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xr:revisionPtr revIDLastSave="4050" documentId="13_ncr:1_{35A3F0DF-1EBF-4105-B550-E803CB9B13B8}" xr6:coauthVersionLast="47" xr6:coauthVersionMax="47" xr10:uidLastSave="{913260F5-C275-45C4-96A0-58EAB96D16FF}"/>
  <bookViews>
    <workbookView xWindow="-120" yWindow="-120" windowWidth="29040" windowHeight="15840" activeTab="2" xr2:uid="{BA5F0E61-1539-4850-B5A3-60807228B323}"/>
  </bookViews>
  <sheets>
    <sheet name="20" sheetId="386" r:id="rId1"/>
    <sheet name="21" sheetId="371" r:id="rId2"/>
    <sheet name="Dashboard" sheetId="375" r:id="rId3"/>
    <sheet name="Data" sheetId="376" state="hidden" r:id="rId4"/>
    <sheet name="DATA_BC_TUAN" sheetId="384" state="hidden" r:id="rId5"/>
    <sheet name="BC_LĐNM" sheetId="378" state="hidden" r:id="rId6"/>
    <sheet name="TONDONG SCĐX" sheetId="385" r:id="rId7"/>
  </sheets>
  <externalReferences>
    <externalReference r:id="rId8"/>
    <externalReference r:id="rId9"/>
  </externalReferences>
  <definedNames>
    <definedName name="_xlnm._FilterDatabase" localSheetId="0" hidden="1">'20'!$A$47:$FZ$168</definedName>
    <definedName name="_xlnm._FilterDatabase" localSheetId="1" hidden="1">'21'!$A$46:$FZ$167</definedName>
    <definedName name="_xlnm._FilterDatabase" localSheetId="5" hidden="1">BC_LĐNM!$A$1:$L$601</definedName>
    <definedName name="_xlnm._FilterDatabase" localSheetId="4" hidden="1">DATA_BC_TUAN!$A$1:$IR$4159</definedName>
    <definedName name="cn">'[1]Trường cố định'!$A$2:$A$6</definedName>
    <definedName name="kq">'[2]Trường cố định'!$D$2:$D$3</definedName>
    <definedName name="lh">'[1]Trường cố định'!$B$2:$B$4</definedName>
    <definedName name="ncm">'[2]Trường cố định'!$E$2:$E$8</definedName>
    <definedName name="plgr">'[1]Trường cố định'!$C$2:$C$6</definedName>
    <definedName name="_xlnm.Print_Area" localSheetId="0">'20'!$A$1:$K$186</definedName>
    <definedName name="_xlnm.Print_Area" localSheetId="1">'21'!$A$1:$K$185</definedName>
    <definedName name="tth">'[1]Trường cố định'!$F$2:$F$12</definedName>
  </definedNames>
  <calcPr calcId="191029" iterateCount="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 i="371" l="1"/>
  <c r="C111" i="371"/>
  <c r="C112" i="371"/>
  <c r="C113" i="371"/>
  <c r="C114" i="371"/>
  <c r="C115" i="371"/>
  <c r="C116" i="371"/>
  <c r="C117" i="371"/>
  <c r="J2" i="378" a="1"/>
  <c r="J2" i="378" s="1"/>
  <c r="K2" i="378" a="1"/>
  <c r="K2" i="378" s="1"/>
  <c r="K168" i="386" l="1"/>
  <c r="I168" i="386"/>
  <c r="H168" i="386"/>
  <c r="K167" i="386"/>
  <c r="I167" i="386"/>
  <c r="H167" i="386"/>
  <c r="K166" i="386"/>
  <c r="I166" i="386"/>
  <c r="H166" i="386"/>
  <c r="K165" i="386"/>
  <c r="I165" i="386"/>
  <c r="H165" i="386"/>
  <c r="K164" i="386"/>
  <c r="I164" i="386"/>
  <c r="H164" i="386"/>
  <c r="K163" i="386"/>
  <c r="I163" i="386"/>
  <c r="H163" i="386"/>
  <c r="K162" i="386"/>
  <c r="I162" i="386"/>
  <c r="H162" i="386"/>
  <c r="K161" i="386"/>
  <c r="I161" i="386"/>
  <c r="H161" i="386"/>
  <c r="K160" i="386"/>
  <c r="I160" i="386"/>
  <c r="H160" i="386"/>
  <c r="K159" i="386"/>
  <c r="I159" i="386"/>
  <c r="H159" i="386"/>
  <c r="K158" i="386"/>
  <c r="I158" i="386"/>
  <c r="H158" i="386"/>
  <c r="K157" i="386"/>
  <c r="I157" i="386"/>
  <c r="H157" i="386"/>
  <c r="K156" i="386"/>
  <c r="I156" i="386"/>
  <c r="H156" i="386"/>
  <c r="K155" i="386"/>
  <c r="I155" i="386"/>
  <c r="H155" i="386"/>
  <c r="K154" i="386"/>
  <c r="I154" i="386"/>
  <c r="H154" i="386"/>
  <c r="K153" i="386"/>
  <c r="I153" i="386"/>
  <c r="H153" i="386"/>
  <c r="K152" i="386"/>
  <c r="I152" i="386"/>
  <c r="H152" i="386"/>
  <c r="K151" i="386"/>
  <c r="I151" i="386"/>
  <c r="H151" i="386"/>
  <c r="K150" i="386"/>
  <c r="I150" i="386"/>
  <c r="H150" i="386"/>
  <c r="K149" i="386"/>
  <c r="I149" i="386"/>
  <c r="H149" i="386"/>
  <c r="K148" i="386"/>
  <c r="I148" i="386"/>
  <c r="H148" i="386"/>
  <c r="K147" i="386"/>
  <c r="I147" i="386"/>
  <c r="H147" i="386"/>
  <c r="D147" i="386"/>
  <c r="C147" i="386"/>
  <c r="K146" i="386"/>
  <c r="I146" i="386"/>
  <c r="H146" i="386"/>
  <c r="D146" i="386"/>
  <c r="C146" i="386"/>
  <c r="K145" i="386"/>
  <c r="I145" i="386"/>
  <c r="H145" i="386"/>
  <c r="D145" i="386"/>
  <c r="C145" i="386"/>
  <c r="K144" i="386"/>
  <c r="I144" i="386"/>
  <c r="H144" i="386"/>
  <c r="D144" i="386"/>
  <c r="C144" i="386"/>
  <c r="K143" i="386"/>
  <c r="I143" i="386"/>
  <c r="H143" i="386"/>
  <c r="D143" i="386"/>
  <c r="C143" i="386"/>
  <c r="K142" i="386"/>
  <c r="I142" i="386"/>
  <c r="H142" i="386"/>
  <c r="D142" i="386"/>
  <c r="C142" i="386"/>
  <c r="I141" i="386"/>
  <c r="H141" i="386"/>
  <c r="D141" i="386"/>
  <c r="C141" i="386"/>
  <c r="I140" i="386"/>
  <c r="H140" i="386"/>
  <c r="D140" i="386"/>
  <c r="C140" i="386"/>
  <c r="I139" i="386"/>
  <c r="H139" i="386"/>
  <c r="D139" i="386"/>
  <c r="C139" i="386"/>
  <c r="I138" i="386"/>
  <c r="H138" i="386"/>
  <c r="D138" i="386"/>
  <c r="C138" i="386"/>
  <c r="I137" i="386"/>
  <c r="H137" i="386"/>
  <c r="D137" i="386"/>
  <c r="C137" i="386"/>
  <c r="I136" i="386"/>
  <c r="H136" i="386"/>
  <c r="D136" i="386"/>
  <c r="C136" i="386"/>
  <c r="I135" i="386"/>
  <c r="H135" i="386"/>
  <c r="D135" i="386"/>
  <c r="C135" i="386"/>
  <c r="I134" i="386"/>
  <c r="H134" i="386"/>
  <c r="D134" i="386"/>
  <c r="C134" i="386"/>
  <c r="I133" i="386"/>
  <c r="H133" i="386"/>
  <c r="D133" i="386"/>
  <c r="C133" i="386"/>
  <c r="I132" i="386"/>
  <c r="H132" i="386"/>
  <c r="D132" i="386"/>
  <c r="C132" i="386"/>
  <c r="I131" i="386"/>
  <c r="H131" i="386"/>
  <c r="D131" i="386"/>
  <c r="C131" i="386"/>
  <c r="I130" i="386"/>
  <c r="H130" i="386"/>
  <c r="D130" i="386"/>
  <c r="C130" i="386"/>
  <c r="I129" i="386"/>
  <c r="H129" i="386"/>
  <c r="D129" i="386"/>
  <c r="C129" i="386"/>
  <c r="I128" i="386"/>
  <c r="H128" i="386"/>
  <c r="D128" i="386"/>
  <c r="C128" i="386"/>
  <c r="I127" i="386"/>
  <c r="H127" i="386"/>
  <c r="D127" i="386"/>
  <c r="C127" i="386"/>
  <c r="I126" i="386"/>
  <c r="H126" i="386"/>
  <c r="D126" i="386"/>
  <c r="C126" i="386"/>
  <c r="I125" i="386"/>
  <c r="H125" i="386"/>
  <c r="D125" i="386"/>
  <c r="C125" i="386"/>
  <c r="I124" i="386"/>
  <c r="H124" i="386"/>
  <c r="D124" i="386"/>
  <c r="C124" i="386"/>
  <c r="I123" i="386"/>
  <c r="H123" i="386"/>
  <c r="D123" i="386"/>
  <c r="C123" i="386"/>
  <c r="I122" i="386"/>
  <c r="H122" i="386"/>
  <c r="D122" i="386"/>
  <c r="C122" i="386"/>
  <c r="I121" i="386"/>
  <c r="H121" i="386"/>
  <c r="D121" i="386"/>
  <c r="C121" i="386"/>
  <c r="I120" i="386"/>
  <c r="H120" i="386"/>
  <c r="D120" i="386"/>
  <c r="C120" i="386"/>
  <c r="I119" i="386"/>
  <c r="H119" i="386"/>
  <c r="D119" i="386"/>
  <c r="C119" i="386"/>
  <c r="I118" i="386"/>
  <c r="H118" i="386"/>
  <c r="D118" i="386"/>
  <c r="C118" i="386"/>
  <c r="I117" i="386"/>
  <c r="H117" i="386"/>
  <c r="D117" i="386"/>
  <c r="C117" i="386"/>
  <c r="I116" i="386"/>
  <c r="H116" i="386"/>
  <c r="D116" i="386"/>
  <c r="C116" i="386"/>
  <c r="I115" i="386"/>
  <c r="H115" i="386"/>
  <c r="D115" i="386"/>
  <c r="C115" i="386"/>
  <c r="I114" i="386"/>
  <c r="H114" i="386"/>
  <c r="D114" i="386"/>
  <c r="C114" i="386"/>
  <c r="I113" i="386"/>
  <c r="H113" i="386"/>
  <c r="D113" i="386"/>
  <c r="C113" i="386"/>
  <c r="I112" i="386"/>
  <c r="H112" i="386"/>
  <c r="D112" i="386"/>
  <c r="C112" i="386"/>
  <c r="I111" i="386"/>
  <c r="H111" i="386"/>
  <c r="D111" i="386"/>
  <c r="C111" i="386"/>
  <c r="I110" i="386"/>
  <c r="H110" i="386"/>
  <c r="D110" i="386"/>
  <c r="C110" i="386"/>
  <c r="I109" i="386"/>
  <c r="H109" i="386"/>
  <c r="D109" i="386"/>
  <c r="C109" i="386"/>
  <c r="I108" i="386"/>
  <c r="H108" i="386"/>
  <c r="D108" i="386"/>
  <c r="C108" i="386"/>
  <c r="I107" i="386"/>
  <c r="H107" i="386"/>
  <c r="D107" i="386"/>
  <c r="C107" i="386"/>
  <c r="I106" i="386"/>
  <c r="H106" i="386"/>
  <c r="D106" i="386"/>
  <c r="C106" i="386"/>
  <c r="I105" i="386"/>
  <c r="H105" i="386"/>
  <c r="D105" i="386"/>
  <c r="C105" i="386"/>
  <c r="I104" i="386"/>
  <c r="H104" i="386"/>
  <c r="D104" i="386"/>
  <c r="C104" i="386"/>
  <c r="I103" i="386"/>
  <c r="H103" i="386"/>
  <c r="D103" i="386"/>
  <c r="C103" i="386"/>
  <c r="I102" i="386"/>
  <c r="H102" i="386"/>
  <c r="D102" i="386"/>
  <c r="C102" i="386"/>
  <c r="I101" i="386"/>
  <c r="H101" i="386"/>
  <c r="D101" i="386"/>
  <c r="C101" i="386"/>
  <c r="I100" i="386"/>
  <c r="H100" i="386"/>
  <c r="D100" i="386"/>
  <c r="C100" i="386"/>
  <c r="I99" i="386"/>
  <c r="H99" i="386"/>
  <c r="D99" i="386"/>
  <c r="C99" i="386"/>
  <c r="I98" i="386"/>
  <c r="H98" i="386"/>
  <c r="D98" i="386"/>
  <c r="C98" i="386"/>
  <c r="I97" i="386"/>
  <c r="H97" i="386"/>
  <c r="D97" i="386"/>
  <c r="C97" i="386"/>
  <c r="I96" i="386"/>
  <c r="H96" i="386"/>
  <c r="D96" i="386"/>
  <c r="C96" i="386"/>
  <c r="I95" i="386"/>
  <c r="H95" i="386"/>
  <c r="D95" i="386"/>
  <c r="C95" i="386"/>
  <c r="I94" i="386"/>
  <c r="H94" i="386"/>
  <c r="D94" i="386"/>
  <c r="C94" i="386"/>
  <c r="I93" i="386"/>
  <c r="H93" i="386"/>
  <c r="D93" i="386"/>
  <c r="C93" i="386"/>
  <c r="I92" i="386"/>
  <c r="H92" i="386"/>
  <c r="D92" i="386"/>
  <c r="C92" i="386"/>
  <c r="I91" i="386"/>
  <c r="H91" i="386"/>
  <c r="D91" i="386"/>
  <c r="C91" i="386"/>
  <c r="I90" i="386"/>
  <c r="H90" i="386"/>
  <c r="D90" i="386"/>
  <c r="C90" i="386"/>
  <c r="I89" i="386"/>
  <c r="H89" i="386"/>
  <c r="D89" i="386"/>
  <c r="C89" i="386"/>
  <c r="I88" i="386"/>
  <c r="H88" i="386"/>
  <c r="D88" i="386"/>
  <c r="C88" i="386"/>
  <c r="I87" i="386"/>
  <c r="H87" i="386"/>
  <c r="D87" i="386"/>
  <c r="C87" i="386"/>
  <c r="I86" i="386"/>
  <c r="H86" i="386"/>
  <c r="D86" i="386"/>
  <c r="C86" i="386"/>
  <c r="I85" i="386"/>
  <c r="H85" i="386"/>
  <c r="D85" i="386"/>
  <c r="C85" i="386"/>
  <c r="I84" i="386"/>
  <c r="H84" i="386"/>
  <c r="D84" i="386"/>
  <c r="C84" i="386"/>
  <c r="I83" i="386"/>
  <c r="H83" i="386"/>
  <c r="D83" i="386"/>
  <c r="C83" i="386"/>
  <c r="I82" i="386"/>
  <c r="H82" i="386"/>
  <c r="D82" i="386"/>
  <c r="C82" i="386"/>
  <c r="I81" i="386"/>
  <c r="H81" i="386"/>
  <c r="D81" i="386"/>
  <c r="C81" i="386"/>
  <c r="I80" i="386"/>
  <c r="H80" i="386"/>
  <c r="D80" i="386"/>
  <c r="C80" i="386"/>
  <c r="I79" i="386"/>
  <c r="H79" i="386"/>
  <c r="D79" i="386"/>
  <c r="C79" i="386"/>
  <c r="I78" i="386"/>
  <c r="H78" i="386"/>
  <c r="D78" i="386"/>
  <c r="C78" i="386"/>
  <c r="I77" i="386"/>
  <c r="H77" i="386"/>
  <c r="D77" i="386"/>
  <c r="C77" i="386"/>
  <c r="I76" i="386"/>
  <c r="H76" i="386"/>
  <c r="D76" i="386"/>
  <c r="C76" i="386"/>
  <c r="I75" i="386"/>
  <c r="H75" i="386"/>
  <c r="D75" i="386"/>
  <c r="C75" i="386"/>
  <c r="I74" i="386"/>
  <c r="H74" i="386"/>
  <c r="D74" i="386"/>
  <c r="C74" i="386"/>
  <c r="I73" i="386"/>
  <c r="H73" i="386"/>
  <c r="D73" i="386"/>
  <c r="C73" i="386"/>
  <c r="I72" i="386"/>
  <c r="H72" i="386"/>
  <c r="D72" i="386"/>
  <c r="C72" i="386"/>
  <c r="I71" i="386"/>
  <c r="H71" i="386"/>
  <c r="D71" i="386"/>
  <c r="C71" i="386"/>
  <c r="I70" i="386"/>
  <c r="H70" i="386"/>
  <c r="D70" i="386"/>
  <c r="C70" i="386"/>
  <c r="I69" i="386"/>
  <c r="H69" i="386"/>
  <c r="D69" i="386"/>
  <c r="C69" i="386"/>
  <c r="I68" i="386"/>
  <c r="H68" i="386"/>
  <c r="D68" i="386"/>
  <c r="C68" i="386"/>
  <c r="I67" i="386"/>
  <c r="H67" i="386"/>
  <c r="D67" i="386"/>
  <c r="C67" i="386"/>
  <c r="I66" i="386"/>
  <c r="H66" i="386"/>
  <c r="D66" i="386"/>
  <c r="C66" i="386"/>
  <c r="I65" i="386"/>
  <c r="H65" i="386"/>
  <c r="D65" i="386"/>
  <c r="C65" i="386"/>
  <c r="I64" i="386"/>
  <c r="H64" i="386"/>
  <c r="D64" i="386"/>
  <c r="C64" i="386"/>
  <c r="I63" i="386"/>
  <c r="H63" i="386"/>
  <c r="D63" i="386"/>
  <c r="C63" i="386"/>
  <c r="I62" i="386"/>
  <c r="H62" i="386"/>
  <c r="D62" i="386"/>
  <c r="C62" i="386"/>
  <c r="I61" i="386"/>
  <c r="H61" i="386"/>
  <c r="D61" i="386"/>
  <c r="C61" i="386"/>
  <c r="I60" i="386"/>
  <c r="H60" i="386"/>
  <c r="D60" i="386"/>
  <c r="C60" i="386"/>
  <c r="I59" i="386"/>
  <c r="H59" i="386"/>
  <c r="D59" i="386"/>
  <c r="C59" i="386"/>
  <c r="I58" i="386"/>
  <c r="H58" i="386"/>
  <c r="D58" i="386"/>
  <c r="C58" i="386"/>
  <c r="I57" i="386"/>
  <c r="H57" i="386"/>
  <c r="D57" i="386"/>
  <c r="C57" i="386"/>
  <c r="I56" i="386"/>
  <c r="H56" i="386"/>
  <c r="D56" i="386"/>
  <c r="C56" i="386"/>
  <c r="I55" i="386"/>
  <c r="H55" i="386"/>
  <c r="D55" i="386"/>
  <c r="C55" i="386"/>
  <c r="I54" i="386"/>
  <c r="H54" i="386"/>
  <c r="D54" i="386"/>
  <c r="C54" i="386"/>
  <c r="I53" i="386"/>
  <c r="H53" i="386"/>
  <c r="D53" i="386"/>
  <c r="C53" i="386"/>
  <c r="I52" i="386"/>
  <c r="H52" i="386"/>
  <c r="D52" i="386"/>
  <c r="C52" i="386"/>
  <c r="I51" i="386"/>
  <c r="H51" i="386"/>
  <c r="D51" i="386"/>
  <c r="C51" i="386"/>
  <c r="I50" i="386"/>
  <c r="H50" i="386"/>
  <c r="D50" i="386"/>
  <c r="C50" i="386"/>
  <c r="I49" i="386"/>
  <c r="H49" i="386"/>
  <c r="D49" i="386"/>
  <c r="C49" i="386"/>
  <c r="I48" i="386"/>
  <c r="H48" i="386"/>
  <c r="D48" i="386"/>
  <c r="C48" i="386"/>
  <c r="D43" i="386"/>
  <c r="P16" i="386"/>
  <c r="H16" i="386"/>
  <c r="P15" i="386"/>
  <c r="O13" i="386"/>
  <c r="G12" i="386" s="1"/>
  <c r="H12" i="386" s="1"/>
  <c r="O12" i="386"/>
  <c r="E12" i="386" s="1"/>
  <c r="F12" i="386" s="1"/>
  <c r="C383" i="375"/>
  <c r="C384" i="375"/>
  <c r="C385" i="375"/>
  <c r="C386" i="375"/>
  <c r="C387" i="375"/>
  <c r="C388" i="375"/>
  <c r="AH387" i="375"/>
  <c r="AH388" i="375"/>
  <c r="D40" i="376"/>
  <c r="C40" i="376"/>
  <c r="E41" i="376"/>
  <c r="E42" i="376"/>
  <c r="E43" i="376"/>
  <c r="E44" i="376"/>
  <c r="E45" i="376"/>
  <c r="E46" i="376"/>
  <c r="E47" i="376"/>
  <c r="H117" i="371"/>
  <c r="H118" i="371"/>
  <c r="H119" i="371"/>
  <c r="H120" i="371"/>
  <c r="H121" i="371"/>
  <c r="H122" i="371"/>
  <c r="H123" i="371"/>
  <c r="H124" i="371"/>
  <c r="H125" i="371"/>
  <c r="H126" i="371"/>
  <c r="H127" i="371"/>
  <c r="H128" i="371"/>
  <c r="H129" i="371"/>
  <c r="H130" i="371"/>
  <c r="H131" i="371"/>
  <c r="H132" i="371"/>
  <c r="H133" i="371"/>
  <c r="H134" i="371"/>
  <c r="H135" i="371"/>
  <c r="H136" i="371"/>
  <c r="H137" i="371"/>
  <c r="H138" i="371"/>
  <c r="H139" i="371"/>
  <c r="H140" i="371"/>
  <c r="H141" i="371"/>
  <c r="H142" i="371"/>
  <c r="H143" i="371"/>
  <c r="H144" i="371"/>
  <c r="H145" i="371"/>
  <c r="H146" i="371"/>
  <c r="H147" i="371"/>
  <c r="H148" i="371"/>
  <c r="H149" i="371"/>
  <c r="H150" i="371"/>
  <c r="H151" i="371"/>
  <c r="H152" i="371"/>
  <c r="H153" i="371"/>
  <c r="H154" i="371"/>
  <c r="H155" i="371"/>
  <c r="H156" i="371"/>
  <c r="H157" i="371"/>
  <c r="H158" i="371"/>
  <c r="H159" i="371"/>
  <c r="H160" i="371"/>
  <c r="H161" i="371"/>
  <c r="H162" i="371"/>
  <c r="H163" i="371"/>
  <c r="H164" i="371"/>
  <c r="H165" i="371"/>
  <c r="H166" i="371"/>
  <c r="H167" i="371"/>
  <c r="I61" i="371"/>
  <c r="I62" i="371"/>
  <c r="I63" i="371"/>
  <c r="I64" i="371"/>
  <c r="I65" i="371"/>
  <c r="I66" i="371"/>
  <c r="I67" i="371"/>
  <c r="I68" i="371"/>
  <c r="I69" i="371"/>
  <c r="I70" i="371"/>
  <c r="I71" i="371"/>
  <c r="I72" i="371"/>
  <c r="I73" i="371"/>
  <c r="I74" i="371"/>
  <c r="I75" i="371"/>
  <c r="I76" i="371"/>
  <c r="I77" i="371"/>
  <c r="I78" i="371"/>
  <c r="I79" i="371"/>
  <c r="I80" i="371"/>
  <c r="I81" i="371"/>
  <c r="I82" i="371"/>
  <c r="I83" i="371"/>
  <c r="I84" i="371"/>
  <c r="I85" i="371"/>
  <c r="I86" i="371"/>
  <c r="I87" i="371"/>
  <c r="I88" i="371"/>
  <c r="I89" i="371"/>
  <c r="I90" i="371"/>
  <c r="I91" i="371"/>
  <c r="I92" i="371"/>
  <c r="I93" i="371"/>
  <c r="I94" i="371"/>
  <c r="I95" i="371"/>
  <c r="I96" i="371"/>
  <c r="I97" i="371"/>
  <c r="I98" i="371"/>
  <c r="I99" i="371"/>
  <c r="I100" i="371"/>
  <c r="I101" i="371"/>
  <c r="I102" i="371"/>
  <c r="I103" i="371"/>
  <c r="I104" i="371"/>
  <c r="I105" i="371"/>
  <c r="I106" i="371"/>
  <c r="I107" i="371"/>
  <c r="I108" i="371"/>
  <c r="I109" i="371"/>
  <c r="I110" i="371"/>
  <c r="I111" i="371"/>
  <c r="I112" i="371"/>
  <c r="I113" i="371"/>
  <c r="I114" i="371"/>
  <c r="I115" i="371"/>
  <c r="I116" i="371"/>
  <c r="I117" i="371"/>
  <c r="I118" i="371"/>
  <c r="I119" i="371"/>
  <c r="I120" i="371"/>
  <c r="I121" i="371"/>
  <c r="I122" i="371"/>
  <c r="I123" i="371"/>
  <c r="I124" i="371"/>
  <c r="I125" i="371"/>
  <c r="I126" i="371"/>
  <c r="I127" i="371"/>
  <c r="I128" i="371"/>
  <c r="I129" i="371"/>
  <c r="I130" i="371"/>
  <c r="I131" i="371"/>
  <c r="I132" i="371"/>
  <c r="I133" i="371"/>
  <c r="I134" i="371"/>
  <c r="I135" i="371"/>
  <c r="I136" i="371"/>
  <c r="I137" i="371"/>
  <c r="I138" i="371"/>
  <c r="I139" i="371"/>
  <c r="I140" i="371"/>
  <c r="I141" i="371"/>
  <c r="I142" i="371"/>
  <c r="I143" i="371"/>
  <c r="I144" i="371"/>
  <c r="I145" i="371"/>
  <c r="I146" i="371"/>
  <c r="I147" i="371"/>
  <c r="I148" i="371"/>
  <c r="I149" i="371"/>
  <c r="I150" i="371"/>
  <c r="I151" i="371"/>
  <c r="I152" i="371"/>
  <c r="I153" i="371"/>
  <c r="I154" i="371"/>
  <c r="I155" i="371"/>
  <c r="I156" i="371"/>
  <c r="I157" i="371"/>
  <c r="I158" i="371"/>
  <c r="I159" i="371"/>
  <c r="I160" i="371"/>
  <c r="I161" i="371"/>
  <c r="I162" i="371"/>
  <c r="I163" i="371"/>
  <c r="I164" i="371"/>
  <c r="I165" i="371"/>
  <c r="I166" i="371"/>
  <c r="I167" i="371"/>
  <c r="D124" i="371"/>
  <c r="D125" i="371"/>
  <c r="D126" i="371"/>
  <c r="D127" i="371"/>
  <c r="D128" i="371"/>
  <c r="D129" i="371"/>
  <c r="D130" i="371"/>
  <c r="D131" i="371"/>
  <c r="D132" i="371"/>
  <c r="D133" i="371"/>
  <c r="D134" i="371"/>
  <c r="D135" i="371"/>
  <c r="D136" i="371"/>
  <c r="D137" i="371"/>
  <c r="D138" i="371"/>
  <c r="D139" i="371"/>
  <c r="D140" i="371"/>
  <c r="D141" i="371"/>
  <c r="D142" i="371"/>
  <c r="D143" i="371"/>
  <c r="D144" i="371"/>
  <c r="D145" i="371"/>
  <c r="D146" i="371"/>
  <c r="C125" i="371"/>
  <c r="C126" i="371"/>
  <c r="C127" i="371"/>
  <c r="C128" i="371"/>
  <c r="C129" i="371"/>
  <c r="C130" i="371"/>
  <c r="C131" i="371"/>
  <c r="C132" i="371"/>
  <c r="C133" i="371"/>
  <c r="C134" i="371"/>
  <c r="C135" i="371"/>
  <c r="C136" i="371"/>
  <c r="C137" i="371"/>
  <c r="C138" i="371"/>
  <c r="C139" i="371"/>
  <c r="C140" i="371"/>
  <c r="C141" i="371"/>
  <c r="C142" i="371"/>
  <c r="C143" i="371"/>
  <c r="C144" i="371"/>
  <c r="C145" i="371"/>
  <c r="C146" i="371"/>
  <c r="H6" i="376"/>
  <c r="C389" i="375"/>
  <c r="D122" i="371"/>
  <c r="D123" i="371"/>
  <c r="C122" i="371"/>
  <c r="C123" i="371"/>
  <c r="D12" i="386" l="1"/>
  <c r="E40" i="376"/>
  <c r="P16" i="371"/>
  <c r="H113" i="371" l="1"/>
  <c r="H114" i="371"/>
  <c r="H115" i="371"/>
  <c r="H116" i="371"/>
  <c r="D113" i="371"/>
  <c r="D114" i="371"/>
  <c r="D115" i="371"/>
  <c r="D116" i="371"/>
  <c r="D117" i="371"/>
  <c r="D118" i="371"/>
  <c r="D119" i="371"/>
  <c r="D120" i="371"/>
  <c r="D121" i="371"/>
  <c r="H112" i="371"/>
  <c r="D112" i="371"/>
  <c r="C124" i="371"/>
  <c r="C121" i="371"/>
  <c r="C118" i="371"/>
  <c r="C119" i="371"/>
  <c r="C120" i="371"/>
  <c r="A1032" i="384" l="1"/>
  <c r="A1031" i="384"/>
  <c r="A1030" i="384"/>
  <c r="A1029" i="384"/>
  <c r="A1028" i="384"/>
  <c r="A1027" i="384"/>
  <c r="A1026" i="384"/>
  <c r="A1025" i="384"/>
  <c r="A1024" i="384"/>
  <c r="A1023" i="384"/>
  <c r="A1022" i="384"/>
  <c r="A1021" i="384"/>
  <c r="A1020" i="384"/>
  <c r="A1019" i="384"/>
  <c r="A1018" i="384"/>
  <c r="A1017" i="384"/>
  <c r="A1016" i="384"/>
  <c r="A1015" i="384"/>
  <c r="A1014" i="384"/>
  <c r="A1013" i="384"/>
  <c r="A1012" i="384"/>
  <c r="A1011" i="384"/>
  <c r="A1010" i="384"/>
  <c r="A1009" i="384"/>
  <c r="A1008" i="384"/>
  <c r="A1007" i="384"/>
  <c r="A1006" i="384"/>
  <c r="A1005" i="384"/>
  <c r="A1004" i="384"/>
  <c r="A1003" i="384"/>
  <c r="A1002" i="384"/>
  <c r="A1001" i="384"/>
  <c r="A1000" i="384"/>
  <c r="A999" i="384"/>
  <c r="A998" i="384"/>
  <c r="A997" i="384"/>
  <c r="A996" i="384"/>
  <c r="A995" i="384"/>
  <c r="A994" i="384"/>
  <c r="A993" i="384"/>
  <c r="A992" i="384"/>
  <c r="A991" i="384"/>
  <c r="A990" i="384"/>
  <c r="A989" i="384"/>
  <c r="A988" i="384"/>
  <c r="A987" i="384"/>
  <c r="A986" i="384"/>
  <c r="A985" i="384"/>
  <c r="A984" i="384"/>
  <c r="A983" i="384"/>
  <c r="A982" i="384"/>
  <c r="A981" i="384"/>
  <c r="A980" i="384"/>
  <c r="A979" i="384"/>
  <c r="A978" i="384"/>
  <c r="A977" i="384"/>
  <c r="A976" i="384"/>
  <c r="A975" i="384"/>
  <c r="A974" i="384"/>
  <c r="A973" i="384"/>
  <c r="A972" i="384"/>
  <c r="A971" i="384"/>
  <c r="A970" i="384"/>
  <c r="A969" i="384"/>
  <c r="A968" i="384"/>
  <c r="A967" i="384"/>
  <c r="A966" i="384"/>
  <c r="A965" i="384"/>
  <c r="A964" i="384"/>
  <c r="A963" i="384"/>
  <c r="A962" i="384"/>
  <c r="A961" i="384"/>
  <c r="A960" i="384"/>
  <c r="A959" i="384"/>
  <c r="A958" i="384"/>
  <c r="A957" i="384"/>
  <c r="A956" i="384"/>
  <c r="A955" i="384"/>
  <c r="A954" i="384"/>
  <c r="A953" i="384"/>
  <c r="D74" i="371" l="1"/>
  <c r="D42" i="371"/>
  <c r="AH385" i="375"/>
  <c r="AH386" i="375"/>
  <c r="AH389" i="375"/>
  <c r="AH390" i="375"/>
  <c r="AH391" i="375"/>
  <c r="AH392" i="375"/>
  <c r="C390" i="375"/>
  <c r="C391" i="375"/>
  <c r="C392" i="375"/>
  <c r="F31" i="376" l="1"/>
  <c r="F33" i="376"/>
  <c r="V2" i="384" a="1"/>
  <c r="V2" i="384" l="1"/>
  <c r="M148" i="375"/>
  <c r="M149" i="375"/>
  <c r="M150" i="375"/>
  <c r="M151" i="375"/>
  <c r="M152" i="375"/>
  <c r="M153" i="375"/>
  <c r="M154" i="375"/>
  <c r="E12" i="376"/>
  <c r="E13" i="376"/>
  <c r="E14" i="376"/>
  <c r="E15" i="376"/>
  <c r="E16" i="376"/>
  <c r="E17" i="376"/>
  <c r="E18" i="376"/>
  <c r="O13" i="371" l="1"/>
  <c r="G12" i="371" s="1"/>
  <c r="C3" i="376" l="1"/>
  <c r="C11" i="376" s="1"/>
  <c r="C19" i="376" s="1"/>
  <c r="T2" i="384" a="1"/>
  <c r="U2" i="384" a="1"/>
  <c r="A797" i="384"/>
  <c r="A798" i="384" s="1"/>
  <c r="A799" i="384" s="1"/>
  <c r="A800" i="384" s="1"/>
  <c r="A801" i="384" s="1"/>
  <c r="A802" i="384" s="1"/>
  <c r="A803" i="384" s="1"/>
  <c r="A804" i="384" s="1"/>
  <c r="A805" i="384" s="1"/>
  <c r="A806" i="384" s="1"/>
  <c r="A807" i="384" s="1"/>
  <c r="A808" i="384" s="1"/>
  <c r="A809" i="384" s="1"/>
  <c r="A810" i="384" s="1"/>
  <c r="A811" i="384" s="1"/>
  <c r="A812" i="384" s="1"/>
  <c r="A813" i="384" s="1"/>
  <c r="A814" i="384" s="1"/>
  <c r="A815" i="384" s="1"/>
  <c r="A816" i="384" s="1"/>
  <c r="A817" i="384" s="1"/>
  <c r="A818" i="384" s="1"/>
  <c r="A819" i="384" s="1"/>
  <c r="A820" i="384" s="1"/>
  <c r="A821" i="384" s="1"/>
  <c r="A822" i="384" s="1"/>
  <c r="A823" i="384" s="1"/>
  <c r="A824" i="384" s="1"/>
  <c r="A825" i="384" s="1"/>
  <c r="A826" i="384" s="1"/>
  <c r="A827" i="384" s="1"/>
  <c r="A828" i="384" s="1"/>
  <c r="A829" i="384" s="1"/>
  <c r="A830" i="384" s="1"/>
  <c r="A831" i="384" s="1"/>
  <c r="A832" i="384" s="1"/>
  <c r="A833" i="384" s="1"/>
  <c r="A834" i="384" s="1"/>
  <c r="A835" i="384" s="1"/>
  <c r="A836" i="384" s="1"/>
  <c r="A837" i="384" s="1"/>
  <c r="A838" i="384" s="1"/>
  <c r="A839" i="384" s="1"/>
  <c r="A840" i="384" s="1"/>
  <c r="A841" i="384" s="1"/>
  <c r="A842" i="384" s="1"/>
  <c r="A843" i="384" s="1"/>
  <c r="A844" i="384" s="1"/>
  <c r="A845" i="384" s="1"/>
  <c r="A846" i="384" s="1"/>
  <c r="A847" i="384" s="1"/>
  <c r="A848" i="384" s="1"/>
  <c r="A849" i="384" s="1"/>
  <c r="A850" i="384" s="1"/>
  <c r="A851" i="384" s="1"/>
  <c r="A852" i="384" s="1"/>
  <c r="A853" i="384" s="1"/>
  <c r="A854" i="384" s="1"/>
  <c r="A855" i="384" s="1"/>
  <c r="A856" i="384" s="1"/>
  <c r="A857" i="384" s="1"/>
  <c r="A858" i="384" s="1"/>
  <c r="A859" i="384" s="1"/>
  <c r="A860" i="384" s="1"/>
  <c r="A861" i="384" s="1"/>
  <c r="A862" i="384" s="1"/>
  <c r="A863" i="384" s="1"/>
  <c r="A864" i="384" s="1"/>
  <c r="A865" i="384" s="1"/>
  <c r="A866" i="384" s="1"/>
  <c r="A867" i="384" s="1"/>
  <c r="A868" i="384" s="1"/>
  <c r="A869" i="384" s="1"/>
  <c r="A870" i="384" s="1"/>
  <c r="A871" i="384" s="1"/>
  <c r="A872" i="384" s="1"/>
  <c r="A873" i="384" s="1"/>
  <c r="A874" i="384" s="1"/>
  <c r="A875" i="384" s="1"/>
  <c r="A876" i="384" s="1"/>
  <c r="A877" i="384" s="1"/>
  <c r="A878" i="384" s="1"/>
  <c r="I149" i="375" l="1"/>
  <c r="I150" i="375"/>
  <c r="I151" i="375"/>
  <c r="I152" i="375"/>
  <c r="I153" i="375"/>
  <c r="I154" i="375"/>
  <c r="I148" i="375"/>
  <c r="C152" i="375"/>
  <c r="C153" i="375"/>
  <c r="C154" i="375"/>
  <c r="C148" i="375"/>
  <c r="C149" i="375"/>
  <c r="C150" i="375"/>
  <c r="C151" i="375"/>
  <c r="U2" i="384"/>
  <c r="I147" i="375"/>
  <c r="T2" i="384"/>
  <c r="C146" i="375"/>
  <c r="C147" i="375"/>
  <c r="AH382" i="375" l="1"/>
  <c r="AH383" i="375"/>
  <c r="AH384" i="375"/>
  <c r="C382" i="375"/>
  <c r="H108" i="371"/>
  <c r="H109" i="371"/>
  <c r="H110" i="371"/>
  <c r="H111" i="371"/>
  <c r="D108" i="371"/>
  <c r="D109" i="371"/>
  <c r="D110" i="371"/>
  <c r="D111" i="371"/>
  <c r="P15" i="371" l="1"/>
  <c r="O12" i="371"/>
  <c r="E12" i="371" s="1"/>
  <c r="C130" i="375"/>
  <c r="C131" i="375"/>
  <c r="C132" i="375"/>
  <c r="C133" i="375"/>
  <c r="C134" i="375"/>
  <c r="C135" i="375"/>
  <c r="C136" i="375"/>
  <c r="C137" i="375"/>
  <c r="I127" i="375"/>
  <c r="I128" i="375"/>
  <c r="I129" i="375"/>
  <c r="I130" i="375"/>
  <c r="I131" i="375"/>
  <c r="I132" i="375"/>
  <c r="I133" i="375"/>
  <c r="I134" i="375"/>
  <c r="I135" i="375"/>
  <c r="I136" i="375"/>
  <c r="I137" i="375"/>
  <c r="M131" i="375"/>
  <c r="M132" i="375"/>
  <c r="M133" i="375"/>
  <c r="M134" i="375"/>
  <c r="M135" i="375"/>
  <c r="M136" i="375"/>
  <c r="M137" i="375"/>
  <c r="B130" i="375"/>
  <c r="B131" i="375"/>
  <c r="B132" i="375"/>
  <c r="B133" i="375"/>
  <c r="B134" i="375"/>
  <c r="B135" i="375"/>
  <c r="B136" i="375"/>
  <c r="B137" i="375"/>
  <c r="C48" i="371"/>
  <c r="C49" i="371"/>
  <c r="C50" i="371"/>
  <c r="C51" i="371"/>
  <c r="C52" i="371"/>
  <c r="C53" i="371"/>
  <c r="C54" i="371"/>
  <c r="C55" i="371"/>
  <c r="C56" i="371"/>
  <c r="C57" i="371"/>
  <c r="C58" i="371"/>
  <c r="C59" i="371"/>
  <c r="C60" i="371"/>
  <c r="C61" i="371"/>
  <c r="C62" i="371"/>
  <c r="C63" i="371"/>
  <c r="C64" i="371"/>
  <c r="C65" i="371"/>
  <c r="C66" i="371"/>
  <c r="C67" i="371"/>
  <c r="C68" i="371"/>
  <c r="C69" i="371"/>
  <c r="C70" i="371"/>
  <c r="C71" i="371"/>
  <c r="C72" i="371"/>
  <c r="C73" i="371"/>
  <c r="C74" i="371"/>
  <c r="C75" i="371"/>
  <c r="C76" i="371"/>
  <c r="C77" i="371"/>
  <c r="C78" i="371"/>
  <c r="C79" i="371"/>
  <c r="C80" i="371"/>
  <c r="C81" i="371"/>
  <c r="C82" i="371"/>
  <c r="C83" i="371"/>
  <c r="C84" i="371"/>
  <c r="C85" i="371"/>
  <c r="C86" i="371"/>
  <c r="C87" i="371"/>
  <c r="C88" i="371"/>
  <c r="C89" i="371"/>
  <c r="C90" i="371"/>
  <c r="C91" i="371"/>
  <c r="C92" i="371"/>
  <c r="C93" i="371"/>
  <c r="C94" i="371"/>
  <c r="C95" i="371"/>
  <c r="C96" i="371"/>
  <c r="C97" i="371"/>
  <c r="C98" i="371"/>
  <c r="C99" i="371"/>
  <c r="C100" i="371"/>
  <c r="C101" i="371"/>
  <c r="C102" i="371"/>
  <c r="C103" i="371"/>
  <c r="C104" i="371"/>
  <c r="C105" i="371"/>
  <c r="C106" i="371"/>
  <c r="C107" i="371"/>
  <c r="C108" i="371"/>
  <c r="C109" i="371"/>
  <c r="C110" i="371"/>
  <c r="C47" i="371"/>
  <c r="A661" i="384"/>
  <c r="A662" i="384" s="1"/>
  <c r="A663" i="384" s="1"/>
  <c r="A664" i="384" s="1"/>
  <c r="A665" i="384" s="1"/>
  <c r="A666" i="384" s="1"/>
  <c r="A667" i="384" s="1"/>
  <c r="A668" i="384" s="1"/>
  <c r="A669" i="384" s="1"/>
  <c r="A670" i="384" s="1"/>
  <c r="A671" i="384" s="1"/>
  <c r="A672" i="384" s="1"/>
  <c r="A673" i="384" s="1"/>
  <c r="A674" i="384" s="1"/>
  <c r="A675" i="384" s="1"/>
  <c r="A676" i="384" s="1"/>
  <c r="A677" i="384" s="1"/>
  <c r="A678" i="384" s="1"/>
  <c r="A679" i="384" s="1"/>
  <c r="A680" i="384" s="1"/>
  <c r="A681" i="384" s="1"/>
  <c r="A682" i="384" s="1"/>
  <c r="A683" i="384" s="1"/>
  <c r="A684" i="384" s="1"/>
  <c r="A685" i="384" s="1"/>
  <c r="A686" i="384" s="1"/>
  <c r="A687" i="384" s="1"/>
  <c r="A688" i="384" s="1"/>
  <c r="A689" i="384" s="1"/>
  <c r="A690" i="384" s="1"/>
  <c r="A691" i="384" s="1"/>
  <c r="A692" i="384" s="1"/>
  <c r="A693" i="384" s="1"/>
  <c r="A694" i="384" s="1"/>
  <c r="A695" i="384" s="1"/>
  <c r="A696" i="384" s="1"/>
  <c r="A697" i="384" s="1"/>
  <c r="A698" i="384" s="1"/>
  <c r="A699" i="384" s="1"/>
  <c r="A700" i="384" s="1"/>
  <c r="A701" i="384" s="1"/>
  <c r="A702" i="384" s="1"/>
  <c r="A703" i="384" s="1"/>
  <c r="A704" i="384" s="1"/>
  <c r="A705" i="384" s="1"/>
  <c r="A706" i="384" s="1"/>
  <c r="A707" i="384" s="1"/>
  <c r="A708" i="384" s="1"/>
  <c r="A709" i="384" s="1"/>
  <c r="A710" i="384" s="1"/>
  <c r="A711" i="384" s="1"/>
  <c r="A712" i="384" s="1"/>
  <c r="A713" i="384" s="1"/>
  <c r="A714" i="384" s="1"/>
  <c r="A715" i="384" s="1"/>
  <c r="A716" i="384" s="1"/>
  <c r="A717" i="384" s="1"/>
  <c r="A718" i="384" s="1"/>
  <c r="A719" i="384" s="1"/>
  <c r="A720" i="384" s="1"/>
  <c r="A721" i="384" s="1"/>
  <c r="A722" i="384" s="1"/>
  <c r="A723" i="384" s="1"/>
  <c r="A724" i="384" s="1"/>
  <c r="A725" i="384" s="1"/>
  <c r="A726" i="384" s="1"/>
  <c r="A727" i="384" s="1"/>
  <c r="A728" i="384" s="1"/>
  <c r="F12" i="371" l="1"/>
  <c r="D24" i="376"/>
  <c r="D12" i="371" l="1"/>
  <c r="D3" i="376"/>
  <c r="E10" i="376"/>
  <c r="D28" i="376"/>
  <c r="K141" i="371"/>
  <c r="K142" i="371"/>
  <c r="K143" i="371"/>
  <c r="K144" i="371"/>
  <c r="K145" i="371"/>
  <c r="K146" i="371"/>
  <c r="K147" i="371"/>
  <c r="K148" i="371"/>
  <c r="K149" i="371"/>
  <c r="K150" i="371"/>
  <c r="K151" i="371"/>
  <c r="K152" i="371"/>
  <c r="K153" i="371"/>
  <c r="K154" i="371"/>
  <c r="K155" i="371"/>
  <c r="K156" i="371"/>
  <c r="K157" i="371"/>
  <c r="K158" i="371"/>
  <c r="K159" i="371"/>
  <c r="K160" i="371"/>
  <c r="K161" i="371"/>
  <c r="K162" i="371"/>
  <c r="K163" i="371"/>
  <c r="K164" i="371"/>
  <c r="K165" i="371"/>
  <c r="K166" i="371"/>
  <c r="K167" i="371"/>
  <c r="I48" i="371"/>
  <c r="I49" i="371"/>
  <c r="I50" i="371"/>
  <c r="I51" i="371"/>
  <c r="I52" i="371"/>
  <c r="I53" i="371"/>
  <c r="I54" i="371"/>
  <c r="I55" i="371"/>
  <c r="I56" i="371"/>
  <c r="I57" i="371"/>
  <c r="I58" i="371"/>
  <c r="I59" i="371"/>
  <c r="I60" i="371"/>
  <c r="I47" i="371"/>
  <c r="H48" i="371"/>
  <c r="H49" i="371"/>
  <c r="H50" i="371"/>
  <c r="H51" i="371"/>
  <c r="H52" i="371"/>
  <c r="H53" i="371"/>
  <c r="H54" i="371"/>
  <c r="H55" i="371"/>
  <c r="H56" i="371"/>
  <c r="H57" i="371"/>
  <c r="H58" i="371"/>
  <c r="H59" i="371"/>
  <c r="H60" i="371"/>
  <c r="H61" i="371"/>
  <c r="H62" i="371"/>
  <c r="H63" i="371"/>
  <c r="H64" i="371"/>
  <c r="H65" i="371"/>
  <c r="H66" i="371"/>
  <c r="H67" i="371"/>
  <c r="H68" i="371"/>
  <c r="H69" i="371"/>
  <c r="H70" i="371"/>
  <c r="H71" i="371"/>
  <c r="H72" i="371"/>
  <c r="H73" i="371"/>
  <c r="H74" i="371"/>
  <c r="H75" i="371"/>
  <c r="H76" i="371"/>
  <c r="H77" i="371"/>
  <c r="H78" i="371"/>
  <c r="H79" i="371"/>
  <c r="H80" i="371"/>
  <c r="H81" i="371"/>
  <c r="H82" i="371"/>
  <c r="H83" i="371"/>
  <c r="H84" i="371"/>
  <c r="H85" i="371"/>
  <c r="H86" i="371"/>
  <c r="H87" i="371"/>
  <c r="H88" i="371"/>
  <c r="H89" i="371"/>
  <c r="H90" i="371"/>
  <c r="H91" i="371"/>
  <c r="H92" i="371"/>
  <c r="H93" i="371"/>
  <c r="H94" i="371"/>
  <c r="H95" i="371"/>
  <c r="H96" i="371"/>
  <c r="H97" i="371"/>
  <c r="H98" i="371"/>
  <c r="H99" i="371"/>
  <c r="H100" i="371"/>
  <c r="H101" i="371"/>
  <c r="H102" i="371"/>
  <c r="H103" i="371"/>
  <c r="H104" i="371"/>
  <c r="H105" i="371"/>
  <c r="H106" i="371"/>
  <c r="H107" i="371"/>
  <c r="H47" i="371"/>
  <c r="D48" i="371"/>
  <c r="D49" i="371"/>
  <c r="D50" i="371"/>
  <c r="D51" i="371"/>
  <c r="D52" i="371"/>
  <c r="D53" i="371"/>
  <c r="D54" i="371"/>
  <c r="D55" i="371"/>
  <c r="D56" i="371"/>
  <c r="D57" i="371"/>
  <c r="D58" i="371"/>
  <c r="D59" i="371"/>
  <c r="D60" i="371"/>
  <c r="D61" i="371"/>
  <c r="D62" i="371"/>
  <c r="D63" i="371"/>
  <c r="D64" i="371"/>
  <c r="D65" i="371"/>
  <c r="D66" i="371"/>
  <c r="D67" i="371"/>
  <c r="D68" i="371"/>
  <c r="D69" i="371"/>
  <c r="D70" i="371"/>
  <c r="D71" i="371"/>
  <c r="D72" i="371"/>
  <c r="D73" i="371"/>
  <c r="D75" i="371"/>
  <c r="D76" i="371"/>
  <c r="D77" i="371"/>
  <c r="D78" i="371"/>
  <c r="D79" i="371"/>
  <c r="D80" i="371"/>
  <c r="D81" i="371"/>
  <c r="D82" i="371"/>
  <c r="D83" i="371"/>
  <c r="D84" i="371"/>
  <c r="D85" i="371"/>
  <c r="D86" i="371"/>
  <c r="D87" i="371"/>
  <c r="D88" i="371"/>
  <c r="D89" i="371"/>
  <c r="D90" i="371"/>
  <c r="D91" i="371"/>
  <c r="D92" i="371"/>
  <c r="D93" i="371"/>
  <c r="D94" i="371"/>
  <c r="D95" i="371"/>
  <c r="D96" i="371"/>
  <c r="D97" i="371"/>
  <c r="D98" i="371"/>
  <c r="D99" i="371"/>
  <c r="D100" i="371"/>
  <c r="D101" i="371"/>
  <c r="D102" i="371"/>
  <c r="D103" i="371"/>
  <c r="D104" i="371"/>
  <c r="D105" i="371"/>
  <c r="D106" i="371"/>
  <c r="D107" i="371"/>
  <c r="D47" i="371"/>
  <c r="H3" i="385"/>
  <c r="A458" i="384"/>
  <c r="A459" i="384" s="1"/>
  <c r="A460" i="384" s="1"/>
  <c r="A461" i="384" s="1"/>
  <c r="A462" i="384" s="1"/>
  <c r="A463" i="384" s="1"/>
  <c r="A464" i="384" s="1"/>
  <c r="A465" i="384" s="1"/>
  <c r="A466" i="384" s="1"/>
  <c r="A467" i="384" s="1"/>
  <c r="A468" i="384" s="1"/>
  <c r="A469" i="384" s="1"/>
  <c r="A470" i="384" s="1"/>
  <c r="A471" i="384" s="1"/>
  <c r="A472" i="384" s="1"/>
  <c r="A473" i="384" s="1"/>
  <c r="A474" i="384" s="1"/>
  <c r="A475" i="384" s="1"/>
  <c r="A476" i="384" s="1"/>
  <c r="A477" i="384" s="1"/>
  <c r="A478" i="384" s="1"/>
  <c r="A479" i="384" s="1"/>
  <c r="A480" i="384" s="1"/>
  <c r="A481" i="384" s="1"/>
  <c r="A482" i="384" s="1"/>
  <c r="A483" i="384" s="1"/>
  <c r="A484" i="384" s="1"/>
  <c r="A485" i="384" s="1"/>
  <c r="A486" i="384" s="1"/>
  <c r="A487" i="384" s="1"/>
  <c r="A488" i="384" s="1"/>
  <c r="A489" i="384" s="1"/>
  <c r="A490" i="384" s="1"/>
  <c r="A491" i="384" s="1"/>
  <c r="A492" i="384" s="1"/>
  <c r="A493" i="384" s="1"/>
  <c r="A494" i="384" s="1"/>
  <c r="A495" i="384" s="1"/>
  <c r="A496" i="384" s="1"/>
  <c r="A497" i="384" s="1"/>
  <c r="A498" i="384" s="1"/>
  <c r="A499" i="384" s="1"/>
  <c r="A500" i="384" s="1"/>
  <c r="A501" i="384" s="1"/>
  <c r="A502" i="384" s="1"/>
  <c r="A503" i="384" s="1"/>
  <c r="A504" i="384" s="1"/>
  <c r="A505" i="384" s="1"/>
  <c r="A506" i="384" s="1"/>
  <c r="A507" i="384" s="1"/>
  <c r="A508" i="384" s="1"/>
  <c r="A509" i="384" s="1"/>
  <c r="A510" i="384" s="1"/>
  <c r="A511" i="384" s="1"/>
  <c r="A512" i="384" s="1"/>
  <c r="A513" i="384" s="1"/>
  <c r="A514" i="384" s="1"/>
  <c r="A515" i="384" s="1"/>
  <c r="A516" i="384" s="1"/>
  <c r="A517" i="384" s="1"/>
  <c r="A518" i="384" s="1"/>
  <c r="A519" i="384" s="1"/>
  <c r="A520" i="384" s="1"/>
  <c r="A521" i="384" s="1"/>
  <c r="A522" i="384" s="1"/>
  <c r="A523" i="384" s="1"/>
  <c r="A524" i="384" s="1"/>
  <c r="A525" i="384" s="1"/>
  <c r="A526" i="384" s="1"/>
  <c r="A527" i="384" s="1"/>
  <c r="A528" i="384" s="1"/>
  <c r="A529" i="384" s="1"/>
  <c r="A530" i="384" s="1"/>
  <c r="A531" i="384" s="1"/>
  <c r="A532" i="384" s="1"/>
  <c r="A533" i="384" s="1"/>
  <c r="A534" i="384" s="1"/>
  <c r="A535" i="384" s="1"/>
  <c r="A536" i="384" s="1"/>
  <c r="A537" i="384" s="1"/>
  <c r="A538" i="384" s="1"/>
  <c r="A539" i="384" s="1"/>
  <c r="A540" i="384" s="1"/>
  <c r="A541" i="384" s="1"/>
  <c r="A542" i="384" s="1"/>
  <c r="A543" i="384" s="1"/>
  <c r="A544" i="384" s="1"/>
  <c r="A545" i="384" s="1"/>
  <c r="A546" i="384" s="1"/>
  <c r="A547" i="384" s="1"/>
  <c r="A548" i="384" s="1"/>
  <c r="A549" i="384" s="1"/>
  <c r="A550" i="384" s="1"/>
  <c r="A551" i="384" s="1"/>
  <c r="A552" i="384" s="1"/>
  <c r="A553" i="384" s="1"/>
  <c r="A554" i="384" s="1"/>
  <c r="A555" i="384" s="1"/>
  <c r="A556" i="384" s="1"/>
  <c r="A557" i="384" s="1"/>
  <c r="A558" i="384" s="1"/>
  <c r="A559" i="384" s="1"/>
  <c r="A560" i="384" s="1"/>
  <c r="A561" i="384" s="1"/>
  <c r="A562" i="384" s="1"/>
  <c r="A563" i="384" s="1"/>
  <c r="A564" i="384" s="1"/>
  <c r="A565" i="384" s="1"/>
  <c r="A566" i="384" s="1"/>
  <c r="A567" i="384" s="1"/>
  <c r="A568" i="384" s="1"/>
  <c r="A569" i="384" s="1"/>
  <c r="A570" i="384" s="1"/>
  <c r="A571" i="384" s="1"/>
  <c r="A572" i="384" s="1"/>
  <c r="A573" i="384" s="1"/>
  <c r="A574" i="384" s="1"/>
  <c r="A575" i="384" s="1"/>
  <c r="A576" i="384" s="1"/>
  <c r="A577" i="384" s="1"/>
  <c r="A385" i="384"/>
  <c r="A386" i="384" s="1"/>
  <c r="A387" i="384" s="1"/>
  <c r="A388" i="384" s="1"/>
  <c r="A389" i="384" s="1"/>
  <c r="A390" i="384" s="1"/>
  <c r="A391" i="384" s="1"/>
  <c r="A392" i="384" s="1"/>
  <c r="A393" i="384" s="1"/>
  <c r="A394" i="384" s="1"/>
  <c r="A395" i="384" s="1"/>
  <c r="A396" i="384" s="1"/>
  <c r="A397" i="384" s="1"/>
  <c r="A398" i="384" s="1"/>
  <c r="A399" i="384" s="1"/>
  <c r="A400" i="384" s="1"/>
  <c r="A401" i="384" s="1"/>
  <c r="A402" i="384" s="1"/>
  <c r="A403" i="384" s="1"/>
  <c r="A404" i="384" s="1"/>
  <c r="A405" i="384" s="1"/>
  <c r="A406" i="384" s="1"/>
  <c r="A407" i="384" s="1"/>
  <c r="A408" i="384" s="1"/>
  <c r="A409" i="384" s="1"/>
  <c r="A410" i="384" s="1"/>
  <c r="A411" i="384" s="1"/>
  <c r="A412" i="384" s="1"/>
  <c r="A413" i="384" s="1"/>
  <c r="A414" i="384" s="1"/>
  <c r="A415" i="384" s="1"/>
  <c r="A416" i="384" s="1"/>
  <c r="A417" i="384" s="1"/>
  <c r="A418" i="384" s="1"/>
  <c r="A419" i="384" s="1"/>
  <c r="A420" i="384" s="1"/>
  <c r="A421" i="384" s="1"/>
  <c r="A422" i="384" s="1"/>
  <c r="A423" i="384" s="1"/>
  <c r="A424" i="384" s="1"/>
  <c r="A425" i="384" s="1"/>
  <c r="A426" i="384" s="1"/>
  <c r="A427" i="384" s="1"/>
  <c r="A428" i="384" s="1"/>
  <c r="A429" i="384" s="1"/>
  <c r="A430" i="384" s="1"/>
  <c r="A431" i="384" s="1"/>
  <c r="A432" i="384" s="1"/>
  <c r="A433" i="384" s="1"/>
  <c r="A434" i="384" s="1"/>
  <c r="A435" i="384" s="1"/>
  <c r="A436" i="384" s="1"/>
  <c r="A437" i="384" s="1"/>
  <c r="A438" i="384" s="1"/>
  <c r="A439" i="384" s="1"/>
  <c r="A440" i="384" s="1"/>
  <c r="A441" i="384" s="1"/>
  <c r="A442" i="384" s="1"/>
  <c r="A443" i="384" s="1"/>
  <c r="A444" i="384" s="1"/>
  <c r="A445" i="384" s="1"/>
  <c r="A446" i="384" s="1"/>
  <c r="A447" i="384" s="1"/>
  <c r="A448" i="384" s="1"/>
  <c r="A449" i="384" s="1"/>
  <c r="A450" i="384" s="1"/>
  <c r="A451" i="384" s="1"/>
  <c r="A452" i="384" s="1"/>
  <c r="A453" i="384" s="1"/>
  <c r="A454" i="384" s="1"/>
  <c r="A455" i="384" s="1"/>
  <c r="A456" i="384" s="1"/>
  <c r="A383" i="384"/>
  <c r="A382" i="384"/>
  <c r="A381" i="384"/>
  <c r="A380" i="384"/>
  <c r="A379" i="384"/>
  <c r="A378" i="384"/>
  <c r="A377" i="384"/>
  <c r="A376" i="384"/>
  <c r="A375" i="384"/>
  <c r="A374" i="384"/>
  <c r="A373" i="384"/>
  <c r="A372" i="384"/>
  <c r="A371" i="384"/>
  <c r="A370" i="384"/>
  <c r="A369" i="384"/>
  <c r="A368" i="384"/>
  <c r="A367" i="384"/>
  <c r="A366" i="384"/>
  <c r="A365" i="384"/>
  <c r="A364" i="384"/>
  <c r="A363" i="384"/>
  <c r="A362" i="384"/>
  <c r="A361" i="384"/>
  <c r="A360" i="384"/>
  <c r="A359" i="384"/>
  <c r="A358" i="384"/>
  <c r="A357" i="384"/>
  <c r="A356" i="384"/>
  <c r="A355" i="384"/>
  <c r="A354" i="384"/>
  <c r="A353" i="384"/>
  <c r="A352" i="384"/>
  <c r="A351" i="384"/>
  <c r="A350" i="384"/>
  <c r="A349" i="384"/>
  <c r="A348" i="384"/>
  <c r="A347" i="384"/>
  <c r="A346" i="384"/>
  <c r="A345" i="384"/>
  <c r="A344" i="384"/>
  <c r="A343" i="384"/>
  <c r="A342" i="384"/>
  <c r="A341" i="384"/>
  <c r="A340" i="384"/>
  <c r="A339" i="384"/>
  <c r="A338" i="384"/>
  <c r="A337" i="384"/>
  <c r="A336" i="384"/>
  <c r="A335" i="384"/>
  <c r="A334" i="384"/>
  <c r="A333" i="384"/>
  <c r="A332" i="384"/>
  <c r="A331" i="384"/>
  <c r="A330" i="384"/>
  <c r="A329" i="384"/>
  <c r="A328" i="384"/>
  <c r="A327" i="384"/>
  <c r="A326" i="384"/>
  <c r="A325" i="384"/>
  <c r="A324" i="384"/>
  <c r="A323" i="384"/>
  <c r="A322" i="384"/>
  <c r="A321" i="384"/>
  <c r="A320" i="384"/>
  <c r="A319" i="384"/>
  <c r="A318" i="384"/>
  <c r="A317" i="384"/>
  <c r="A316" i="384"/>
  <c r="A315" i="384"/>
  <c r="A314" i="384"/>
  <c r="A313" i="384"/>
  <c r="A312" i="384"/>
  <c r="A311" i="384"/>
  <c r="A310" i="384"/>
  <c r="A309" i="384"/>
  <c r="A308" i="384"/>
  <c r="A307" i="384"/>
  <c r="A306" i="384"/>
  <c r="A305" i="384"/>
  <c r="A304" i="384"/>
  <c r="A303" i="384"/>
  <c r="A302" i="384"/>
  <c r="A301" i="384"/>
  <c r="A300" i="384"/>
  <c r="A299" i="384"/>
  <c r="A298" i="384"/>
  <c r="A297" i="384"/>
  <c r="A296" i="384"/>
  <c r="A257" i="384"/>
  <c r="A258" i="384" s="1"/>
  <c r="A259" i="384" s="1"/>
  <c r="A260" i="384" s="1"/>
  <c r="A261" i="384" s="1"/>
  <c r="A262" i="384" s="1"/>
  <c r="A263" i="384" s="1"/>
  <c r="A264" i="384" s="1"/>
  <c r="A265" i="384" s="1"/>
  <c r="A266" i="384" s="1"/>
  <c r="A267" i="384" s="1"/>
  <c r="A268" i="384" s="1"/>
  <c r="A269" i="384" s="1"/>
  <c r="A270" i="384" s="1"/>
  <c r="A271" i="384" s="1"/>
  <c r="A272" i="384" s="1"/>
  <c r="A273" i="384" s="1"/>
  <c r="A274" i="384" s="1"/>
  <c r="A275" i="384" s="1"/>
  <c r="A276" i="384" s="1"/>
  <c r="A277" i="384" s="1"/>
  <c r="A278" i="384" s="1"/>
  <c r="A279" i="384" s="1"/>
  <c r="A280" i="384" s="1"/>
  <c r="A281" i="384" s="1"/>
  <c r="A282" i="384" s="1"/>
  <c r="A283" i="384" s="1"/>
  <c r="A284" i="384" s="1"/>
  <c r="A285" i="384" s="1"/>
  <c r="A286" i="384" s="1"/>
  <c r="A287" i="384" s="1"/>
  <c r="A288" i="384" s="1"/>
  <c r="A289" i="384" s="1"/>
  <c r="A290" i="384" s="1"/>
  <c r="A291" i="384" s="1"/>
  <c r="A292" i="384" s="1"/>
  <c r="A293" i="384" s="1"/>
  <c r="A294" i="384" s="1"/>
  <c r="A295" i="384" s="1"/>
  <c r="A210" i="384"/>
  <c r="A211" i="384" s="1"/>
  <c r="A212" i="384" s="1"/>
  <c r="A213" i="384" s="1"/>
  <c r="A214" i="384" s="1"/>
  <c r="A215" i="384" s="1"/>
  <c r="A216" i="384" s="1"/>
  <c r="A217" i="384" s="1"/>
  <c r="A218" i="384" s="1"/>
  <c r="A219" i="384" s="1"/>
  <c r="A220" i="384" s="1"/>
  <c r="A221" i="384" s="1"/>
  <c r="A222" i="384" s="1"/>
  <c r="A223" i="384" s="1"/>
  <c r="A224" i="384" s="1"/>
  <c r="A225" i="384" s="1"/>
  <c r="A226" i="384" s="1"/>
  <c r="A227" i="384" s="1"/>
  <c r="A228" i="384" s="1"/>
  <c r="A229" i="384" s="1"/>
  <c r="A230" i="384" s="1"/>
  <c r="A231" i="384" s="1"/>
  <c r="A232" i="384" s="1"/>
  <c r="A233" i="384" s="1"/>
  <c r="A234" i="384" s="1"/>
  <c r="A235" i="384" s="1"/>
  <c r="A236" i="384" s="1"/>
  <c r="A237" i="384" s="1"/>
  <c r="A238" i="384" s="1"/>
  <c r="A239" i="384" s="1"/>
  <c r="A240" i="384" s="1"/>
  <c r="A241" i="384" s="1"/>
  <c r="A242" i="384" s="1"/>
  <c r="A243" i="384" s="1"/>
  <c r="A244" i="384" s="1"/>
  <c r="A245" i="384" s="1"/>
  <c r="A246" i="384" s="1"/>
  <c r="A247" i="384" s="1"/>
  <c r="A248" i="384" s="1"/>
  <c r="A249" i="384" s="1"/>
  <c r="A250" i="384" s="1"/>
  <c r="A251" i="384" s="1"/>
  <c r="A252" i="384" s="1"/>
  <c r="A253" i="384" s="1"/>
  <c r="A254" i="384" s="1"/>
  <c r="A255" i="384" s="1"/>
  <c r="A67" i="384"/>
  <c r="A68" i="384" s="1"/>
  <c r="A69" i="384" s="1"/>
  <c r="A70" i="384" s="1"/>
  <c r="A71" i="384" s="1"/>
  <c r="A72" i="384" s="1"/>
  <c r="A73" i="384" s="1"/>
  <c r="A74" i="384" s="1"/>
  <c r="A75" i="384" s="1"/>
  <c r="A76" i="384" s="1"/>
  <c r="A77" i="384" s="1"/>
  <c r="A78" i="384" s="1"/>
  <c r="A79" i="384" s="1"/>
  <c r="A80" i="384" s="1"/>
  <c r="A81" i="384" s="1"/>
  <c r="A82" i="384" s="1"/>
  <c r="A83" i="384" s="1"/>
  <c r="A84" i="384" s="1"/>
  <c r="A85" i="384" s="1"/>
  <c r="A86" i="384" s="1"/>
  <c r="A87" i="384" s="1"/>
  <c r="A88" i="384" s="1"/>
  <c r="A89" i="384" s="1"/>
  <c r="A90" i="384" s="1"/>
  <c r="A91" i="384" s="1"/>
  <c r="A92" i="384" s="1"/>
  <c r="A93" i="384" s="1"/>
  <c r="A94" i="384" s="1"/>
  <c r="A95" i="384" s="1"/>
  <c r="A96" i="384" s="1"/>
  <c r="A97" i="384" s="1"/>
  <c r="A98" i="384" s="1"/>
  <c r="A99" i="384" s="1"/>
  <c r="A100" i="384" s="1"/>
  <c r="A101" i="384" s="1"/>
  <c r="A102" i="384" s="1"/>
  <c r="A103" i="384" s="1"/>
  <c r="A104" i="384" s="1"/>
  <c r="A105" i="384" s="1"/>
  <c r="A106" i="384" s="1"/>
  <c r="A107" i="384" s="1"/>
  <c r="A108" i="384" s="1"/>
  <c r="A109" i="384" s="1"/>
  <c r="A110" i="384" s="1"/>
  <c r="A111" i="384" s="1"/>
  <c r="A112" i="384" s="1"/>
  <c r="A113" i="384" s="1"/>
  <c r="A114" i="384" s="1"/>
  <c r="A115" i="384" s="1"/>
  <c r="A116" i="384" s="1"/>
  <c r="A117" i="384" s="1"/>
  <c r="A118" i="384" s="1"/>
  <c r="A119" i="384" s="1"/>
  <c r="A120" i="384" s="1"/>
  <c r="A3" i="384"/>
  <c r="A4" i="384" s="1"/>
  <c r="A5" i="384" s="1"/>
  <c r="A6" i="384" s="1"/>
  <c r="A7" i="384" s="1"/>
  <c r="A8" i="384" s="1"/>
  <c r="A9" i="384" s="1"/>
  <c r="A10" i="384" s="1"/>
  <c r="A11" i="384" s="1"/>
  <c r="A12" i="384" s="1"/>
  <c r="A13" i="384" s="1"/>
  <c r="A14" i="384" s="1"/>
  <c r="A15" i="384" s="1"/>
  <c r="A16" i="384" s="1"/>
  <c r="A17" i="384" s="1"/>
  <c r="A18" i="384" s="1"/>
  <c r="A19" i="384" s="1"/>
  <c r="A20" i="384" s="1"/>
  <c r="A21" i="384" s="1"/>
  <c r="A22" i="384" s="1"/>
  <c r="A23" i="384" s="1"/>
  <c r="A24" i="384" s="1"/>
  <c r="A25" i="384" s="1"/>
  <c r="A26" i="384" s="1"/>
  <c r="A27" i="384" s="1"/>
  <c r="A28" i="384" s="1"/>
  <c r="A29" i="384" s="1"/>
  <c r="A30" i="384" s="1"/>
  <c r="A31" i="384" s="1"/>
  <c r="A32" i="384" s="1"/>
  <c r="A33" i="384" s="1"/>
  <c r="A34" i="384" s="1"/>
  <c r="A35" i="384" s="1"/>
  <c r="A36" i="384" s="1"/>
  <c r="A37" i="384" s="1"/>
  <c r="A38" i="384" s="1"/>
  <c r="A39" i="384" s="1"/>
  <c r="A40" i="384" s="1"/>
  <c r="A41" i="384" s="1"/>
  <c r="A42" i="384" s="1"/>
  <c r="A43" i="384" s="1"/>
  <c r="A44" i="384" s="1"/>
  <c r="A45" i="384" s="1"/>
  <c r="A46" i="384" s="1"/>
  <c r="A47" i="384" s="1"/>
  <c r="A48" i="384" s="1"/>
  <c r="A49" i="384" s="1"/>
  <c r="A50" i="384" s="1"/>
  <c r="A51" i="384" s="1"/>
  <c r="A52" i="384" s="1"/>
  <c r="A53" i="384" s="1"/>
  <c r="A54" i="384" s="1"/>
  <c r="A55" i="384" s="1"/>
  <c r="A56" i="384" s="1"/>
  <c r="A57" i="384" s="1"/>
  <c r="A58" i="384" s="1"/>
  <c r="A59" i="384" s="1"/>
  <c r="A60" i="384" s="1"/>
  <c r="A61" i="384" s="1"/>
  <c r="A62" i="384" s="1"/>
  <c r="A63" i="384" s="1"/>
  <c r="A64" i="384" s="1"/>
  <c r="A65" i="384" s="1"/>
  <c r="L2" i="378" a="1"/>
  <c r="M130" i="375" s="1"/>
  <c r="F3" i="376" l="1"/>
  <c r="D11" i="376"/>
  <c r="E11" i="376" s="1"/>
  <c r="C126" i="375"/>
  <c r="C127" i="375"/>
  <c r="C128" i="375"/>
  <c r="C129" i="375"/>
  <c r="M125" i="375"/>
  <c r="M129" i="375"/>
  <c r="M128" i="375"/>
  <c r="E3" i="376"/>
  <c r="M146" i="375"/>
  <c r="M147" i="375"/>
  <c r="I123" i="375"/>
  <c r="I124" i="375"/>
  <c r="I125" i="375"/>
  <c r="I126" i="375"/>
  <c r="M124" i="375"/>
  <c r="M126" i="375"/>
  <c r="M127" i="375"/>
  <c r="C123" i="375"/>
  <c r="C125" i="375"/>
  <c r="C124" i="375"/>
  <c r="I140" i="375"/>
  <c r="I146" i="375"/>
  <c r="L2" i="378"/>
  <c r="M123" i="375" s="1"/>
  <c r="M140" i="375"/>
  <c r="M145" i="375"/>
  <c r="M141" i="375"/>
  <c r="M142" i="375"/>
  <c r="M143" i="375"/>
  <c r="M144" i="375"/>
  <c r="I144" i="375"/>
  <c r="I143" i="375"/>
  <c r="I145" i="375"/>
  <c r="I142" i="375"/>
  <c r="I141" i="375"/>
  <c r="C140" i="375"/>
  <c r="C141" i="375"/>
  <c r="C142" i="375"/>
  <c r="C143" i="375"/>
  <c r="C144" i="375"/>
  <c r="C145" i="375"/>
  <c r="U1" i="384"/>
  <c r="AH381" i="375" l="1"/>
  <c r="F8" i="376" l="1"/>
  <c r="E8" i="376"/>
  <c r="G28" i="376"/>
  <c r="C48" i="376" l="1"/>
  <c r="E9" i="376"/>
  <c r="C381" i="375" l="1"/>
  <c r="F30" i="376" l="1"/>
  <c r="K1" i="378" l="1"/>
  <c r="F28" i="376" s="1"/>
  <c r="E28" i="376" s="1"/>
  <c r="H28" i="376" s="1"/>
  <c r="E38" i="376" l="1"/>
  <c r="E36" i="376"/>
  <c r="E37" i="376" l="1"/>
  <c r="D19" i="376"/>
  <c r="F32" i="376" l="1"/>
  <c r="F19" i="376"/>
  <c r="E19" i="376"/>
  <c r="F9" i="376"/>
  <c r="F10" i="376"/>
  <c r="F11" i="376"/>
  <c r="F12" i="376"/>
  <c r="F13" i="376"/>
  <c r="F14" i="376"/>
  <c r="F15" i="376"/>
  <c r="F16" i="376"/>
  <c r="F17" i="376"/>
  <c r="F18" i="376"/>
  <c r="F7" i="376"/>
  <c r="E7" i="376"/>
  <c r="H12" i="371"/>
  <c r="E39" i="376" l="1"/>
  <c r="D48" i="376"/>
  <c r="E48" i="37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<sst xmlns="http://schemas.openxmlformats.org/spreadsheetml/2006/main" count="16666" uniqueCount="4406">
  <si>
    <t>Hạng mục công việc</t>
  </si>
  <si>
    <t>Tình hình thực hiện</t>
  </si>
  <si>
    <t>Mức độ hoàn thành</t>
  </si>
  <si>
    <t>Ghi chú</t>
  </si>
  <si>
    <t>Đơn vị thực hiện</t>
  </si>
  <si>
    <t>Nội dung yêu cầu thực hiện</t>
  </si>
  <si>
    <t>Độc lập – Tự do – Hạnh phúc</t>
  </si>
  <si>
    <t>CỘNG HÒA XÃ HỘI CHỦ NGHĨA VIỆT NAM</t>
  </si>
  <si>
    <t>%WO thực hiện</t>
  </si>
  <si>
    <t>Thời hạn hoàn thành</t>
  </si>
  <si>
    <t>I. CÔNG TÁC THỰC HIỆN BẢO DƯỠNG ĐỊNH KỲ</t>
  </si>
  <si>
    <t>Nội dung</t>
  </si>
  <si>
    <t>Kiến nghị/đề xuất</t>
  </si>
  <si>
    <t>TT</t>
  </si>
  <si>
    <t>Hạng mục thiết bị Điều khiển</t>
  </si>
  <si>
    <t>XƯỞNG ĐIỀU KHIỂN</t>
  </si>
  <si>
    <t>X. ĐK</t>
  </si>
  <si>
    <t xml:space="preserve"> Thời hạn
hoàn thành</t>
  </si>
  <si>
    <t>STT</t>
  </si>
  <si>
    <t>Tình trạng sự cố</t>
  </si>
  <si>
    <t>Kết quả</t>
  </si>
  <si>
    <t>Nội dung thực hiện xử lý</t>
  </si>
  <si>
    <t>Nhóm thiết bị</t>
  </si>
  <si>
    <t>Tuần</t>
  </si>
  <si>
    <t>Đạt</t>
  </si>
  <si>
    <t>N/A</t>
  </si>
  <si>
    <t>Tiếp tục thực hiện các hạng mục công việc tồn đọng ở trên</t>
  </si>
  <si>
    <t>NHÀ MÁY ĐẠM CÀ MAU</t>
  </si>
  <si>
    <t>Lưu:</t>
  </si>
  <si>
    <t xml:space="preserve">
</t>
  </si>
  <si>
    <t>II. TÌNH HÌNH THỰC CÔNG VIỆC THEO KẾ HOẠCH NĂM</t>
  </si>
  <si>
    <t>III. TÌNH HÌNH THỰC HIỆN CÁC HẠNG MỤC NÂNG CẤP, CẢI TIẾN, CẢI TẠO</t>
  </si>
  <si>
    <t>- Trần Tuyết Quyên</t>
  </si>
  <si>
    <t>Không</t>
  </si>
  <si>
    <t>Xưởng Điều khiển báo cáo công việc thực hiện trong tuần như sau:</t>
  </si>
  <si>
    <t>Tổng WO thực hiện trong tuần</t>
  </si>
  <si>
    <t>Tổng số WO đã thực hiện trong tháng</t>
  </si>
  <si>
    <t>Tổng WO chưa thực hiện theo KH</t>
  </si>
  <si>
    <t>Tổng số WO theo KH</t>
  </si>
  <si>
    <t>Lý do không thực hiện các WO trong tháng (nếu có)</t>
  </si>
  <si>
    <t>V. ĐỀ XUẤT, KIẾN NGHỊ</t>
  </si>
  <si>
    <t>VI. KẾ HOẠCH TUẦN TIẾP THEO</t>
  </si>
  <si>
    <r>
      <rPr>
        <b/>
        <i/>
        <u/>
        <sz val="13"/>
        <color indexed="8"/>
        <rFont val="Times New Roman"/>
        <family val="1"/>
      </rPr>
      <t>Nơi nhận:</t>
    </r>
    <r>
      <rPr>
        <b/>
        <i/>
        <sz val="13"/>
        <color indexed="8"/>
        <rFont val="Times New Roman"/>
        <family val="1"/>
      </rPr>
      <t xml:space="preserve">
</t>
    </r>
    <r>
      <rPr>
        <sz val="13"/>
        <color indexed="8"/>
        <rFont val="Times New Roman"/>
        <family val="1"/>
      </rPr>
      <t>- P.GĐNM phụ trách (b/c);
- P.TGĐ, Ban GĐNM, Các đơn vị Xưởng VH, BD (đ/b);
- Phòng KTBD (p/h);
- Các Đội trưởng BD, Tổ trưởng (t/h)</t>
    </r>
  </si>
  <si>
    <t>Hàng tháng</t>
  </si>
  <si>
    <t>Không thay đổi trong tuần</t>
  </si>
  <si>
    <t>Nghiên cứu triển khai lắp đặt hệ thống phun sơn tự động cho X.SP</t>
  </si>
  <si>
    <t>Nghiên cứu triển khai lắp đặt hệ thống phun sơn tự động cho X.SP V16
+ Phun sơn tự động 
+ Có thể linh hoạt di chuyển giữa các Line</t>
  </si>
  <si>
    <t xml:space="preserve">Kế hoạch đào tạo bên ngoài </t>
  </si>
  <si>
    <t>TCDK</t>
  </si>
  <si>
    <t>L48001B</t>
  </si>
  <si>
    <t>- Lắp lại PI, TI cho AHU - H
- Lắp thêm sensor đo nhiệt độ trên AHU H.</t>
  </si>
  <si>
    <t>31/07/2025</t>
  </si>
  <si>
    <t>AHU H</t>
  </si>
  <si>
    <t>Chưa đạt</t>
  </si>
  <si>
    <t>TB đo</t>
  </si>
  <si>
    <t>TBCH</t>
  </si>
  <si>
    <t>HTĐK</t>
  </si>
  <si>
    <t>V48005</t>
  </si>
  <si>
    <t>L08201B</t>
  </si>
  <si>
    <t>L08201C</t>
  </si>
  <si>
    <t>W48001B</t>
  </si>
  <si>
    <t xml:space="preserve">Khắc phục tồn động hệ thống pccc từ Đoàn thanh tra Bộ Công an về công tác PCCC </t>
  </si>
  <si>
    <t>Tổ TBHTPC</t>
  </si>
  <si>
    <t>Các đầu báo cháy nằm cách trần nhà &gt;0.3m. P.AT lập WR sau khi khảo sát và X.ĐK lên kế hoạch thực hiện</t>
  </si>
  <si>
    <t>30/03/2026</t>
  </si>
  <si>
    <t>Mua sắm bổ sung các thiết bị test báo cháy phù hợp. P.ATMT lập kế hoạch mua sắm</t>
  </si>
  <si>
    <t>W48001E</t>
  </si>
  <si>
    <t>Đội TBCH</t>
  </si>
  <si>
    <t>Đội HTĐK</t>
  </si>
  <si>
    <t>Phạm Thanh Quyền</t>
  </si>
  <si>
    <t>Nâng cấp hệ thống F&amp;G</t>
  </si>
  <si>
    <t>L08201A</t>
  </si>
  <si>
    <t>L48001D</t>
  </si>
  <si>
    <t>Chưa Đạt</t>
  </si>
  <si>
    <t>L48001E</t>
  </si>
  <si>
    <t>L48001A</t>
  </si>
  <si>
    <t>L48001F</t>
  </si>
  <si>
    <t>V48016B</t>
  </si>
  <si>
    <t>Hệ thống FA lắp mới</t>
  </si>
  <si>
    <t>Phối hợp P.AT khảo sát các thiết bị báo cháy lắp mới cần kết nối về hệ thống trung tâm tại Nhà máy với bảng MIMIC</t>
  </si>
  <si>
    <t>30/12/2025</t>
  </si>
  <si>
    <t>Hoàn thành phối hợp P.AT khảo sát xác định các khu vực chưa kết nối hệ thống Fire Alarm về hệ thống trung tâm và đưa ra yêu cầu có thứ tự ưu tiên.</t>
  </si>
  <si>
    <t>X. ĐK đánh giá tính khả thi về kỹ thuật và chi phí sơ bộ để thực hiện kết nối hệ thống Fire Alarm theo thứ tự ưu tiên của P. ATMT.</t>
  </si>
  <si>
    <t>Thiết kế hệ thống MIMIC phải đồng bộ với việc kết nối hệ thống Fire Alarm và F&amp;G.</t>
  </si>
  <si>
    <t>Cập nhật các tài liệu loop diagram, Interlock Logic diagram, Alarm trip setpoint</t>
  </si>
  <si>
    <t>Phối hợp P.KTBD và các Xưởng VH cập nhật các tài liệu Loop diagram, Interlock Logic diagram, Alarm trip setpoint</t>
  </si>
  <si>
    <t>EMS-WW</t>
  </si>
  <si>
    <t>Tiếp tục triển khai đơn hàng mua sắm 2026</t>
  </si>
  <si>
    <t>V. CÁC HẠNG MỤC SỬA CHỮA ĐỘT XUẤT TRONG TUẦN</t>
  </si>
  <si>
    <t>IV. CÔNG TÁC TPM</t>
  </si>
  <si>
    <t>W48001F</t>
  </si>
  <si>
    <t>Hoàn thành bốc tách vật tư và chi phí thực hiện, đã trình bày trước LĐX Xưởng và được thông qua.
Hoàn thành xin ý kiến LĐNM và đã triển khai YCMS VT</t>
  </si>
  <si>
    <t>L48002B</t>
  </si>
  <si>
    <t>Lắp đặt robot depalletizing</t>
  </si>
  <si>
    <t>W48001D</t>
  </si>
  <si>
    <t>20AT-2004A/B/C</t>
  </si>
  <si>
    <t>Đứt dây safety rope</t>
  </si>
  <si>
    <t>Chưa triển khai</t>
  </si>
  <si>
    <t>Hoàn thành</t>
  </si>
  <si>
    <t>K04301</t>
  </si>
  <si>
    <t>L48001C</t>
  </si>
  <si>
    <t>L08202C</t>
  </si>
  <si>
    <t>L08301B</t>
  </si>
  <si>
    <t>Cân sai ký</t>
  </si>
  <si>
    <t>Thực hiện đào tạo nội bộ theo kế hoạch trong năm 2026</t>
  </si>
  <si>
    <t>Công tác đào tạo năm 2026</t>
  </si>
  <si>
    <t>Z07601</t>
  </si>
  <si>
    <t xml:space="preserve">L48001B </t>
  </si>
  <si>
    <t>L48006C</t>
  </si>
  <si>
    <t>L48002A</t>
  </si>
  <si>
    <t>21KV-1002D2</t>
  </si>
  <si>
    <t>Theo dõi</t>
  </si>
  <si>
    <t>Hệ thống PLC K04421</t>
  </si>
  <si>
    <t>Nghiên cứu phương án lấy tín hiệu từ Trident K04421 về HMI Siemens PLC</t>
  </si>
  <si>
    <t>Trịnh Văn Kiều</t>
  </si>
  <si>
    <t>BD ĐK</t>
  </si>
  <si>
    <t>Tháng</t>
  </si>
  <si>
    <t>Công tác STOP</t>
  </si>
  <si>
    <t>Cải tiến lại hệ thống robot NPK line A,B,C để gắp được bao 25kg</t>
  </si>
  <si>
    <t>Thực hiện các hạng mục công việc cần thiết để thực hiện cải tiến 3 line robot NPK A,B,C cho bao 25kg</t>
  </si>
  <si>
    <t>06FT-1037</t>
  </si>
  <si>
    <t>Tổng hạng mục</t>
  </si>
  <si>
    <t>Tồn đọng</t>
  </si>
  <si>
    <t>Phát sinh trong tuần</t>
  </si>
  <si>
    <t>Khuyến khích CBCNV Xưởng tham gia chương trình</t>
  </si>
  <si>
    <t xml:space="preserve">Kế hoạch </t>
  </si>
  <si>
    <t>Thực hiện</t>
  </si>
  <si>
    <t>Tồn đọng (HM)</t>
  </si>
  <si>
    <t>% HT</t>
  </si>
  <si>
    <t>T1</t>
  </si>
  <si>
    <t>T2</t>
  </si>
  <si>
    <t>T3</t>
  </si>
  <si>
    <t>T4</t>
  </si>
  <si>
    <t>T5</t>
  </si>
  <si>
    <t>T6</t>
  </si>
  <si>
    <t>T7</t>
  </si>
  <si>
    <t>T8</t>
  </si>
  <si>
    <t>T9</t>
  </si>
  <si>
    <t>T10</t>
  </si>
  <si>
    <t>T11</t>
  </si>
  <si>
    <t>T12</t>
  </si>
  <si>
    <t>SCĐX</t>
  </si>
  <si>
    <t>Ngày còn lại trong tháng</t>
  </si>
  <si>
    <t>Thời gian hoàn thành</t>
  </si>
  <si>
    <t>HANG_MUC</t>
  </si>
  <si>
    <t>THONG_TIN_TU_VH</t>
  </si>
  <si>
    <t>NOI_DUNG_THUC_HIEN</t>
  </si>
  <si>
    <t>TUAN</t>
  </si>
  <si>
    <t>KQ</t>
  </si>
  <si>
    <t>06AT-1005A</t>
  </si>
  <si>
    <t>Hạng mục</t>
  </si>
  <si>
    <t>Viết đầu bài kỹ thuật yêu cầu dịch dụ "Cung cấp vật tư, dịch vụ thi công gia cố máng cáp Điện - Điều khiển toàn Nhà máy".</t>
  </si>
  <si>
    <t xml:space="preserve">Cải tạo hệ thống máng cáp </t>
  </si>
  <si>
    <t>Cải tạo tiếp địa TB ĐK</t>
  </si>
  <si>
    <t>Cải tạo tiếp địa thiết bị điều khiển xuống cọc sạch</t>
  </si>
  <si>
    <t>06TI-0262</t>
  </si>
  <si>
    <t>06PT-1136</t>
  </si>
  <si>
    <t>Triển khai thực hiện các cải tiến/cải tạo/dịch vụ theo kế hoạch năm 2026</t>
  </si>
  <si>
    <t>48N6L1-M060</t>
  </si>
  <si>
    <t>Báo Alarm</t>
  </si>
  <si>
    <t>Nguyên nhân: Nhện chui vào tiếp điểm Manual Call Point
Thực hiện: Thực hiện vệ sinh làm kín thiết bị.
Kết quả: Thiết bị đã hoạt động bình thường, bàn giao ĐVCQ</t>
  </si>
  <si>
    <t>48N6L1-D056</t>
  </si>
  <si>
    <t>Nguyên nhân: Đầu dò bị bụi bẩn
Thực hiện: Thực hiện vệ sinh đầu dò.
Kết quả: Thiết bị đã hoạt động bình thường, bàn giao ĐVCQ</t>
  </si>
  <si>
    <t>Giá trị báo IOP trên HT DCS</t>
  </si>
  <si>
    <t>Nguyên nhân: Nghi ngờ Transmitter sắp hỏng
Thực hiện: Quan sát thấy giá trị đang treo 1.62Mpa trên HT DCS, tại transmitter giá trị báo Alarm 02 và 07, kết nối trek kiểm tra thấy PV=1.62Mpa, AO treo dòng 21.6Ma. Tiến hành reset lại nguồn, transmitter đã hiển thị lại 1.6Mpa
Kết quả: Thiết bị đã hoạt động bình thường, bàn giao ĐVCQ</t>
  </si>
  <si>
    <t>Rò nước</t>
  </si>
  <si>
    <t>Nguyên nhân: Tắc đường vent
Thực hiện: Kiểm tra thấy nước rò ngược do tấc đường vent. Đã thông tắc đường vent
Kết quả: Thiết bị hết rò, hoạt động bình thường, bàn giao ĐVCQ</t>
  </si>
  <si>
    <t>20AT-2013B</t>
  </si>
  <si>
    <t>Giá trị đo cao hơn Lap</t>
  </si>
  <si>
    <t>Nguyên nhân: Hết dịch mẫu CaCl
Thực hiện: Kiểm tra bình dịch mẫu hết, tạm thời châm từ bình 20AT-2013C sang sử dụng. Giá trị  PH đã về normal 6.3 sau khi xử lý.
Kết quả: Thiết bị hoạt động bình thường, bàn giao ĐVCQ</t>
  </si>
  <si>
    <t>Máy in lệch tia mực.</t>
  </si>
  <si>
    <t xml:space="preserve"> Nguyên nhân:  Đầu phun bị lệch.
Thực hiện:Quan sát LCD báo lỗi lệch tia mực và bẩn đầu in,  tiến hành chỉnh lại tia mực vào đúng lỗ thu hồi. Sau khi thực hiện xong, vệ sinh đầu in, khôi pThiết bị hoạt động bình thường, bàn giao VH.hục và chạy test với VH máy in hoạt động bình thường.
Kết quả: Thiết bị hoạt động bình thường, bàn giao VH.</t>
  </si>
  <si>
    <t>Nút nhấn xả đạm bị hỏng.</t>
  </si>
  <si>
    <t xml:space="preserve"> Nguyên nhân: Nút nhẫn bị lão hóa.
Thực hiện: Quan sát nút nhấn xả đạm bị bể hỏng nên tiến hành dừng cân và sử dụng nút spare thay thế. Sau khi thực hiện xong, khôi phục và chạy test với VH cân hoạt động bình thường.
Kết quả: Thiết bị hoạt động bình thường, bàn giao VH.</t>
  </si>
  <si>
    <t>04TT-2046</t>
  </si>
  <si>
    <t xml:space="preserve">Thiết bị rò hơi </t>
  </si>
  <si>
    <t xml:space="preserve"> Nguyên nhân: Rò hơi mặt bít
Thực hiện: Kiểm tra, phối hợp cơ khí  khảo sát hạng mục thuộc cơ khí xử lý, điều khiển phối hợp nếu cần.
 Kết quả: Thiết bị đo bình thường, hạng mục thuộc cơ khí xử lý, điều khiển phối hợp nếu cần.</t>
  </si>
  <si>
    <t>H08015</t>
  </si>
  <si>
    <t>Dây safe rope đứt</t>
  </si>
  <si>
    <t>Nguyên nhân: Do ăn mòn
Thực hiện: Nối lại dây safe rope đứt theo yêu cầu
Kết quả: Thiết bị hoạt động bình thường, bàn giao ĐVCQ</t>
  </si>
  <si>
    <t>08FV-1014</t>
  </si>
  <si>
    <t>Rò IA do ăn mòn thủng ống</t>
  </si>
  <si>
    <t>Nguyên nhân: Do ăn mòn
Thực hiện: Khảo sát thấy ổng IA bị thủng nhiều chỗ do bị ăn mòn. Tiến hành xuất kho nhận vật tư mới thay thế.
Kết quả: Thiết bị hết rò sau khi xử lý, bàn giao ĐVCQ</t>
  </si>
  <si>
    <t>08ACT-0013</t>
  </si>
  <si>
    <t>Báo lỗi độ mỡ thực tế và HMI không đồng bồ.</t>
  </si>
  <si>
    <t>Nguyên nhân: Chưa biết nguyên nhân mất đồng bộ.
Thực hiện: Quan sát thấy độ mở trên HMI và thực tế không giống nhau, tiến hành chuyển Man Actuator thực hiện đóng mở van ở chế độ Man sau đó chuyển về Auto. Độ mở Van đã đồng bộ với HMI
Kết quả: Thiết bị hết lỗi, bàn giao ĐVCQ</t>
  </si>
  <si>
    <t>06PI-06107</t>
  </si>
  <si>
    <t>Gãy kim chỉ thị</t>
  </si>
  <si>
    <t>Nguyên nhân: Do lão hóa
Thực hiện: Tháo thiết bị về P.TCĐK thay mới kim chỉ thị và lắp lại.
Kết quả: Thiết bị hoạt động đúng, bàn giao ĐVCQ</t>
  </si>
  <si>
    <t>Thiết bị hỏng  (tồn đọng )</t>
  </si>
  <si>
    <t>Nguyên nhân: Thiết bị hỏng trước đó
Thực hiện: Ca N 15 02 2026 Kiểm tra với thiết bị chuẩn phát hiện TI lệch tuyến tính, không cân chỉnh lại được, chuyển ca ngày mai nhận vật tư mới tương đương thay thế. Ca N 23 02 2026 nhận vật tư mới thay thế
Kết quả: Thiết bị hoạt động đúng, bàn giao ĐVCQ</t>
  </si>
  <si>
    <t>V08006</t>
  </si>
  <si>
    <t>Thay thế đầu nối chia 3 cho búa gõ</t>
  </si>
  <si>
    <t>Nguyên nhân: Thực hiện theo yêu cầu
Thực hiện: Thay thế đầu nối chia 3 cho ống 12mm theo yêu cầu ĐVCQ
Kết quả: Đã thực hiện theo yêu cầu, bàn giao ĐVCQ</t>
  </si>
  <si>
    <t>CPU MÁY PRM</t>
  </si>
  <si>
    <t>Hết pin CMOS</t>
  </si>
  <si>
    <t>Nguyên nhân: Hết pin do tuổi thọ
Thực hiện: Đội TBHTĐK đã thay mới pin CMOS. Hệ thống đã hết alarm và đang làm việc bình thường
Kết quả: Đã thay mới Pin CMOS</t>
  </si>
  <si>
    <t>Giá trị phân tích NH3 thấp hơn bình thường</t>
  </si>
  <si>
    <t>Nguyên nhân: Nghi ngờ hệ thống Pump hút không kín
Thực hiện: Kiểm tra và gia cố lại các điểm nghi ngờ không kín xung quang Pump. Giá trị đo đã tăng từ 6.62mg/Nm3 lên 27.5mg/NM3
Kết quả: Đã xử lý theo yêu cầu, bàn giao ĐVCQ theo dõi</t>
  </si>
  <si>
    <t>Cân dao động không zero được</t>
  </si>
  <si>
    <t>Nguyên nhân: Do cân lệch lớn 1.5tan/h không zero được.
Thực hiện: Kiểm tra cùng VH điều chỉnh lại thông số phù hợp. Sau khi VH vệ sinh tiến hành zero lại cho cân. Bàn giao lại ĐVVH cài đặt Span khi có tải lại.
Kết quả: Cân băng tải hoạt động bình thường, bàn giao ĐVCQ</t>
  </si>
  <si>
    <t>Shiploader báo lỗi không nâng/hạ và di chuyển trái phải được</t>
  </si>
  <si>
    <t>Nguyên nhân: Relay .87 K21 chận chờn không nhảy.
Thực hiện: Kiểm tra test cho băng tải thụt ra /vào lúc được lúc không. Đo kiểm do relay .87K21 chập chờn lúc được lúc không. Tiến hành xiết lại terminer cùng test lại cho nhả tiếp điểm. Shiploader hoạt động binh thường.
Kết quả: Shiploader hoạt động bình thường, bàn giao ĐVCQ</t>
  </si>
  <si>
    <t>Búa khí chute không hoạt động vận hành yêu cầu khôi phục lại hoạt động.</t>
  </si>
  <si>
    <t>Nguyên nhân: Theo yêu cầu vận hành
Thực hiện: Kiểm tra búa không hoạt động, đo đạc chưa có nguồn cấp cho solenoid, kiểm tra khôi phục nguồn đưa búa khí vào hoạt động.
Kết quả: Đã thực hiện theo yêu cầu, bàn giao ĐVCQ</t>
  </si>
  <si>
    <t>Hệ thống lấy mẫu trạm quan trắc có nước bên trong</t>
  </si>
  <si>
    <t xml:space="preserve"> Nguyên nhân: Do đường ống của pump lấy mẫu rò.
Thực hiện: Kiểm tra phát hiện đoạn ống mềm của pump lấy mẫu rò. Đã xử lý điểm rò. Pump đã hoạt động bình thường. 
Kết quả: Thiết bị hoạt động bình thường. Hết nước trong hệ thống lấy mẫu</t>
  </si>
  <si>
    <t>29XT-2013B</t>
  </si>
  <si>
    <t>Rò dầu qua đường dây extention đến junction box</t>
  </si>
  <si>
    <t xml:space="preserve"> Nguyên nhân: Nghi ngờ rò qua ren
Thực hiện: Do pump đang dừng nên thông báo TCNM và TC X.Amo thực hiện &lt;2h. Tiến hành tháo đầu dò, vệ sinh nhỏ thêm loctai vào ren chống rò dầu, cân chỉnh lại đầu dò. Sau khi thực hiện chạy pump dầu chưa phát hiện rò lại
Kết quả: Đã hết rò dầu</t>
  </si>
  <si>
    <t xml:space="preserve"> Nguyên nhân: Dây bị ăn mòn đứt
Thực hiện: Lấy đoạn dây mới thay đoạn dây đứt. 
Kết quả: Dây safety rope đã được thay mới</t>
  </si>
  <si>
    <t>IMPULSE LINE GIA NHIỆT</t>
  </si>
  <si>
    <t>Đường impulse line gia nhiệt cho đường công nghệ rò nhiều điểm</t>
  </si>
  <si>
    <t xml:space="preserve"> Nguyên nhân: Đường impulse line thủng.
Thực hiện: Khảo sát phát hiện đường impulse line thủng 2 vị trí. Do không phải thiết bị của X.ĐK quản lý báo lại X.NPK chuyển sang đơn vị X.CK xử lý. Nếu cần thông tin MVT thì X.ĐK sẽ cung cấp để nhận vật tư thay thế
Kết quả: Đã hỗ trợ tìm nguyên nhân.</t>
  </si>
  <si>
    <t>Máy may cắt chỉ chưa phù hợp</t>
  </si>
  <si>
    <t xml:space="preserve"> Nguyên nhân: Do set timer thời gian chưa phù hợp.
Thực hiện: Kiểm tra set lại timer cho phù hợp. Máy may đã cắt chỉ đạt yêu cầu
Kết quả: Máy may đã hoạt động đúng yêu cầu</t>
  </si>
  <si>
    <t>Bộ đèn alarm hỏng nên khi cân lỗi không báo alarm đèn</t>
  </si>
  <si>
    <t xml:space="preserve"> Nguyên nhân: Các connect có thể lỏng.
Thực hiện: Kiểm tra đèn không sáng. Đo bóng vẫn còn tốt. Mang về vệ sinh mạch, vệ sinh các connect sau mang lắp lại đèn báo bình thường khi cân alarm
Kết quả: Đèn alarm đã hoạt động bình thường</t>
  </si>
  <si>
    <t>07PI-3692</t>
  </si>
  <si>
    <t>Đồng hồ bị hết dịch glycerin</t>
  </si>
  <si>
    <t xml:space="preserve"> Nguyên nhân: Rò qua ốc điều chỉnh kim trước mặt.
Thực hiện: Kiểm tra dịch rò qua ốc trước mặt kính tạm thời đã châm lại dịch glycerin theo dõi nếu còn sẽ tháo về chuyển tổ HCHC sửa chữa. 
Kết quả: Đồng hồ hoạt động bình thường. VH theo dõi rò dịch thêm.</t>
  </si>
  <si>
    <t>MÁY IN SỐ 1 L48001A</t>
  </si>
  <si>
    <t>Máy in lỗi lệch tia mực</t>
  </si>
  <si>
    <t xml:space="preserve"> Nguyên nhân: Đầu in bị lem mực, dây mạng chập chờn
Thực hiện: Kiểm tra đầu phun bị lem mực, tháo vệ sinh đầu phun đưa vào hoạt động tuy nhiên VH báo trên DCS có alarm chập chờn "PRINTER TRIP " tiến hành kiểm tra bấm lại đầu dây mạng , máy in đã hoạt động bình thường. 
Kết quả: Máy in hoạt động bình thường. bàn giao ĐVCQ</t>
  </si>
  <si>
    <t>V08202</t>
  </si>
  <si>
    <t xml:space="preserve">Chống lệch băng tải V08202 bị rớt xuống đất, rỉ sét nặng </t>
  </si>
  <si>
    <t xml:space="preserve"> Nguyên nhân: Hỏng switch do ăn mòn.
Thực hiện: Kiểm tra, switch hỏng do ăn mòn, không thể phục hồi đươc. Tiến hành nhận vật tư mới và thay thế, test cùng VH switch hoạt động đúng chức năng, bàn giao VH 
Kết quả: Tiến hành nhận vật tư mới và thay thế, test cùng VH switch hoạt động đúng chức năng, bàn giao VH </t>
  </si>
  <si>
    <t>VH y/c chuyển cân đóng 40kg</t>
  </si>
  <si>
    <t xml:space="preserve"> Nguyên nhân: Thực hiện theo y/c VH.
Thực hiện: Thực hiện theo y/c VH chuyển cân đóng bao, cân đối chứng  từ 50kg về 40kg, điều chỉnh thông số cửa tinh và thô cho phù hợp. Thiết bị hoạt động đúng, bàn giao ĐVVH.
Kết quả: Đạt</t>
  </si>
  <si>
    <t xml:space="preserve"> VH y/c chuyển robot từ 50kg sang 40kg</t>
  </si>
  <si>
    <t xml:space="preserve"> Nguyên nhân: Thực hiện theo y/c VH.
Thực hiện:  Thực hiện theo y/c VH chuyển robot từ 50kg sang 40kg. Thiết bị hoạt động đúng, bàn giao ĐVVH. 
Kết quả: Đạt</t>
  </si>
  <si>
    <t>Cân Jumbo</t>
  </si>
  <si>
    <t xml:space="preserve"> VH báo không mở được cửa xả đạm.</t>
  </si>
  <si>
    <t xml:space="preserve"> Nguyên nhân: Cuộn coil solenoid hỏng.
Thực hiện:  Kiểm tra phát hiện cuộn coil solenoid hỏng, tiến hành sử dụng vật tư dự phòng thay thế. Thiết bị hoạt động đúng, bàn giao ĐVVH.
Kết quả: Đạt</t>
  </si>
  <si>
    <t>31PI-0006</t>
  </si>
  <si>
    <t>VH báo rò.</t>
  </si>
  <si>
    <t xml:space="preserve"> Nguyên nhân: Nghi ngờ lão hóa.
Thực hiện: Kiểm tra phát hiện bể nút bịt khiến dịch bị rò, tiến hành sử dụng vật tư dự phòng thay thế và châm lại dịch glycerine. Thiết bị hoạt động bình thường, bàn giao ĐVVH.
Kết quả: Đạt</t>
  </si>
  <si>
    <t>27LI-0065</t>
  </si>
  <si>
    <t xml:space="preserve">Tháo thiết bị cho VH xử lý rò trong bồn </t>
  </si>
  <si>
    <t xml:space="preserve"> Nguyên nhân: Theo yêu cầu VH 
Thực hiện: Thực hiện tháo level gauge theo yêu cầu. 
Kết quả: Đạt</t>
  </si>
  <si>
    <t xml:space="preserve">VH y/c chuyển cân đóng 25kg </t>
  </si>
  <si>
    <t xml:space="preserve"> Nguyên nhân: Theo yêu cầu VH 
Thực hiện: Thực hiện chuyển cân đóng bao và cân đối chứng về 25Kg theo yêu cầu VH 
Kết quả: Đạt </t>
  </si>
  <si>
    <t xml:space="preserve">Lắp lại thiết bị sau khi cơ khí khắc phục rò bit </t>
  </si>
  <si>
    <t xml:space="preserve"> Nguyên nhân: Lắp lại thiết bị sau khi cơ khí khắc phục rò bit 
Thực hiện: Kiểm tra, lắp lại thiết bị sau khi cơ khí khắc phục rò 
Kết quả: Đạt </t>
  </si>
  <si>
    <t xml:space="preserve">Cân xả đạm nhanh, gây sai kg </t>
  </si>
  <si>
    <t xml:space="preserve"> Nguyên nhân: Thông số chưa phù hợp 
Thực hiện: Kiểm tra, điều chỉnh lại thông số thời gian kẹp bao từ 100 lên 200ms, do cuối ca chưa có đạm đóng test, chuyển ca sau theo dõi thêm.  
Kết quả: Chuyển ca sau theo dõi thêm.  </t>
  </si>
  <si>
    <t>Máy may bao cắt chỉ không đúng yêu cầu</t>
  </si>
  <si>
    <t xml:space="preserve"> Nguyên nhân: Do sensor lệch vị trí
Thực hiện: Điều chỉnh vị trí sensor đến vị trí phù hợp. 
Kết quả: Máy may đã cắt đúng vị trí</t>
  </si>
  <si>
    <t>WT48001B</t>
  </si>
  <si>
    <t>Bao đi qua cân không nhận.</t>
  </si>
  <si>
    <t xml:space="preserve"> Nguyên nhân: vị trí sensor nhận bao chưa phù hợp
Thực hiện: Điều chỉnh lại thanh dẫn hướng bao đi qua, điều chỉnh sensor lại vị trí phù hợp
Kết quả: Cân đã hoạt động bình thường</t>
  </si>
  <si>
    <t>Máy in lỗi ngắt cao áp</t>
  </si>
  <si>
    <t xml:space="preserve"> Nguyên nhân: Do bẩn đầu phun
Thực hiện: Tháo đầu phun vệ sinh sạch thổi khô, cho máy in chạy tuần hoàn thời gian ngắn sau đó in test máy đã hoạt động bình thường
Kết quả: máy in đã hoạt động bình thường</t>
  </si>
  <si>
    <t>L08202B</t>
  </si>
  <si>
    <t>Robot lỗi không hoạt động</t>
  </si>
  <si>
    <t xml:space="preserve"> Nguyên nhân: Hỏng sensor chặn pallet.
Thực hiện: Kiểm tra sensor chặn pallet luôn kích hoạt. Test lại sensor hỏng. Qua mượn sensor B31 của robot A thay thế.
Kết quả: Robot đã hoạt động lại bình thường.</t>
  </si>
  <si>
    <t>04TT-5023</t>
  </si>
  <si>
    <t>Vận hành báo nhiệt độ sai. ( Giảm từ 380oC xuống 270oC)</t>
  </si>
  <si>
    <t xml:space="preserve"> Nguyên nhân: Do tháo bảo ôn vị trí lắp sensor nhiệt độ làm thất thoát nhiệt gây ra nhiệt độ giảm.
Thực hiện: Kiểm tra ngay vị trí lắp đặt sensor nhiệt độ ca ngày đã tháo bảo ổn gây vị trí thất thoát nhiệt. 
Kết quả: Nhiệt độ làm việc bình thường.</t>
  </si>
  <si>
    <t xml:space="preserve"> Nguyên nhân: Do vừa chạy lại nên cân sai ký
Thực hiện: Điều chỉnh thông số đầu cân phù hợp.
Kết quả: Cân đã hoạt động đúng</t>
  </si>
  <si>
    <t>Chuyển cân từ 25kg sang 50kg</t>
  </si>
  <si>
    <t xml:space="preserve"> Nguyên nhân: Do vừa chạy lại nên cân sai ký
Thực hiện: Cuyển cân từ 25kg lên 50kg và điều chỉnh thông số đầu cân lại do cân mới đưa vào hoạt động lại
Kết quả: Cân đã hoạt động đúng.</t>
  </si>
  <si>
    <t>Bộ đếm không đếm khi bao đi qua</t>
  </si>
  <si>
    <t xml:space="preserve"> Nguyên nhân: Encoder kẹt mạt sắt không hoạt động
Thực hiện: Kiểm tra bộ encoder bị kẹt do mạt sắt bám vào con lăn. Sau khi  vệ sinh sạch bộ đếm đã hoạt động bình thường.
Kết quả: Bộ đếm hoạt động bình thường.</t>
  </si>
  <si>
    <t>Máy ép bùn</t>
  </si>
  <si>
    <t xml:space="preserve">Bộ cấp IA bị ăn mòn rỉ sét nặng </t>
  </si>
  <si>
    <t xml:space="preserve"> Nguyên nhân: Hỏng vale block
Thực hiện: Kiểm tra, valve block cấp khí IA bị hỏng do ăn mòn, rỉ sét nặng, không khắc phục được. Tiến hành thay mới valve block, đưa thiết bị vào hoạt đông bình thường.
Kết quả: Tiến hành thay mới valve block, đưa thiết bị vào hoạt đông bình thường.</t>
  </si>
  <si>
    <t xml:space="preserve"> 04PXT-3134B</t>
  </si>
  <si>
    <t xml:space="preserve">Thiết bị dò dầu ( AM ) </t>
  </si>
  <si>
    <t xml:space="preserve">Nguyên nhân: Rò khớp nối.
Thực hiện: Kiểm tra, thiết bị đang dừng, phối hợp VH cô lập xiết rò, thiết bị đã hết rò bàn giao VH 
Kết quả: Thiết bị đã được khắc phụ rò, bàn giao VH </t>
  </si>
  <si>
    <t>06PI- 1680</t>
  </si>
  <si>
    <t>Thiết bị hỏng kim chỉ thị ( AM )</t>
  </si>
  <si>
    <t xml:space="preserve"> Nguyên nhân: Lão hóa 
Thực hiện: Thưc hiện tháo thiết bị về phòng và thay thế kim chỉ thị, thiết bị hoạt động bình thường đã lắp lại , bàn giao VH 
Kết quả: Thiết bị hoạt động bình thường đã lắp lại , bàn giao VH </t>
  </si>
  <si>
    <t>06PI- 1681</t>
  </si>
  <si>
    <t>Thiết bị  kim chỉ thị bị ăn mòn (AM )</t>
  </si>
  <si>
    <t xml:space="preserve">  Nguyên nhân: Lão hóa 
Thực hiện: Thưc hiện tháo thiết bị về phòng và thay thế kim chỉ thị, thiết bị hoạt động bình thường đã lắp lại , bàn giao VH 
Kết quả: Thiết bị hoạt động bình thường đã lắp lại , bàn giao VH </t>
  </si>
  <si>
    <t>Máy in số 5</t>
  </si>
  <si>
    <t>VH báo máy in lỗi</t>
  </si>
  <si>
    <t xml:space="preserve"> Nguyên nhân:  Đầu in bẩn.
Thực hiện: Kiểm tra thấy đầu in đóng mực bị bẩn khiến máy in báo lỗi. Tiến hành vệ sinh lại đầu in, thiết bị hoạt động bình thường, bàn giao ĐVVH.
Kết quả: Đạt</t>
  </si>
  <si>
    <t>VH báo máy may bao chập chờn.</t>
  </si>
  <si>
    <t xml:space="preserve"> Nguyên nhân: Chưa rõ nguyên nhân.
Thực hiện: Kiểm tra thấy máy may bao chập chờn, lúc may lúc không, sau khi điều chỉnh vị trí và siết lại tiếp điểm A3.3-3 của safety relay khi thấy lỏng nhưng vẫn còn hiện tượng chập chờn. Tiến hành đổi vị trí sensor SG1 và SG2 may bao và cắt chỉ cho nhau theo dõi 1 thời gian thì thấy thiết bị hoạt động ổn định, bàn giao ĐVVH theo dõi nếu còn lập lại sẽ tiến hành thay thế sensor và safety relay loại trừ, chuyển ca sau theo dõi thêm. 
Kết quả: Hiện tại máy may hoạt động bình thường, bàn giao VH </t>
  </si>
  <si>
    <t>08WT-0010</t>
  </si>
  <si>
    <t>VH báo cân băng tải giá trị âm.</t>
  </si>
  <si>
    <t xml:space="preserve"> Nguyên nhân: Hỏng loadcell 
Thực hiện:  Quan sát thấy giá trị cân trên màn hình HMI khi có tải nhưng lại báo -540 t/h, sau khi calib lại thiết bị vẫn báo âm, tiến hành đo đạt phát hiện hỏng loadcell, do giá trị nằm ngoài phạm vi. Do hệ thống đang chạy nên chưa thể thay thế loadcell được, thông tin VH tạo WR, chờ xử lý khi có cơ hội 
Kết quả: Cân đang đo giá trị âm, chờ xử lý khi có cơ hội </t>
  </si>
  <si>
    <t xml:space="preserve"> VH báo cân B line A thiếu ký</t>
  </si>
  <si>
    <t xml:space="preserve"> Nguyên nhân: Chưa rõ nguyên nhân
Thực hiện: Kiểm tra thấy cân thiếu ký, tiến hành điều chỉnh lại thông số cho phù hợp. Thiết bị hoạt động bình thường, bàn giao ĐVVH.
Kết quả: Thiết bị hoạt động bình thường, bàn giao ĐVVH.</t>
  </si>
  <si>
    <t xml:space="preserve"> L08202C</t>
  </si>
  <si>
    <t>VH báo bể ống khí.</t>
  </si>
  <si>
    <t xml:space="preserve"> Nguyên nhân: Nghi ngờ lão hóa.
Thực hiện: Kiểm tra thấy bể ống khí, tiến hành sử dụng vật dự phòng thay thế. Sau khi thay thế, thiết bị hoạt động bình thường, bàn giao ĐVVH.
Kết quả: Thiết bị hoạt động bình thường, bàn giao ĐVVH.</t>
  </si>
  <si>
    <t>VH báo cân đối chứng sai ký</t>
  </si>
  <si>
    <t xml:space="preserve"> Nguyên nhân:  Lệch zero.
Thực hiện: Kiểm tra giá trị cân đối chứng sai so với cân đóng bao và cân bàn. Tiến hành zero và calib lại cân. Thiết bị hoạt động bình thường, bàn giao ĐVVH.
Kết quả: Thiết bị hoạt động bình thường, bàn giao ĐVVH.</t>
  </si>
  <si>
    <t>Regulator 04 (S06101)</t>
  </si>
  <si>
    <t>Cơ cấu điều chỉnh bị kẹt</t>
  </si>
  <si>
    <t xml:space="preserve"> Nguyên nhân:  Cơ cấu điều chỉnh bị kẹt
Thực hiện: Kiểm tra thấy regulator không điều chỉnh được áp, kiểm tra thì phát hiện do cơ cấu điều chỉnh áp bên trong bị kẹt, tiến hành vệ sinh và lắp lại thiết bị. Thiết bị hoạt động bình thường, bàn giao ĐVVH.
Kết quả: Thiết bị hoạt động bình thường, bàn giao ĐVVH.</t>
  </si>
  <si>
    <t xml:space="preserve">Kiểm tra bộ đo khí giá tri thấp </t>
  </si>
  <si>
    <t xml:space="preserve"> Nguyên nhân: Nghi ngờ không kín đường khí lấy mẫu 
Thực hiện: Phối hợp tổ Phân tích kiểm tra với khí mẫu, thiết bị đo bình thường. Tổ phân tích hỗ trợ thay thế đoạn ống dẫn do nghi ngờ không kín, hiện tại giá trị đo đã ổn định. Ca Ngày hôm sau VH sẽ phối hợp AT lấy mẫu kiểm tra đối chiếu thêm .  
Kết quả: Thiết bị đo bình thường, bàn giao VH theo dõi thêm. </t>
  </si>
  <si>
    <t xml:space="preserve">21TT1001 </t>
  </si>
  <si>
    <t>Thiết bị đo dao động, Alarm C.N.F</t>
  </si>
  <si>
    <t xml:space="preserve"> Nguyên nhân: Transmitter lỗi 
Thực hiện: Kiểm tra, sensor TC K nối dài nhiệt độ bình thường không dao động (40.5degC), transmitter TH400 , range ( 0~100) degC . Looptest không đạt giá trị dao động lớn. Do hiện tại đã hết tồn kho transmitter, thiết bị chỉ hiển thị nên yêu cầu VH tạo WR thay thế theo QTBD khi có vật tư về.  
Kết quả: Transmitter lỗi, đang chờ vật tư thay thế </t>
  </si>
  <si>
    <t xml:space="preserve">PC Cụm CO2 TP 
</t>
  </si>
  <si>
    <t>VH báo PC không lên nguồn</t>
  </si>
  <si>
    <t xml:space="preserve"> Nguyên nhân: Do lỏng kết nối
Thực hiện: Kiểm tra thiết bị laptop của nhà thầu để lại không dùng pin chỉ cắm sạc, do lỏng kết nối nên laptop không lên nguồn. Đã điều chỉnh chân cắm , jack sạc lại ,hiện laptop đã hoạt động lại bình thường. 
Kết quả: Hiện laptop đã hoạt động lại bình thường. </t>
  </si>
  <si>
    <t xml:space="preserve"> VH báo Piston đá bao lỗi  kích hoạt sớm .</t>
  </si>
  <si>
    <t xml:space="preserve"> Nguyên nhân: Chưa biết nguyên nhân .
Thực hiện: Kiểm tra cân chỉnh lại sensor nhận bao, Piston đã đá bao đúng thời điểm theo yêu cầu VH .
Kết quả: Piston đã đá bao đúng thời điểm theo yêu cầu VH .</t>
  </si>
  <si>
    <t>Cân thỉnh thoảng có 1 bao sai ký</t>
  </si>
  <si>
    <t xml:space="preserve"> Nguyên nhân: Tốc độ xuống đạm cửa tinh và cửa thô hơi nhanh gây sai ký 
Thực hiện: Điều chỉnh thông số cửa thô cửa tinh để tốc độ xuống đạm nhỏ lại
Kết quả: Cân đã hoạt động đúng</t>
  </si>
  <si>
    <t>31KV-004A</t>
  </si>
  <si>
    <t>VH báo van không mở được</t>
  </si>
  <si>
    <t xml:space="preserve"> Nguyên nhân: Nghi ngờ body bị kẹt nhẹ
Thực hiện: Kiểm tra van tới chu trình nhưng van không mở ra được. Yêu cầu VH cô lập đóng/mở van bằng tay cũng ko mở. Tiến hành tăng áp supply lên 6,3bar đóng/mở van bằng tay bình thường không bị kẹt. Sau đó trả lại áp supply về như ban đầu test lại cùng vận hành đạt.
Kết quả: Van đã hoạt động đóng/mở bình thường đúng chu trình. Bàn giao ĐVVH theo dõi. </t>
  </si>
  <si>
    <t>07PI-3992</t>
  </si>
  <si>
    <t>Rò dịch glycerin</t>
  </si>
  <si>
    <t>Nguyên nhân: Rò qua nút vặn điều chỉnh kim
Thực hiện: Tháo về chuyển Tổ HCHC sửa chữa. Ca sau theo dõi lắp lại khi thực hiện xong.
Kết quả: Đồng hồ đã tháo về chuyển Tổ HCHC</t>
  </si>
  <si>
    <t>06PI-1362</t>
  </si>
  <si>
    <t>Nguyên nhân: Rò dịch qua lắp lưng.
Thực hiện: Tiến hành đập chặt và châm lại dịch glycerin. 
Kết quả: Đồng hồ áp hoạt động bình thường. Bàn giao ĐVVH</t>
  </si>
  <si>
    <t>Bảng LEB hiển thị cân B line E hiển thị không đúng.</t>
  </si>
  <si>
    <t xml:space="preserve"> Nguyên nhân: Board mạch bị ẩm dịch đạm.
Thực hiện: Kiểm tra LEB hiển thị bị dư nét. Tiến hành tháo vệ sinh lại board mạch đưa bảng hiển thị vào hoạt động.
Kết quả: Thiết bị hoạt động bình thường bàn giao ĐVVH</t>
  </si>
  <si>
    <t>Chuyển cân đóng bao sang 50kg theo yêu cầu</t>
  </si>
  <si>
    <t xml:space="preserve"> Nguyên nhân: Nhu cầu đóng bao 50kg.
Thực hiện: Chuyển cân 25kg lên đóng bao 50kg theo yêu cầu VH 
Kết quả: Cân hoạt động bình thường. Bàn giao ĐVVH</t>
  </si>
  <si>
    <t>Cân đóng dao động dư/thiếu ký</t>
  </si>
  <si>
    <t xml:space="preserve"> Nguyên nhân: Cân đóng nhanh gây dao động.
Thực hiện: Điều chỉnh lại thông số cửa tinh cửa thô phù hợp.  
Kết quả: Cân hoạt động bình thường. Bàn giao ĐVVH</t>
  </si>
  <si>
    <t>MÁY TÍNH CAMERA P.AN TOÀN</t>
  </si>
  <si>
    <t>An toàn báo màn hình máy tính camera không lên hình</t>
  </si>
  <si>
    <t>Nguyên nhân: Nghi ngờ hỏng main hoặc hỏng ổ cứng máy tính bàn._x000D_
Thực hiện: Hỗ trợ An toàn kiểm tra máy tính có đèn nhưng không lên hình ảnh. Tiến hành vệ sinh khởi động lại nhưng không được. Tạm thời đã cách ly nguồn máy tính. Yêu cầu An Toàn báo nhà thầu sửa chữa._x000D_
Kết quả: Máy tính không khởi động được. Hiện chưa bàn giao về Điều khiển. Bàn giao An toàn yêu cầu nhà thầu xử lý.</t>
  </si>
  <si>
    <t>Lỗi Switch</t>
  </si>
  <si>
    <t>Nguyên nhân: Nghi ngờ Switch kẹt
Thực hiện: Tiến hành vệ sinh lại Switch, sau đó phối hợp ĐVCQ reset lại vị trí cào.
Kết quả: Switch hết kẹt, bàn giao ĐVCQ</t>
  </si>
  <si>
    <t>Máy in lệch tia mực</t>
  </si>
  <si>
    <t>Nguyên nhân: Đầu in bẫn
Thực hiện: Vệ sinh lại đầu in, chạy lại máy in lỗi ngắt cao áp. Tạm thời cho máy in chạy tuần hoàn chờ theo dõi. Cuối ca ĐVCQ báo máy in đã hoạt động lại bình thường.
Kết quả: Máy in hoạt động bình thường, bàn giao ĐVCQ</t>
  </si>
  <si>
    <t>Phối hợp VH Điện kiểm tra Máy may lỗi</t>
  </si>
  <si>
    <t>Nguyên nhân: Thực hiện theo yêu cầu
Thực hiện: Kiểm tra thấy máy may thỉnh thoảng không may, tín hiệu đầu dò bình thường, phát hiện contactor chập chờn, báo ĐVCQ yêu cầu VH Điện kiểm tra.
Kết quả: Cuối ca ĐVCQ báo máy may vẫn còn lỗi, chuyển ca sau phối hợp khi có yêu cầu.</t>
  </si>
  <si>
    <t>Nguyên nhân: Lưu lượng Khí chưa phù hợp
Thực hiện: Điều chỉnh lại khí cửa tinh. Cân hoạt động đúng
Kết quả: Cân hoạt động đúng, bàn giao ĐVCQ</t>
  </si>
  <si>
    <t>Yêu cầu thực hiện</t>
  </si>
  <si>
    <t>MÁY MAY L08201A</t>
  </si>
  <si>
    <t>MÁY ĐÁ BAO LINE B</t>
  </si>
  <si>
    <t>MÁY MAY L08201C</t>
  </si>
  <si>
    <t>MÁY IN 03 
L48001A</t>
  </si>
  <si>
    <t>MÁY IN 04 
L48001A</t>
  </si>
  <si>
    <t>08LT-0018</t>
  </si>
  <si>
    <t xml:space="preserve">08N7L2M018 </t>
  </si>
  <si>
    <t>MÁY DÁN TEM L08201C</t>
  </si>
  <si>
    <t>04TT-5038</t>
  </si>
  <si>
    <t>48N06L1M011</t>
  </si>
  <si>
    <t>48N06L1M060</t>
  </si>
  <si>
    <t>57N04L1D107</t>
  </si>
  <si>
    <t>L08202A</t>
  </si>
  <si>
    <t>H08025</t>
  </si>
  <si>
    <t>06TI-2273</t>
  </si>
  <si>
    <t>06LI-1527</t>
  </si>
  <si>
    <t>21KV-1002D1</t>
  </si>
  <si>
    <t>20LT-2004</t>
  </si>
  <si>
    <t>N4L01D107</t>
  </si>
  <si>
    <t>WT48001A</t>
  </si>
  <si>
    <t>27LT-0007</t>
  </si>
  <si>
    <t>HIS0242</t>
  </si>
  <si>
    <t xml:space="preserve">21TT-1010H </t>
  </si>
  <si>
    <t>PRINTER C</t>
  </si>
  <si>
    <t>21TT-1010H</t>
  </si>
  <si>
    <t>WT48001C</t>
  </si>
  <si>
    <t>48WT-02B
L48001B</t>
  </si>
  <si>
    <t>48WT-02C
L48001B</t>
  </si>
  <si>
    <t>W48001C</t>
  </si>
  <si>
    <t>34N1L1M098</t>
  </si>
  <si>
    <t>60N4L1D019</t>
  </si>
  <si>
    <t>60N4L1D021</t>
  </si>
  <si>
    <t>34N1L1D053</t>
  </si>
  <si>
    <t>L08301A</t>
  </si>
  <si>
    <t>48WT-02C L48001C</t>
  </si>
  <si>
    <t>04GT-1002</t>
  </si>
  <si>
    <t>48N6L01D056</t>
  </si>
  <si>
    <t>48N5L02M032</t>
  </si>
  <si>
    <t>04PI-3533</t>
  </si>
  <si>
    <t>L48002F</t>
  </si>
  <si>
    <t>34AT-204</t>
  </si>
  <si>
    <t>48LS103</t>
  </si>
  <si>
    <t>04PDI-5151</t>
  </si>
  <si>
    <t>08TT-0021</t>
  </si>
  <si>
    <t>08PT-0049</t>
  </si>
  <si>
    <t>08PT-0076</t>
  </si>
  <si>
    <t>08PT-0066</t>
  </si>
  <si>
    <t>Máy in số 5 line D</t>
  </si>
  <si>
    <t>Máy in số 6 line E</t>
  </si>
  <si>
    <t>V48016A</t>
  </si>
  <si>
    <t>06HXV-1141</t>
  </si>
  <si>
    <t>40PI-0002</t>
  </si>
  <si>
    <t>Thực hiện trong tuần</t>
  </si>
  <si>
    <t>VH báo lỗi không hoạt động</t>
  </si>
  <si>
    <t>Nguyên nhân: Lỗi truyền thông do jack cắm chập chờn.
Thực hiện: Kiểm tra phát hiện jack cắm cáp truyền thông chập chờn. Tiến hành gia cố lại reset đưa robot vào hoạt động
Kết quả: Robot hoạt động bình thường. Bàn giao ĐVVH</t>
  </si>
  <si>
    <t>CAMERA TRẠM CÂN CỔNG A3</t>
  </si>
  <si>
    <t>TCNM báo camera không theo dõi được yêu cầu hỗ trợ</t>
  </si>
  <si>
    <t xml:space="preserve"> Nguyên nhân: Nguồn camera bị Off
Thực hiện: Kiểm tra nguồn camera bị Off tiến hành ON lại đưa camera vào hoạt động. 
Kết quả: Camera hoạt động bình thường. Bàn giao ĐVCQ</t>
  </si>
  <si>
    <t>Cân đối chứng dao động dư ký</t>
  </si>
  <si>
    <t xml:space="preserve"> Nguyên nhân: Cân dư 50gram
Thực hiện: Kiểm tra cân dư so cân bàn 50gram, tiến hành calibration lại cho cân, test cùng vận hành và đưa cân vào hoạt động. 
Kết quả: Cân hoạt động bình thường. Bàn giao ĐVCQ</t>
  </si>
  <si>
    <t>Giá trị dao động (giao ca)</t>
  </si>
  <si>
    <t>Nguyên nhân: Nghi bẩn sensor
Thực hiện: Ca đêm 05.03.2026: Kiểm tra giá trị dao động, ngoại quan chưa phát hiện bất thường. Chưa dùng cụm RO để tháo vệ sinh sensor nên chưa vệ sinh được. Hôm sau khi nào dừng cụm RO Vận hành sẽ báo lại. Ca ngày 07.03.2026: Sau khi tháo vệ sinh nhưng khi siết lại bị nứt ống nhựa do loã hoá. Hiện tạm thời quấn tạm cao su non Đầu tuần phối hợp BDDT dán lại ống.
Kết quả: Thiết bị phân tích đã hết dao động nhưng đang bị rò lớn. Tuần sau phối hợp các bên xử lý.</t>
  </si>
  <si>
    <t>48LT-103</t>
  </si>
  <si>
    <t>Vận hành báo không có mức nhưng transmitter báo mức đầy (tồn đọng)</t>
  </si>
  <si>
    <t>Nguyên nhân: Hỏng sensor đo mức
Thực hiện: Ca đêm 05.03.2026: Kiểm tra mức thực không có, tiến hành kiểm tra transmitter phát hiện đèn báo trạng thái transmitter fail. Ca ngày 07.03.2026: Kiểm tra tháo sensor phát hiện bị oxy hoá jack cắm. Vệ sinh và gia cố lại đầu sensor. Lắp khôi phục lại đưa vào hoạt động. 
Kết quả: Thiết bị đo hoạt động bình thường. Bàn giao ĐVVH</t>
  </si>
  <si>
    <t>Bảng LEB hiển thị cân B line A không nhảy số</t>
  </si>
  <si>
    <t xml:space="preserve"> Nguyên nhân: Bảng LEB hiển thị bị treo
Thực hiện: Kiểm tra reset lại bảng LEB.  
Kết quả: Bảng LEB hoạt động bình thường. Bàn giao ĐVCQ</t>
  </si>
  <si>
    <t xml:space="preserve"> L48001A</t>
  </si>
  <si>
    <t>Cân A&amp; B line A chỉnh cân đóng 25kg theo yêu cầu VH</t>
  </si>
  <si>
    <t xml:space="preserve"> Nguyên nhân: Nhu cầu đóng bao 25kg
Thực hiện: Chuyển cân đóng bao, cân đối chứng từ 50kg xuống đóng 25kg theo yêu cầu VH.  
Kết quả: Cân hoạt động bình thường. Bàn giao ĐVCQ</t>
  </si>
  <si>
    <t>Cân đối chứng lệch zero</t>
  </si>
  <si>
    <t xml:space="preserve">Nguyên nhân: Cân lệch ZERO 470g sau khi ĐVVH vệ sinh cân.
Thực hiện: Thực hiện ZERO lại đầu cân, cân hoạt động bình thường.
Kết quả: Thiết bị hoạt động bình thường. Bàn giao ĐVVH. </t>
  </si>
  <si>
    <t xml:space="preserve">
L48001B</t>
  </si>
  <si>
    <t>Cân lệch zero</t>
  </si>
  <si>
    <t>Nguyên nhân: Cân lệch ZERO 760g sau khi ĐVVH vệ sinh cân.
Thực hiện: Thực hiện ZERO lại đầu cân, cân hoạt động bình thường.
Kết quả: Thiết bị hoạt động bình thường. Bàn giao ĐVVH.</t>
  </si>
  <si>
    <t>Vận hành báo không đóng được cửa cabinet L301</t>
  </si>
  <si>
    <t>Nguyên nhân:  Hỏng khóa cửa cabinet L301 do lão hóa.
Thực hiện: Tạm thời đóng cánh cửa cabinet L301 và cố định lại, chờ vật tư thay thế.
Kết quả: Cửa cabinet đã đóng lại được, Bàn giao ĐVVH.</t>
  </si>
  <si>
    <t>Lỗi băng tải discharge</t>
  </si>
  <si>
    <t>Nguyên nhân: Nghi ngờ pin remote yếu
Thực hiện: Kiểm tra thấy HMI báo nhiều lỗi, tiến hành reset và chạy lại vẫn không được. Yêu cần ĐVCQ đỗi Pin remote khác và chạy lại.
Kết quả: Shiploader đã hoạt động bình thường, bàn giao ĐVCQ</t>
  </si>
  <si>
    <t>Rò khí tại khớp nối cấp vào bộ solenoid của cân B</t>
  </si>
  <si>
    <t>Nguyên nhân: Chưa rõ nguyên nhân
Thực hiện: Thực hiện cắt bỏ đầu ống khí và kết nối lại
Kết quả: Khớp nối hết rò. Bàn giao ĐVVH.</t>
  </si>
  <si>
    <t>Cân A đóng chậm</t>
  </si>
  <si>
    <t xml:space="preserve">Nguyên nhân: Cửa thô đóng sớm.
Thực hiện: Điều chỉnh khí cấp vào solenoid cửa thô, cài đặt thông số phù hợp cho đầu cân.
Kết quả: Thiết bị hoạt động bình thường. Bàn giao ĐVVH. </t>
  </si>
  <si>
    <t>Bể ống khí cấp cho dao cắt chỉ máy may line C</t>
  </si>
  <si>
    <t>Nguyên nhân:  Ống khí bị bể do lão hóa.
Thực hiện: Tiến hành thay thế ống khí mới cho máy may line C.
Kết quả: Thiết bị hoạt động bình thường. Bàn giao ĐVVH.</t>
  </si>
  <si>
    <t>VH báo cân băng tải giá trị âm. (tồn đọng)</t>
  </si>
  <si>
    <t xml:space="preserve">Nguyên nhân: Hỏng loadcell 
Thực hiện:  Ngày 26/02/2026: Quan sát thấy giá trị cân trên màn hình HMI khi có tải nhưng lại báo -540 t/h, sau khi calib lại thiết bị vẫn báo âm, tiến hành đo đạc phát hiện hỏng loadcell, do giá trị nằm ngoài phạm vi. Do hệ thống đang chạy nên chưa thể thay thế loadcell được, thông tin VH tạo WR, chờ xử lý khi có cơ hội. Ngày 08/03/2026: NPK dừng máy cơ hội nhận vật tư từ Tổ NPK thực hiện thay thế loadcell , sau đó calibrate lại điểm zero cho cân băng tải. Chuyển VH calibrate điểm span khi có tải. 
Kết quả: Cân đang đo giá trị bình thường. Bàn giao ĐVVH. </t>
  </si>
  <si>
    <t>Z08203</t>
  </si>
  <si>
    <t>VH báo cánh lật chỉ mở được 75%</t>
  </si>
  <si>
    <t xml:space="preserve"> Nguyên nhân: Nghi ngờ kẹt damper khi dừng máy. 
Thực hiện: Kiểm tra phát hiện trục khuỷ damper bị cong. Yêu cầu CK tháo uốn lại. Sau khi xong đóng mở cùng VH đạt.
Kết quả: Damper hoạt động bình thường. Bàn giao ĐVVH. </t>
  </si>
  <si>
    <t>VH báo switch gạt bao bị kẹt</t>
  </si>
  <si>
    <t xml:space="preserve">Nguyên nhân: Đạm đóng cặn bên trong gây kẹt switch
Thực hiện: Kiểm tra vệ sinh lại switch đưa thiết bị vào hoạt động.
Kết quả: Switch gạt bao hoạt động bình thường. Bàn giao ĐVVH. </t>
  </si>
  <si>
    <t>Piston ngàm kẹp bao không hoạt động</t>
  </si>
  <si>
    <t xml:space="preserve">Nguyên nhân: Hỏng connect 
Thực hiện: Kiểm tra connect piston bị bung hỏng, lấy connect spare thay thế, đưa vào hoạt động.
Kết quả: Piston ngàm kẹp hoạt động bình thường. Bàn giao ĐVVH. </t>
  </si>
  <si>
    <t>Dây safety rope của cào báo lỗi</t>
  </si>
  <si>
    <t xml:space="preserve">Nguyên nhân: Support giữ dây safety rope bị cong. 
Thực hiện: Kiểm tra support giữ dây bị cong gây cong dây  đưa vào hoạt động.
Kết quả: Piston ngàm kẹp hoạt động bình thường. Bàn giao ĐVVH. </t>
  </si>
  <si>
    <t>07PI-3502</t>
  </si>
  <si>
    <t>VH báo đồng hồ đo bị rò dịch</t>
  </si>
  <si>
    <t xml:space="preserve">Nguyên nhân: Rò khớp nối đồng hồ áp
Thực hiện: Kiểm tra tháo quấn lại băng tan. Siết lại đồng hồ đưa vào hoạt động.
Kết quả: Đồng hồ hoạt động bình thường. Bàn giao ĐVVH. </t>
  </si>
  <si>
    <t>04TT-3202
K04301</t>
  </si>
  <si>
    <t>K04301 Alarm Trip nhiệt độ cao</t>
  </si>
  <si>
    <t>Nguyên nhân: Thực hiện theo yêu cầu
Thực hiện: Kiểm tra HMI thấy máy nén Alarm Trip do 04TT-3202 trạm giá trị HH 67oC, nhiệt trên DCS normal 36oC, Trend nhiệt trên PI có thời điểm báo Bad. Tiến hành kiểm tra ngoại quan thiết bị tại site thấy transmitter đang đấu 2 cặp RTD 3 dây vào Transmitter, dây dây sensor có vết xước và Transmiter chỉ sử dụng 1 cặp RTD nên tiến hành cách ly cặp RTD không sử dụng ra, đo điện trở sensor bình thường, nhiệt độ...oC. Soure giá trị về PLC và DCS thấy nhiệt độ hiển thị đúng. Dùng băng keo điện che chắn lại các vết xước và đấu nối lại, bàn giao ĐVCQ chạy lại máy nén.
Kết quả: Máy nén đã hoạt đồng bình thường, bàn giao ĐVCQ</t>
  </si>
  <si>
    <t>04TT-3205
K04301</t>
  </si>
  <si>
    <t>Chủ động ra soát</t>
  </si>
  <si>
    <t>Nguyên nhân: Chủ động ra soát
Thực hiện: Kiểm tra housing và sensor không phát hiện gì bất thường. Đấu nối lại sensor và bàn giao lại ĐVCQ
Kết quả: Chưa phát hiện gì bất thường, bàn giao ĐVCQ</t>
  </si>
  <si>
    <t>04TT-3208
K04301</t>
  </si>
  <si>
    <t>Không chạy được</t>
  </si>
  <si>
    <t>Nguyên nhân: Nghi ngờ lỗi biến tần
Thực hiện: Kiểm tra tín hiệu điều khiển không thấy gì bất thường, cân băng tải đã hoạt động lại sau khi reset biến tần
Kết quả: Cân hoạt động bình thường, bàn giao ĐVCQ</t>
  </si>
  <si>
    <t>V480013C</t>
  </si>
  <si>
    <t>Lỗi Switch lệch băng</t>
  </si>
  <si>
    <t>Nguyên nhân: Đứt dây switch
Thực hiện: Kiểm tra đứt dây Switch lệch băng, đã đấu nối lại dây
Kết quả: Cân hoạt động bình thường, bàn giao ĐVCQ</t>
  </si>
  <si>
    <t>Không điều chỉnh được âm lượng loa</t>
  </si>
  <si>
    <t>Nguyên nhân: Kiểm tra theo yêu cầu
Thực hiện: Kiểm tra thấy HIS không điều chỉnh được âm lượng. Tiến hành reset lại HIS. Loa đã điều chỉnh lại dược bình thường.
Kết quả: Loa hoạt động bình thường, bàn giao ĐVCQ</t>
  </si>
  <si>
    <t>Máy in báo lệch tia mực</t>
  </si>
  <si>
    <t>Nguyên nhân: Bẩn đầu phun
Thực hiện: Máy in bẩn đầu phun nên báo lỗi, Sau khi vệ sinh đầu phun cho máy in chạy tuần hoàn ổn định cho hoạt động lại
Kết quả: Máy in hoạt động bình thường</t>
  </si>
  <si>
    <t>Nguyên nhân: Đầu phun tắc nên tia mực phun không chuẩn
Thực hiện: Sau khi vệ sinh đầu phun điều chỉnh lại tia mực tiếp tục cho chạy tuần hoàn để ổn định. 
Kết quả: Máy in hoạt động bình thường</t>
  </si>
  <si>
    <t>Cân đối chứng báo lỗi nhưng vẫn cho bao chạy qua</t>
  </si>
  <si>
    <t>Nguyên nhân: Do trước đó bao 50kg chuyển sang 25 kg nên vị trí sensor chưa phù hợp 
Thực hiện: Điều chỉnh lại vị trí senssor cho phù hợp. Test lại cân đã dừng khi cân alarm
Kết quả: Cân hoạt động bình thường</t>
  </si>
  <si>
    <t>62N3L1D013</t>
  </si>
  <si>
    <t>Đầu kích hoạt báo quá nhiệt khu vực căn tin</t>
  </si>
  <si>
    <t>Nguyên nhân: Nghi ngờ đầu dò ẩm ước do hơi nước căn tin bay lên
Thực hiện: Kiểm tra khi không có nguồn nhiệt nhưng thiết bị vẫn bị kích hoạt. Tiến hành tháo đầu dò vệ sinh sau đó lắp lại reset hệ thống bình thường. 
Kết quả: Thiết bị hoạt động bình thường</t>
  </si>
  <si>
    <t>07PI-3305</t>
  </si>
  <si>
    <t>X.Ure báo thiết bị không dùng yêu cầu thu hồi</t>
  </si>
  <si>
    <t>Nguyên nhân: Do thiết bị không còn dùng. Đơn vị chủ quản yêu cầu thu hồi
Thực hiện: Đã thu hồi theo yêu cầu
Kết quả: Đã thu hồi</t>
  </si>
  <si>
    <t>Vận hành yêu cầu tăng tốc độ cân đóng bao. Line đóng bao 25kg chậm nhanh đầy hopper phía trên</t>
  </si>
  <si>
    <t>Nguyên nhân: Line đóng bao 25kg chậm dễ đầy tràn hopper phía trên
Thực hiện: Điều chỉnh thông số cửa thô để tăng tốc độ đóng bao. Sau khi điều chỉnh tốc độ cân đóng bao đã tăng lên.
Kết quả: Tốc độ đã được cải tiện</t>
  </si>
  <si>
    <t xml:space="preserve">Cân dao động lớn </t>
  </si>
  <si>
    <t>Nguyên nhân: Do thông số cửa thô, tinh chưa phù hợp
Thực hiện: Kiểm tra cân dao động lớn đã điều chỉnh thông số cửa thô, tinh cho cân hoạt động ổn định hơn
Kết quả: Cân đã hoạt động ổn định</t>
  </si>
  <si>
    <t>Cân đối chứng báo alarm liên tục trong khi trọng lượng đúng</t>
  </si>
  <si>
    <t>Nguyên nhân: Do khoảng cách sensor chưa phù hợp
Thực hiện: Điều chỉnh khoảng cách sensor sau đó test lại cân hoạt động đúng. 
Kết quả: Cân đã hoạt động đúng</t>
  </si>
  <si>
    <t xml:space="preserve">VH bá́o máy in Alarm lỗi ngắt cao áp </t>
  </si>
  <si>
    <t>Nguyên nhân:  Đầu in bẩn
Thực hiện: Kiểm tra thấy đầu in phun bẩn, tiến hành vệ sinh đầu in phun đưa máy in vào hoạt động.
Kết quả: Thiết bị hoạt động bình thường, bàn giao cho VH.</t>
  </si>
  <si>
    <t xml:space="preserve"> L08201A </t>
  </si>
  <si>
    <t>VH báo cân A, cân B lỗi</t>
  </si>
  <si>
    <t>Nguyên nhân: Lệch điểm Home
Thực hiện: Giá trị hiện thị cân đúng với thưc tế nhưng cân báo lỗi liên tục. Thực hiện set cửa về điểm home cho hai cân A và B. Sau khi set về điểm home cân hết báo lỗi.
Kết quả: Thiết bị hoạt động bình thường, bàn giao cho VH.</t>
  </si>
  <si>
    <t>07TI-3304</t>
  </si>
  <si>
    <t>Vận hành nghi ngờ TI sai</t>
  </si>
  <si>
    <t>Nguyên nhân: Đang hiệu chuẩn
Thực hiện: Tháo TI mang hề tổ Hiệu chuẩn kiểm tra. Chuyển ca ngày hôm sau nhận lắp lại
Kết quả: Chưa xong nên chưa lắp lại</t>
  </si>
  <si>
    <t>V07602B</t>
  </si>
  <si>
    <t>Support encoder cọ vào băng tải</t>
  </si>
  <si>
    <t>06LI-1516</t>
  </si>
  <si>
    <t>Rò hơi amo qua mặt bích thanh dẫn hướng phao thiết bị</t>
  </si>
  <si>
    <t>Cân A sai ký</t>
  </si>
  <si>
    <t>Khi thay đổi setpoint thì tải không thay đổi theo</t>
  </si>
  <si>
    <t>Nguyên nhân: Do biến tần ở mode man
Thực hiện: Khi bộ điều khiển cân thay đổi setpoint xuất MV ra biến tần nhưng do biến tần mode man tốc khôgn thay đổi theo setpoint. Sau khi chỉnh mode biến tần auto lại cân đã hoạt động bình thường
Kết quả: Cân băng tải hoạt động bình thường</t>
  </si>
  <si>
    <t>Nghi sai giá trị</t>
  </si>
  <si>
    <t>Nguyên nhân: PI hoạt động sai
Thực hiện: 2/3/26 Tháo PI mang về tổ Hiệu chuẩn kiểm tra và chuẩn. Do chưa xong nên chưa lắp lại. Ngày 10/3/26 TI hiệu chuẩn xong lắp xong 
Kết quả: Thiết bị hoạt động đúng</t>
  </si>
  <si>
    <t>Mức trên transmitter không đúng với thực tế Tồn đọng)</t>
  </si>
  <si>
    <t>Nguyên nhân: Nghi transmitter lỗi đo chưa đúng mức thật
Thực hiện: Đã đo đạc thùng hopper setup lại thông số nhưng đáp ứng của transmittr không đúng với mức thực hopper. Hôm sau sẽ phối hợp tổ AMLL xử lý. Ngày 10/3/26 Phối hợp cùng tổ AMLL kiểm tra  transmitter cài đặt theo đúng thiết kế. Tuy nhiên vẫ chưa đo đúng. Chuyển ca ngày hôm sau kiểm tra tiếp
Kết quả: Thiết bị đo chưa đúng</t>
  </si>
  <si>
    <t>Robot không chạy được</t>
  </si>
  <si>
    <t>Nguyên nhân: Nghi lỗi sensor nhận bao làm sai cycle 
Thực hiện: Sensor nhận bao trên pallet không phát hiện bao, Vệ sinh lại sensor và cho robot chạy lại cycle từ đầu. 
Kết quả: Robot đã hoạt động bình thường</t>
  </si>
  <si>
    <t>V48012A</t>
  </si>
  <si>
    <t>Switch lêch băng tải bị tuột dây tín hiệu</t>
  </si>
  <si>
    <t>Nguyên nhân: Do bao roi trúng dây tín hiệu
Thực hiện: Tiến hành nối lại dây tín hiệu lệch băng tải. Sau đó test lại băng tải hoạt động đúng chứng năng
Kết quả: Tín hiệu đã được nối lại</t>
  </si>
  <si>
    <t>WT48001E</t>
  </si>
  <si>
    <t>W08201A</t>
  </si>
  <si>
    <t xml:space="preserve"> Cân đối chứng báo lỗi</t>
  </si>
  <si>
    <t>Nguyên nhân: Lệch zero
Thực hiện:  Kiểm tra cân đóng bao và cân bàn giá trị đúng nhưng sang cân đối chứng báo thiếu 0.17kg. Dừng cân đối chứng kiểm tra điểm zero thấy giá trị tại điểm zero lệch âm. Tiến hành zero lại cân đưa cân vào hoạt động
Kết quả: Thiết bị hoạt động bình thường, bàn giao cho VH.</t>
  </si>
  <si>
    <t>W08201B</t>
  </si>
  <si>
    <t>Nguyên nhân: Lệch zero
Thực hiện:  Kiểm tra cân đóng bao và cân bàn giá trị đúng nhưng sang cân đối chứng báo thiếu 0.25kg. Dừng cân đối chứng kiểm tra điểm zero thấy giá trị tại điểm zero lệch âm. Tiến hành zero lại cân đưa cân vào hoạt động
Kết quả: Thiết bị hoạt động bình thường, bàn giao cho VH.</t>
  </si>
  <si>
    <t xml:space="preserve"> L08201A</t>
  </si>
  <si>
    <t>Chuyển cân theo yêu cầu</t>
  </si>
  <si>
    <t>Nguyên nhân: Chuyển cân 25kg lên 50kg.
Thực hiện: Kiểm tra, chuyển cân đóng bao từ 25kg lên 50kg. Sau khi đổi thông số cân hoạt động bình thường.
Kết quả: Thiết bị hoạt động bình thường, bàn giao cho VH.</t>
  </si>
  <si>
    <t>Nguyên nhân: Chuyển cân từ 25kg lên 50kg
Thực hiện: Kiểm tra, chuyển cân đóng bao cân A, B line A từ 25kg lên 50kg, đồng thời đổi thông số phù hợp đưa cân vào hoạt động
Kết quả: Thiết bị hoạt động bình thường, bàn giao cho VH</t>
  </si>
  <si>
    <t>VH báo chuyển robot về đóng 50kg</t>
  </si>
  <si>
    <t>Nguyên nhân: Đóng bao 50kg
Thực hiện: Kiểm tra, theo y/c VH chuyển robot về đóng 50kg. Thiết bị hoạt động bình thường bàn giao ĐVVH.
Kết quả: Thiết bị hoạt động bình thường, bàn giao cho VH</t>
  </si>
  <si>
    <t>Cân B Line A đèn Led hiển thị chỉ số 8</t>
  </si>
  <si>
    <t>Nguyên nhân: Nghi ngờ bị nhiễu
Thực hiện: Reset lại nguồn cùa bộ hiển thị Led thiết bị hiển thị lại bình thường.
Kết quả: Thiết bị hoạt động bình thường, bàn giao cho VH.</t>
  </si>
  <si>
    <t>20AT-2009</t>
  </si>
  <si>
    <t>Giá trị hiển thị sai, giá trị nhiệt độ hiển thị 1999</t>
  </si>
  <si>
    <t>Nguyên nhân: Nghi ngờ nhiệt độ lưu chất vào Sensor cao
Thực hiện: Quan sát thấy khi giá trị nhiệt độ bình thường thiết bị đã hoạt động lại bình thường, bàn giao vận hành theo dõi thêm. 
Kết quả: Thiết bị hoạt động bình thường, bàn giao cho VH.</t>
  </si>
  <si>
    <t>04FJB-3080</t>
  </si>
  <si>
    <t>Tín hiệu 04LI3120, 04PI3131, 04PDI3132, 04TI3121 báo CNF</t>
  </si>
  <si>
    <t>Nguyên nhân: Barrier bị hỏng
Thực hiện: Kiểm tra thấy đèn trên Barrier đều tắt, đo điện áp Power supply 21Vdc. Mos tín hiệu 04PI3131, thực hiện mượn vật tư mới và thay thế, sau khi thay các tín hiệu đã hoạt động bình thường.
Kết quả: Thiết bị hoạt động bình thường, bàn giao cho VH</t>
  </si>
  <si>
    <t>VH báo chuyển robot và cân về đóng 40kg</t>
  </si>
  <si>
    <t>Nguyên nhân: Đóng bao 40kg
Thực hiện: Theo y/c VH chuyển robot và cân về đóng 40kg. Thiết bị hoạt động bình thường bàn giao ĐVVH.
Kết quả: Thiết bị hoạt động bình thường, bàn giao cho VH</t>
  </si>
  <si>
    <t>VH báo chuyển cân về đóng 25Kg</t>
  </si>
  <si>
    <t>Nguyên nhân: Đóng bao 25kg
Thực hiện: Theo y/c VH chuyển cân về đóng 25kg. Thiết bị hoạt động bình thường bàn giao ĐVVH.
Kết quả: Thiết bị hoạt động bình thường, bàn giao cho VH</t>
  </si>
  <si>
    <t>Cân B line A dư ký</t>
  </si>
  <si>
    <t>Nguyên nhân: Cửa thô đóng nhanh
Thực hiện: Chỉnh lại thông số cửa tinh cửa thô phù hợp, cân hoạt động bình thường.
Kết quả: Cân hoạt động bình thường. Bàn giao ĐVVH.</t>
  </si>
  <si>
    <t>Cân A line A dao động dư ký.</t>
  </si>
  <si>
    <t>Nguyên nhân: Thông số cửa tinh cửa thô chưa phù hợp.
Thực hiện: Chỉnh lại thông số cửa tinh cửa thô phù hợp, test cân lại với tải chuẩn cùng vận hành cân hoạt động bình thường.
Kết quả: Cân A hoạt động bình thường. Bàn giao ĐVVH.</t>
  </si>
  <si>
    <t>Cân B line A thiếu ký.</t>
  </si>
  <si>
    <t>Nguyên nhân: Thông số cửa tinh cửa thô chưa phù hợp.
Thực hiện: Chỉnh lại thông số cửa tinh cửa thô phù hợp, test cân lại với tải chuẩn cùng vận hành cân hoạt động bình thường.
Kết quả: Cân B hoạt động bình thường. Bàn giao ĐVVH.</t>
  </si>
  <si>
    <t>Cân lỗi không đóng bao được</t>
  </si>
  <si>
    <t>Nguyên nhân: Chưa biết nguyên nhân, nghi ngờ chạm dây
Thực hiện: ĐVCQ báo cân lâu ngày không hoạt động được hôm nay mở lên đóng bao thì cân báo lỗi. Kiểm tra thấy khi tắt cân A, mở cân B. Cân A và B đều đổ đạm về thùng cân và cân A báo lỗi Over load, cân B chỉ mở cửa tinh không mở cửa thô. Ngược lại khi tắt cân B, mở cân A thì cân B tắt, cân A chỉ mở cửa tinh. Kiểm tra chưa phát hiện được điểm bất thường.
Kết quả: Cân A, B đang dừng, chuyển ca sau kiểm tra lại dây tín hiệu cân A và B</t>
  </si>
  <si>
    <t>35N5L3D046</t>
  </si>
  <si>
    <t>Lỗi đầu dò báo khói lỗi fire trouble</t>
  </si>
  <si>
    <t>Nguyên nhân: Nghi ngờ đầu dò hỏng
Thực hiện: Tháo dầu dò vệ sinh vẫn không hết lỗi. 
Kết quả: Chuyển các ca sau phối hợp nhận vật tư thay mới</t>
  </si>
  <si>
    <t>Cân lỗi không đóng bao được (giao ca)</t>
  </si>
  <si>
    <t>Nguyên nhân: Terminer barrier đảo chân jack cắm
Thực hiện: Ca ngày 12/03/2026: ĐVCQ báo cân lâu ngày không hoạt động được hôm nay mở lên đóng bao thì cân báo lỗi. Kiểm tra thấy khi tắt cân A, mở cân B. Cân A và B đều đổ đạm về thùng cân và cân A báo lỗi Over load, cân B chỉ mở cửa tinh không mở cửa thô. Ngược lại khi tắt cân B, mở cân A thì cân B tắt, cân A chỉ mở cửa tinh. Kiểm tra chưa phát hiện được điểm bất thường. Ca đêm 12/03/2026: Kiểm tra các jack cắm cửa tinh cửa thô đảo ngược nhau, tiến hành đo đạc đấu lại jack cắm như ban đầu.
Kết quả: Cân A, B hoạt động bình thường. Bàn giao ĐVVH</t>
  </si>
  <si>
    <t>Cân dao động thiếu ký</t>
  </si>
  <si>
    <t>Nguyên nhân: Cân thiếu ký do khí vào piston của thô yếu.
Thực hiện: Điều chỉnh khí vào piston cửa thô phù hợp. Đưa cân vào test hoạt động bình thường
Kết quả: Cân B hoạt động bình thường. Bàn giao ĐVVH</t>
  </si>
  <si>
    <t>Nguyên nhân: Đầu phun bẩn
Thực hiện: Tháo vệ sinh lại đầu phun + chỉnh lại tia mực, đưa máy in vào động bình thường
Kết quả: Máy in hoạt động bình thường. Bàn giao ĐVVH</t>
  </si>
  <si>
    <t>Cân A và B đóng chậm, chỉnh theo yêu cầu VH</t>
  </si>
  <si>
    <t>Nguyên nhân: Cửa thô cả hai cân mở nhỏ
Thực hiện: Theo yêu cầu VH kiểm tra cả 2 cân đều đóng chậm. Tiến hành điều chỉnh cửa thô lớn để đóng nhanh hơn. Test đóng bao cũng VH đạt
Kết quả: Các cân hoạt động bình thường. Bàn giao ĐVVH</t>
  </si>
  <si>
    <t>Chuyển cân đóng bao 50kg theo yêu cầu VH</t>
  </si>
  <si>
    <t>Nguyên nhân: Nhu cầu đóng bao 25kg
Thực hiện: Theo yêu cầu VH chuyển cân đóng bao từ 25kg lên đóng bao 50kg
Kết quả: Các cân hoạt động bình thường. Bàn giao ĐVVH</t>
  </si>
  <si>
    <t>Báo IOP</t>
  </si>
  <si>
    <t>Nguyên nhân: Nghi ngờ transmitter bị hỏng
Thực hiện: Thực hiện Reset nguồn Transmitter, kiểm tra Loop Test transmitter 5 điểm -&gt; kết quả đạt, đo dòng giá trị hoạt động bình thường. Bàn giao VH theo dõi thêm. Model Transmitter: EJA530A-ECF4N-07DF/22, range 0-4Mpa.
Kết quả: Thiết bị hoạt động bình thường, bàn giao VH theo dõi.</t>
  </si>
  <si>
    <t>04TT-2075</t>
  </si>
  <si>
    <t>Giá trị tăng dần</t>
  </si>
  <si>
    <t>Nguyên nhân:Nghi ngờ giá trị nhiệt độ công nghệ tăng thật
Thực hiện: Đo nhiệt độ Sensor nối dài bằng với nhiệt độ hiển thị trên DCS, Source giá trị nhiệt độ thấy giá trị hiển thị trên DCS tương ứng với giá trị Source. Transmitter đang hoạt động bình thường. Chưa kiểm tra được Sensor phụ, do Sensor ở trên cao chỉ mới đo được Sensor nối dài. Giá trị nhiệt độ Công nghệ phía sau 04TT2075 là 04TT2079 thấy cũng có xu hướng tăng tương ứng. Đã bàn giao VH đánh giá thêm phần công nghệ, đang nghi ngờ 04HV2080 bị Passing VH đang đánh giá (Van 04HV2080 đang đóng 0%). Đồng thời lắp giáo kiểm tra Sensor Spare để so sánh với Sensor chính (Nếu cần thiết tháo Sensor về kiểm tra trên giếng nhiệt) (Thông tin thêm: Sensor mới thay trong BDTT 2025).
Kết quả: Thiết đang bị hoạt động bình thường, ban giao đơn vị VH theo dõi, chờ lắp giáo kiểm tra thêm Sensor Spare.</t>
  </si>
  <si>
    <t>PI Van Deluge V21, V22, V2</t>
  </si>
  <si>
    <t>Các PI đo không chính xác (V21, V22, V23)</t>
  </si>
  <si>
    <t>04SI-4261</t>
  </si>
  <si>
    <t>Giá trị trên DCS giảm 25 vòng</t>
  </si>
  <si>
    <t>Nguyên nhân: Nghi ngờ tín hiệu Modbus có thể bị nhiễu
Thực hiện: Kiểm tra giá trị trên DCS lúc 19h02'36'' 12/03/2026 giá trị giảm 23 vòng trong khoảng 15 giây sau đó về lại bình thường (từ 6685 xuống 6662 rpm), trên System 1 giá trị tốc độ bình thường không giảm, giá trị trên HMI PLC bình thường -&gt; đánh giá tín hiệu Modbus gửi từ PLC Siemens sang DCS có thể bị nhiễu. Hệ thống điều khiển tốc PLC Trident đang hoạt động bình thường.
Kết quả: Tín hiệu tốc 04SI4261 trên Trident hoạt động bình thường, bàn giao đơn vị VH.</t>
  </si>
  <si>
    <t>07WI-2621B</t>
  </si>
  <si>
    <t>Support Encoder chạm vào băng tải</t>
  </si>
  <si>
    <t>Nguyên nhân: Chưa rõ nguyên nhân
Thực hiện: Nới lỏng ốc bắt support và dùng miếng chêm giúp đầu support nâng lên cao hơn để support không chạm vào băng tải.
Kết quả: Thiết bị hoạt động bình thường, bàn giao VH.</t>
  </si>
  <si>
    <t>Đầu dò báo khói lỗi fire trouble</t>
  </si>
  <si>
    <t>Nguyên nhân: Nghi ngờ đầu dò hỏng
Thực hiện: Ca ngày 12/03/2026 tháo dầu dò vệ sinh vẫn không hết lỗi. Ca ngày 13/03/2026 nhận vật tư mới thay thế thiết bị đã hoạt động bình thường.
Kết quả: Thiết bị hoạt động bình thường, bàn giao đơn vị VH.</t>
  </si>
  <si>
    <t>Robot báo có pallet nhưng thực tế không có</t>
  </si>
  <si>
    <t>Nguyên nhân: thanh chặn pallet kẹt làm sensor chưa nhận sai
Thực hiện: Kiểm tra không có pallet nhưng sensor báo có. Kiểm tra do thanh chặn paller kẹt. Sau khi xử lý kẹt thì robot đã hoạt động đúng
Kết quả: Robot đã hoạt động bình thường</t>
  </si>
  <si>
    <t>06HV-1009</t>
  </si>
  <si>
    <t xml:space="preserve">Vận hành báo có rò khí IA lớn </t>
  </si>
  <si>
    <t>Nguyên nhân: Thủng màng regulator cấp khí cho van
Thực hiện: Kiểm tra màng regulator thủng phát tiếng rò to. Tiến hành chặn ty tránh van đóng (Van FC). TCNM điều động nhân sự kho vào lấy vật tư mới. Tiến hành thay thế regulator, phối hợp Vận hành test 1-3% van hoạt động bình thường, theo dõi van hoạt động ổn định đã tháo chốt ty trả điều kiện vận hành bình thường
Kết quả: Van hoạt đông bình thường</t>
  </si>
  <si>
    <t>DK-NPK</t>
  </si>
  <si>
    <t>DK-CCTV</t>
  </si>
  <si>
    <t>DK-SAN PHAM</t>
  </si>
  <si>
    <t>DK-PHAN TICH</t>
  </si>
  <si>
    <t>DK-AMLL</t>
  </si>
  <si>
    <t>DK-HIEU CHUAN</t>
  </si>
  <si>
    <t>DK-NHIET DO</t>
  </si>
  <si>
    <t>DK-DCS</t>
  </si>
  <si>
    <t>DK-F&amp;G</t>
  </si>
  <si>
    <t>DK-VALVE</t>
  </si>
  <si>
    <t>HM chưa đạt trong  tuần</t>
  </si>
  <si>
    <t>Số WR</t>
  </si>
  <si>
    <t>GPLV</t>
  </si>
  <si>
    <t>CUM_CONG_NGHE</t>
  </si>
  <si>
    <t>NHOM_CHUYEN_MON</t>
  </si>
  <si>
    <t>LOAI_HINH_CV</t>
  </si>
  <si>
    <t>NGUYEN_NHAN</t>
  </si>
  <si>
    <t>NGUYEN_NHAN_GOC</t>
  </si>
  <si>
    <t>PHAN_LOAI_NGUYEN_NHAN</t>
  </si>
  <si>
    <t>NGAY_THUC_HIEN</t>
  </si>
  <si>
    <t>MAN_HOURS</t>
  </si>
  <si>
    <t>TO_THUC_HIEN</t>
  </si>
  <si>
    <t>GC</t>
  </si>
  <si>
    <t>6280/LVC</t>
  </si>
  <si>
    <t>SAN PHAM</t>
  </si>
  <si>
    <t>Nguyên nhân: Dây safety rope mục đứt thời gian sử dụng lâu.
Thực hiện: Kiểm tra dây safety rope đã được nối nhiều đoạn. Mục không đảm bảo an toàn. Lấy dây mới thay thế. 
Kết quả: Dây đẫ được thay mới</t>
  </si>
  <si>
    <t>Kíp IV</t>
  </si>
  <si>
    <t>Kíp IV Ca Ngày</t>
  </si>
  <si>
    <t>L48002C</t>
  </si>
  <si>
    <t>robot xếp bao không chuẩn làm đổ bao trên pallet</t>
  </si>
  <si>
    <t>Nguyên nhân: 2 ngàm kẹp bao đóng mở không đều
Thực hiện: Kiểm tra phát hiện 2 ngàm kẹp bao đóng mở không đều nên khi xếp bao vào pallet không chuẩn vị trí trên pallet làm đổ bao. Đã chỉnh lại lưu lượng khí vào piston đều nhau.
Kết quả: Robot đã xếp bao chuẩn.</t>
  </si>
  <si>
    <t>VH báo cân đối chứng trip liên tục mặc dù bao đủ ký  ( tồn đọng)</t>
  </si>
  <si>
    <t>Nguyên nhân: Chưa tìm nguyên nhân gốc
Thực hiện: Đêm 26/12 Kiểm tra cân đối chứng bao đi qua thì dừng, cân lại bao vẫn đủ ký. Calib lại cân, cân chỉnh đầu dò tuy nhiên vẫn dừng không có lý do. Tạm thời thay đầu cân W100 spare, cài đặt lại thông số đầu cân, zero và calib lại cân, đưa cân vào hoạt động. Ngày 27/12 Thay đầu cân từ line B NPK sang cài lại thông số đầu cân đóng bao được buổi sáng. Chiều lại lỗi tiếp, kiểm tra sensor, giá trị cài đều bình thường nhưng cân vẫn trip báo sai ký. Kéo bao đạm cân lại  thì đúng ký. Vẫn chưa tìm ra nguyên nhân chuyển ca sau xử lý tiếp
Kết quả: Cân đối chứng vẫn còn sai</t>
  </si>
  <si>
    <t>27LT-0001</t>
  </si>
  <si>
    <t>6149/LCV</t>
  </si>
  <si>
    <t>UTILITY</t>
  </si>
  <si>
    <t>Giá trị dao động.</t>
  </si>
  <si>
    <t>Nguyên nhân: Do lắp đặt gần thành bể nghi nhiễu sóng rada
Thực hiện: Kiểm tra vị trí lắp đặt transmitter rada gần thành bể nghi nhiễn sóng rada. Gia công vị trí pát bắt transmitter mới di dời điểm đo phù hợp. 
Kết quả: Transmitter đã hết dao động</t>
  </si>
  <si>
    <t>06281/LVC</t>
  </si>
  <si>
    <t>Cào đạm bị gãy switch toạ độ số 75 (tồn đọng)</t>
  </si>
  <si>
    <t>Nguyên nhân: Switch giới hạn số 75 bị tuôn ren. 
Thực hiện: Đêm 26/12 Kiểm tra cào vận hành qua giới hạn số 75 bị dừng không chạy được do switch số 75 cần gạt bị tuôn ren. Tạm thời yêu cầu vận hành chỉnh lại toạ độ vùng cào đạm cho chạy sang vị trí khác sau đó tháo cần gạt switch về P.TCĐK bàn giao ca sau kiểm tra vật tư xử lý. Ngày 27/7 vệ sinh switch và gắn lại 
Kết quả: Đã gắn lại switch như ban đầu</t>
  </si>
  <si>
    <t>04PT-4504</t>
  </si>
  <si>
    <t>6188/LVC</t>
  </si>
  <si>
    <t>AMONIA</t>
  </si>
  <si>
    <t>giá trị sai (-4,7Kpa) so với điều kiện công nghệ 2-2.5Kpa</t>
  </si>
  <si>
    <t>Nguyên nhân: Chưa tìm ra nguyên nhân gốc
Thực hiện: Kiểm tra tại transmitter đo 04PT-4504ABC và vào bộ Mid Giá trị 3 transmitter gần đúng 2-2.5Kp. Dòng từ transmitter ouput tương ứng 5.2 mA. Đo sau bộ Mid vẫn 5.2 mA. Nhưng trên HMI PLC giá trị (-4,7Kpa) Hôm sau sẽ phối hợp cùng tổ PLC kiểm tra. Máy nén K04451 đang dừng, kiểm tra trend tình trạng này đã lâu.
Kết quả: Vẫn đang sai HMI PLC và transmitter</t>
  </si>
  <si>
    <t>Nguyên nhân: Vị trí sensor kết thúc báo chưa phù hợp .
Thực hiện:  Đêm 26/12 Kiểm tra cân đối chứng bao đi qua thì dừng, cân lại bao vẫn đủ ký. Calib lại cân, cân chỉnh đầu dò tuy nhiên vẫn dừng không có lý do. Tạm thời thay đầu cân W100 spare, cài đặt lại thông số đầu cân, zero và calib lại cân, đưa cân vào hoạt động. Ngày 27/12 Thay đầu cân từ line B NPK sang cài lại thông số đầu cân đóng bao được buổi sáng. Chiều lại lỗi tiếp, kiểm tra sensor, giá trị cài đều bình thường nhưng cân vẫn trip báo sai ký. Kéo bao đạm cân lại  thì đúng ký. Vẫn chưa tìm ra nguyên nhân chuyển ca sau xử lý tiếp. ca Đ 27/12 Quan sát thấy cân đủ ký nhưng qua cân lại báo sai. Tiến hành điều chỉnh lại vị trí sensor kết thúc bao cho phù hợp. Theo dõi đến cuối ca, tần suất bao cân bị lỗi giảm nhiều khoảng trên 100 bao thì thỉnh thoảng bị  1 lần, chuyển ca ngày theo dõi thêm.  
Kết quả: Chuyển ca ngày theo dõi thêm, điều chỉnh nếu cần .</t>
  </si>
  <si>
    <t xml:space="preserve">Theo dõi </t>
  </si>
  <si>
    <t>Kíp III</t>
  </si>
  <si>
    <t>Kíp III Ca Đêm</t>
  </si>
  <si>
    <t>giá trị sai (-4,7Kpa) so với điều kiện công nghệ 2-2.5Kpa (tồn động)</t>
  </si>
  <si>
    <t>Nguyên nhân: Giá trị offset chưa phù hợp
Thực hiện: Ngày 27/12 Kiểm tra tại transmitter đo 04PT-4504ABC và vào bộ Mid Giá trị 3 transmitter gần đúng 2-2.5Kp. Dòng từ transmitter ouput tương ứng 5.2 mA. Đo sau bộ Mid vẫn 5.2 mA. Nhưng trên HMI PLC giá trị (-4,7Kpa) Hôm sau sẽ phối hợp cùng tổ PLC kiểm tra. Máy nén K04451 đang dừng, kiểm tra trend tình trạng này đã lâu. Ngày 28/12 Kiểm tra phát hiện trên HIM đang cài offset (-17) phối hợp cùng Vận hành điều chỉnh offset tăng lên (-10) sau khi điều chỉnh giá trị trên HMI và transmitter tương đương nhau.
Kết quả: Giá trị trên HMI và transmitter tương đương nhau.</t>
  </si>
  <si>
    <t>6283/LVC</t>
  </si>
  <si>
    <t>Cân hoạt động sai ký</t>
  </si>
  <si>
    <t>Nguyên nhân: Thông số chưa phù hợp
Thực hiện: Kiểm tra cân thiếu 150g. Tiến hành calibration với tải chuẩn
Kết quả: Cân đã hoạt động đúng</t>
  </si>
  <si>
    <t>21PI-1234B</t>
  </si>
  <si>
    <t>PI mất dịch glycerin</t>
  </si>
  <si>
    <t>Nguyên nhân: PI mất dịch
Thực hiện: Kiểm tra thiết bị mất dịch glycerin, tìm không phát hiện điểm rò, đã châm lại glycerin cho thiết bị.
Kết quả: đã châm lại glycerin cho thiết bị.</t>
  </si>
  <si>
    <t>Nguyên nhân: Vị trí sensor kết thúc báo chưa phù hợp .
Thực hiện: Theo dõi từ đầu ca đến cuối  ca thiết bị đã hoạt động ổn định 
Kết quả: Thiết bị đã hoạt động bình thường, bàn giao VH  .</t>
  </si>
  <si>
    <t xml:space="preserve">Đạt </t>
  </si>
  <si>
    <t>06TT-1074
( 06FJB1115)</t>
  </si>
  <si>
    <t>2000018494</t>
  </si>
  <si>
    <t>6070/lvc</t>
  </si>
  <si>
    <t>UREA</t>
  </si>
  <si>
    <t>Thông tin giao ca thiết bị lỗi barrier FF, các thiết bị I.O.P, C.N.F...,</t>
  </si>
  <si>
    <t>Nguyên nhân:  06TT1074 bị lỗi 
Thực hiện: Qua kiểm tra barrier 06FJB1115( 06TT1074; 06TT1077; 06TT1078;06HV-1017; 06HV1011) thì lỗi ở 06TT1074, tiến hành cách ly thiết bị tại jbox 07FJB1115. Các thiết bị còn lại đã Normal, không ảnh hưởng công nghệ. Hiện tại đã hết tồn kho transmitter FF,  đã khảo sát với VH về 06TT1081 ca ngày lấy 06TT1081  thay sang.Thiết bị  06TT1074 nằm trên đường ống cheo leo,móc dây an toàn lên thanh đà khi kiểm tra thiết bị . ( một số ảnh kèm theo )
Kết quả: Hiện tại đã cách ly thiết bị tại jbox, các thiết bị còn lại đã về trạng thái normal, ca ngày phối hợp VH chuyển transmitter khi có yêu cầu.</t>
  </si>
  <si>
    <t xml:space="preserve">Chưa đạt </t>
  </si>
  <si>
    <t>07ZSL-2607</t>
  </si>
  <si>
    <t>6072/LVC</t>
  </si>
  <si>
    <t>Switch không tác dộng</t>
  </si>
  <si>
    <t xml:space="preserve">Nguyên nhân:  Switch bị lệch
Thực hiện: Chỉnh lại đúng vị trí
Kết quả: Thiết bị đã hoạt động bình thường, bàn giao VH </t>
  </si>
  <si>
    <t>Kíp I</t>
  </si>
  <si>
    <t>Kíp I Ca Ngày</t>
  </si>
  <si>
    <t xml:space="preserve">07ZSL-2601 đến 07ZSL-2609 </t>
  </si>
  <si>
    <t>Làm gọn lại dây tín hiệu</t>
  </si>
  <si>
    <t xml:space="preserve">Nguyên nhân:  Dây tín hiệu chưa rút gọn
Thực hiện: lấy dây rút rút gọn lại
Kết quả: Thiết bị đã được làm gọn, bàn giao VH </t>
  </si>
  <si>
    <t>07SSL-2652C</t>
  </si>
  <si>
    <t>Tín hiệu chập chờn lúc mức 0, lúc mức 1</t>
  </si>
  <si>
    <t xml:space="preserve">Nguyên nhân:  Dây tín hiệu có dấu hiệu lão hóa
Thực hiện: Bypass trên DCS, thay qua dây sapre
Kết quả: Thiết bị đôi lúc vẫn còn chập chờn, khi sàn rung chạy thì không bị chập chờn, đang bypass trên DCS, bàn giao VH theo dõi tiếp đến ca ngày mai đánh giá thay board sensor </t>
  </si>
  <si>
    <t>06TT-1074</t>
  </si>
  <si>
    <t>Xử lý lỗi thiết bị báo CNF</t>
  </si>
  <si>
    <t>Nguyên nhân: thiết bi hỏng báo CNF .
Thực hiện: Tháo 06TT1081 thay thế cho 06TT1074 
Kết quả: Thiết bị đã hoạt động bình thường, bàn giao VH  .</t>
  </si>
  <si>
    <t>06PI-0576
06PI-0577</t>
  </si>
  <si>
    <t>Lắp lại PI sau khi hiệu chuẩn xong</t>
  </si>
  <si>
    <t xml:space="preserve">Nguyên nhân:  Lắp lại thiết bị sau hiệu chuẩn
Thực hiện: lắp lại thiết bị 
Kết quả: Thiết bị đã hoạt động bình thường, bàn giao VH </t>
  </si>
  <si>
    <t>06PI-0565</t>
  </si>
  <si>
    <t>Rò dầu khớp nối</t>
  </si>
  <si>
    <t>Nguyên nhân: chưa rõ nguyên nhân
Thực hiện: Siết rò
Kết quả: Thiết bị đã hết rò, bàn giao VH  .</t>
  </si>
  <si>
    <t>06TT-1081</t>
  </si>
  <si>
    <t>Tháo transmitter thay cho 06TT1074</t>
  </si>
  <si>
    <t>Nguyên nhân: Thực hiện theo yêu cầu VH
Thực hiện: Tháo transmitter lắp cho vị trí 06TT1074.
Kết quả: Thiết bị đã được cách ly và tháo transmitter. Chờ vật tu thay thế</t>
  </si>
  <si>
    <t>06PI-0571
06PI-0573</t>
  </si>
  <si>
    <t>Thiết bị đo sai (giao ca)</t>
  </si>
  <si>
    <t>Nguyên nhân: Gãy kim
Thực hiện: Tháo đồng hồ áp suất bàn giao ca sau chuyển Tổ HCH sửa chữa
Kết quả: Đồng hồ đã tháo về P.TCĐK</t>
  </si>
  <si>
    <t>Kíp II</t>
  </si>
  <si>
    <t>Kíp II Ca Đêm</t>
  </si>
  <si>
    <t>06TI-0520</t>
  </si>
  <si>
    <t>Đồng hồ đo nhiệt sai nhiệt độ</t>
  </si>
  <si>
    <t>Nguyên nhân:  Chưa rõ nguyên nhân
Thực hiện: Tháo đồng hồ nhiệt bàn giao ca sau chuyển Tổ HCH sửa chữa
Kết quả: Đồng hồ đã tháo về P.TCĐK</t>
  </si>
  <si>
    <t>06290/LVC</t>
  </si>
  <si>
    <t>VH báo cân sai so với cân bàn 200gram</t>
  </si>
  <si>
    <t>Nguyên nhân: Cân đối chứng sai ký.
Thực hiện: Vệ sinh sau đó calib với tải chuẩn, đưa cân vào hoạt động.
Kết quả: Cân đối chứng đã hoạt động bình thường, bàn giao VH .</t>
  </si>
  <si>
    <t>Z08103</t>
  </si>
  <si>
    <t>NPK</t>
  </si>
  <si>
    <t>VH báo gàu tải lỗi tốc độ</t>
  </si>
  <si>
    <t>Nguyên nhân: Nghi ngờ đầu dò lỗi
Thực hiện: Gàu tải không chạy được, kiểm tra vệ sinh đầu dò tốc đưa gàu tải vào hoạt động.
Kết quả: Gàu tải đã hoạt động bình thường, bàn giao VH .</t>
  </si>
  <si>
    <t>W48001A</t>
  </si>
  <si>
    <t>6294/LVC</t>
  </si>
  <si>
    <t>Cân B sai ký</t>
  </si>
  <si>
    <t>Nguyên nhân: Cân sai chưa rõ nguyên nhân
Thực hiện: Kiểm tra phát hiện cân đóng đủ 50kg nhưng sai so với cân bàn, tiến hành calibrate lại cân, sau khi calibrate xong cân hoạt động ổn định, bàn giao ĐVVH
Kết quả: Thiết bị hoạt động bình thường, bàn giao ĐVVH</t>
  </si>
  <si>
    <t>Máy in line F lỗi ngắt cao áp</t>
  </si>
  <si>
    <t>Nguyên nhân:  Đầu in bị dơ
Thực hiện: Kiểm tr phát hiện máy in báo lỗi ngắt cao áp, tiến hành vệ sinh đầu in bàn giao ĐVVH
Kết quả: Thiết bị hoạt động bình thường, bàn giao ĐVVH</t>
  </si>
  <si>
    <t>04TT-2500</t>
  </si>
  <si>
    <t>BSS</t>
  </si>
  <si>
    <t>6207/LVC</t>
  </si>
  <si>
    <t>Nhiệt độ giảm bất thường gây kích hoạt interlock I211</t>
  </si>
  <si>
    <t>Nguyên nhân: Chưa rõ nguyên nhân gốc
 Thực hiện: 
- Kiểm tra lại hệ thống phát hiện nhiệt độ giảm đột ngột về dưới 175degC gây kích hoạt interlock I211 gây đóng van 04TV2112.
- Thực hiện MOS tín hiệu trip mức thấp để ĐVVVH reset lại interlock mở van lại. 
- Sau khi công nghệ ổn định tiến hành kiểm tra đo đạc 2 sensor (TC - K) không phát hiện bất thường, nhiệt độ 2 sensor giống nhau tương đương nhiệt độ vận hành. 
- Trao đổi với TCNM và ĐVCQ đánh giá sơ bộ các nguyên nhân có thể gây trip. Thống nhất thay thế 04TT2500 để loại trừ và theo dõi. 
- Sau khi thay thế xong giá trị nhiệt độ hiển thị ổn định bàn giao ĐVVH theo dõi trong 24h tiếp theo, song song đó đưa transmitter cũ (Yokogawa YTA610) về phòng Mô hình để kiểm tra lại thiết bị
Kết quả: Thiết bị hoạt động bình thường sau khi thay thế, bàn giao ĐVVH theo dõi, vẫn giữ MOS trong 24h để đánh giá</t>
  </si>
  <si>
    <t>06PI-0571</t>
  </si>
  <si>
    <t>5988/LVC</t>
  </si>
  <si>
    <t>Lắp lại PI</t>
  </si>
  <si>
    <t>Nguyên nhân:PI gãy kim
Thực hiện: Ca đêm: 29/12/2025: Tháo đồng hồ áp suất bàn giao ca sau chuyển Tổ HCH sửa chữa
Ca ngày 30/12/2025: Thực hiện lắp lại PI sau khi thay thế kim đồng hồ xong
Kết quả: Thiết bị hoạt động bình thường, bàn giao ĐVVH</t>
  </si>
  <si>
    <t>5824/LVC</t>
  </si>
  <si>
    <t>Cân sai</t>
  </si>
  <si>
    <t>Nguyên nhân: Hỏng đầu cân
Thực hiện: Kiểm tra phát hiện hỏng đầu cân B, tiến hành sử dụng đầu cân cũ của line B đã tháo sang thay thế bàn giao ĐVVH chạy lại cân
Kết quả: Thiết bị hoạt động bình thường, bàn giao ĐVVH</t>
  </si>
  <si>
    <t>6296/LVC</t>
  </si>
  <si>
    <t>Cân A line D sai ký (dư ký)</t>
  </si>
  <si>
    <t>29VT-2007Y</t>
  </si>
  <si>
    <t>6217/LVC</t>
  </si>
  <si>
    <t>DK-BENTLY</t>
  </si>
  <si>
    <t>VH báo giá trị độ rung tăng dần</t>
  </si>
  <si>
    <t>Nguyên nhân: Hơi nóng phà vào đầu dò
Thực hiện: Kiểm tra giá trị đo từ 15um tăng dần lên 30um. Qua kiểm tra hơi bị rò qua thân Turbine phả vào đầu dò gây lên. Cùng VH dùng đường IA và thêm đường nito thổi vào vị trí đầu dò, giá trị độ rung đã giảm xuổng mức hoạt động bình thường.
Kết quả: Thiết bị đo hoạt động bình thường, bàn giao ĐVVH</t>
  </si>
  <si>
    <t>6220/LVC</t>
  </si>
  <si>
    <t>Trả bypass sau 24h theo dõi</t>
  </si>
  <si>
    <t>Nguyên nhân: Thực hiện trả MOS 
Thực hiện: Kiểm tra giá trị ổn định sau khi thay transmitter 30/12/2025 và sau quá trình theo dõi 24h, thực hiện trả MOS theo yêu cầu của TCX Ammonia
Kết quả: Thiết bị đã được trả MOS, bàn giao ĐVVH</t>
  </si>
  <si>
    <t>Kíp III Ca Ngày</t>
  </si>
  <si>
    <t>29AXT-1004A</t>
  </si>
  <si>
    <t>Trả bypass sau thời gian theo dõi</t>
  </si>
  <si>
    <t>Nguyên nhân: Thực hiện trả bypass 
Thực hiện: Kiểm tra giá trị ổn định sau khi thay sensor nhiệt độ, tiến hành trả MOS, bàn giao ĐVVH
Kết quả: Thiết bị đã được trả MOS, bàn giao ĐVVH</t>
  </si>
  <si>
    <t>06LT-1027</t>
  </si>
  <si>
    <t>05995/LVC</t>
  </si>
  <si>
    <t>Giá trị dao động</t>
  </si>
  <si>
    <t>Nguyên nhân: Tắc do dịch
Nội dung thực hiện: Kiểm tra giá trị thực tế  khoảng 35% nhưng thiết bị  hiện thị 22%. Thực hiện dùng steam thông tắc. Thiết bị đo bình thường sau khi thông tắc.
Kết quả: Thiết bị hoạt động bình thường bàn giao cho ĐVVH</t>
  </si>
  <si>
    <t>04TI-2114</t>
  </si>
  <si>
    <t>06297/LVC</t>
  </si>
  <si>
    <t>VH báo giá trị dao động</t>
  </si>
  <si>
    <t>Nguyên nhân: Chưa rõ nguyên nhân.
Nội dung thực hiện: Kiểm tra thiết bị có Range đo từ 0 - 400°C, đo cặp sensor chính và phụ giá trị tương đương nhau, tiến hành looptest giá trị đúng với range đo. 
Kết quả: Thiết bị hoạt động bình thường bàn giao ĐVVH theo dõi thêm.</t>
  </si>
  <si>
    <t>06PI-0573</t>
  </si>
  <si>
    <t>05994/LVC</t>
  </si>
  <si>
    <t>Thiết bị đo sai</t>
  </si>
  <si>
    <t>Nguyên nhân: Gãy kim.
Nội dung thực hiện: 
Ca đêm: 29/12/2025: Tháo đồng hồ áp suất bàn giao ca sau chuyển Tổ chuyên môn sửa chữa
Ca ngày 31/12/2025: Thực hiện lắp lại sau khi Tổ chuyên môn xử lý xong.
Kết quả: Thiết bị hoạt động bình thường bàn giao ĐVVH.</t>
  </si>
  <si>
    <t>Cân xuất hàng xá</t>
  </si>
  <si>
    <t>6297/LVC</t>
  </si>
  <si>
    <t>Rò khí</t>
  </si>
  <si>
    <t xml:space="preserve">Nguyên nhân: Fiting lão hóa
Nội dung thực hiện: Kiểm tra phát hiện fiting lão hóa, tiến hành thay mới fiting bàn giao ĐVVH
Kết quả: Thiết bị hoạt động bình thường bàn giao ĐVVH </t>
  </si>
  <si>
    <t>34N2L1D063</t>
  </si>
  <si>
    <t>2247/LVC
059/CLKP</t>
  </si>
  <si>
    <t>DIEN</t>
  </si>
  <si>
    <t>Báo in lỗi "inverp" lên hệ thống tủ vùng</t>
  </si>
  <si>
    <t>Nguyên nhân: Lỗi đầu dò khói
Thực hiện: Kiểm tra đầu dó mất tín hiệu đèn, Vệ sinh tiếp điểm gắn lại vẫn không lên tín hiệu. Phối hợp cùng P.An toàn disable tín hiệu, lấy đầu dò spare thay thế. 
Kết quả: Thiết bị hết alarm, hoạt động bình thường</t>
  </si>
  <si>
    <t>Kíp IV Ca Đêm</t>
  </si>
  <si>
    <t>34N2L1M06</t>
  </si>
  <si>
    <t>Nguyên nhân: Lỗi module relay 
Thực hiện: Kiểm tra nguồn có mà đèn báo trên relay không sáng. Phối hợp cùng P.An toàn disable tín hiệu, lấy relay spare thay thế. 
Kết quả: Thiết bị hết alarm, hoạt động bình thường</t>
  </si>
  <si>
    <t>5826/LVC</t>
  </si>
  <si>
    <t>Vận hành NPK yêu cầu đưa cân vào hoạt động đóng bao 50kg</t>
  </si>
  <si>
    <t>Nguyên nhân: Tải cao đóng bao 255kg  2 cân A và C không đủ tải.
Thực hiện: Phối hợp cùng Đội TBCH settup cân hoạt động 25kg. Cân đã hoạt động Vẫn phải theo dõi tính ổn định. 
Kết quả: Cân đang hoạt bao 25kg</t>
  </si>
  <si>
    <t>MÁY MAY BAO LINE B</t>
  </si>
  <si>
    <t>Cắt chỉ chưa đạt</t>
  </si>
  <si>
    <t>Nguyên nhân: Do chuyển sang loại 25kg cần cân chỉnh lại sensor nhận, kết thúc bao cho phù hợp
Thực hiện: Trươcs đó máy may bao 50kg. nay chuyển sang loại bao 25kg sensor chưa phù hợp bao mới. Cân chỉnh lại vị trí sensor kết thúc bao.
Kết quả: Máy may hoạt động bình thường.</t>
  </si>
  <si>
    <t>V08018</t>
  </si>
  <si>
    <t>Gầu nâng trip báo lỗi đầu dò tốc độ</t>
  </si>
  <si>
    <t>Nguyên nhân: Bát bắt đầu dò lỏng và khoảng cách đầu dò hơi xa
Thực hiện: Kiểm tra phát hiện pát bắt đầu dò tốc lỏng, gia cố lại pát, điều chỉnh khoảng cách đầu dò phù hợp
Kết quả: Gầu nâng đã hoạt động bình thường</t>
  </si>
  <si>
    <t xml:space="preserve">L08201B </t>
  </si>
  <si>
    <t>5828/lvc</t>
  </si>
  <si>
    <t xml:space="preserve">Cân đóng chậm, cân sai kg </t>
  </si>
  <si>
    <t>Nguyên nhân: Thông số chưa phù hợp.
Nội dung thực hiện: Kiểm tra thấy cân dao động  thiếu ký. Sét thông số cửa thô phù hợp với cửa thô 240, cửa tinh 70. Sau khi chỉnh cân, cân hoạt động đúng.
Kết quả: Thiết bị hoạt động bình thường, bàn giao cho VH.</t>
  </si>
  <si>
    <t>07LAHH-2671B</t>
  </si>
  <si>
    <t>05997/LVC</t>
  </si>
  <si>
    <t>VH báo giá trị chạm Alarm.</t>
  </si>
  <si>
    <t>Nguyên nhân: Sensor bám bẩn.
Nội dung thực hiện: Quan sát thấy sensor bám đạm làm giá trị chạm Alarm, tiến hành vệ sinh sensor và lắp lại thiết bị. Thiết bị đã hoạt động bình thường, bàn giao ĐVVH.
Kết quả: Thiết bị đã hoạt động bình thường, bàn giao ĐVVH.</t>
  </si>
  <si>
    <t>06LXT-1807B</t>
  </si>
  <si>
    <t>05997/lvc
839/clkp</t>
  </si>
  <si>
    <t xml:space="preserve"> VH báo giá trị cao hơn A/C</t>
  </si>
  <si>
    <t xml:space="preserve">Nguyên nhân: Mất nước bình ngưng. 
Nội dung thực hiện: Quan sát thấy giá trị hiển thị 16% cao hơn 2 con còn lại A: 8.5%, B: 9.0%. Tiến hành bổ sung nước lại bình ngưng, sau khi bổ sung nước thiết bị hiển thị 7.2%. Thiết bị hoạt động bình thường, bàn giao ĐVVH.
Kết quả: Thiết bị hoạt động bình thường, bàn giao ĐVVH </t>
  </si>
  <si>
    <t>06LXT-1807A
06LXT-1807C</t>
  </si>
  <si>
    <t>VH báo giá trị cao.</t>
  </si>
  <si>
    <t>Nguyên nhân: Mất nước bình ngưng.
Nội dung thực hiện:  Quan sát thấy giá trị 2 con A/C, cao hơn LXT-1807B. Tiến hành bổ sung nước lại bình ngưng, sau khi bổ sung giá trị hiển thị A: 7.2, C: 7.8. Thiết bị hoạt động bình thường, bàn giao ĐVVH.
Kết quả: Thiết bị hoạt động bình thường, bàn giao ĐVVH.</t>
  </si>
  <si>
    <t>L48006A</t>
  </si>
  <si>
    <t>GIAO NHẬN</t>
  </si>
  <si>
    <t xml:space="preserve">Không  vận hành được </t>
  </si>
  <si>
    <t xml:space="preserve">Nguyên nhân:  Remote hết bin 
Nội dung thực hiện: Qua kiểm tra Remote pin chập chờn, có dấu hiệu hết pin remote. VH đã đổi sang pin khác, thiết bị hoạt động bình thường.  
Kết quả: VH đã đổi sang pin khác, thiết bị hoạt động bình thường.  </t>
  </si>
  <si>
    <t>04TT-2114</t>
  </si>
  <si>
    <t>2000018523</t>
  </si>
  <si>
    <t xml:space="preserve">VH báo giá trị dao động </t>
  </si>
  <si>
    <t xml:space="preserve">Nguyên nhân: Hỏng transmitter
Nội dung thực hiện: 31/12 Kiểm tra thiết bị có Range đo từ 0 - 400°C, đo cặp sensor chính và phụ giá trị tương đương nhau, tiến hành looptest giá trị đúng với range đo. 1/1: transmiters bị lỗi như hôm qua, loại TH400 Siemens. Thiết bị hay bị C.N.F. chờ vật tư thay thế theo QTSC  
Kết quả: Thiết bị hay bị C.N.F. chờ vật tư thay thế theo QTSC.
Kiến nghi: Planner bổ sung vật tư thay thế .  </t>
  </si>
  <si>
    <t>V07611B</t>
  </si>
  <si>
    <t>2000018527</t>
  </si>
  <si>
    <t>Kiểm tra tổng thể các tín hiệu sway</t>
  </si>
  <si>
    <t xml:space="preserve">Nguyên nhân: Kiểm tra tiếp tục, do trước đó đã kiểm tra V07611A
Nội dung thực hiện: Kiểm tra 07XSHH-2671BA; 07XSH-2671BA; 07XSHH-2671BB; 07XSH-2671BB; 07XSHH-2671BC 07XSH-2671BC; 07XSHH-2671BD; 07XSH-2671BD; + Tại cabinet thì switch trên barrier thì set up như nhau, input barrier giống nhau, output barrier giống nhau chân 7&amp;8 (NO) +Tại field khi test kéo sway tác động thì trạng thái đã normal trong DCS ( Normal mức 1, khi kéo bát sắt ra một tí thì trạng thái H sẽ chuyển từ 1 sang 0, kéo tiếp nữa thì HH chuyển từ 1 sang 0 và active logic). Thiết bị hoạt động đúng logic. Về Alarm thì con switch H chưa có Alarm  trên DCS (chỉ thay đổi màu trên graphic). 
Kết quả: Đã kiểm tra tổng thể về 8 sway, hoạt động đúng logic. 
</t>
  </si>
  <si>
    <t>04AE-2077</t>
  </si>
  <si>
    <t>6225/lvc</t>
  </si>
  <si>
    <t xml:space="preserve">Thiết bi vent lớn, ảnh hưởng thiết bị xung quanh </t>
  </si>
  <si>
    <t xml:space="preserve">Nguyên nhân: Valve vent mở full, các fitting bị hỏng
Nội dung thực hiện: Kiểm tra valve vent khí đang mở full, rò đầu ra của bộ lọc đến bình ngưng, rò đầu ra output. Do fitting bị hỏng tiến hành thay thế fitting mới, thay thế ống impulse line khắc phục rò. Phối hợp VH điều chỉnh valve vent phù hợp. Thiết bị đã được điều chỉnh valve vent phù hợp, thay thế fitting và impulse line mới khắc phục rò  
Kết quả: Thiết bị đã được điều chỉnh valve vent phù hợp, thay thế fitting và impulse line mới khắc phục rò </t>
  </si>
  <si>
    <t>6298/lvc</t>
  </si>
  <si>
    <t>Cân A line A bị giao động, dư ký.</t>
  </si>
  <si>
    <t xml:space="preserve">Nguyên nhân: Chưa rõ nguyên nhân.
Nội dung thực hiện: Kiểm tra dây căng thùng cân 2 bên trùng, lỏng. Cửa xả đóng mở mạnh, thông số cửa tinh chưa phù hợp. Tiến hành điều chỉnh dây dai thung cân, cửa xả và thông số cửa tinh phù hợp. Cân hoạt động bình thường, bàn giao VH 
Kết quả: Cân hoạt động bình thường, bàn giao VH </t>
  </si>
  <si>
    <t>1,5</t>
  </si>
  <si>
    <t>04PDT-2511A/B</t>
  </si>
  <si>
    <t>6226/LVC</t>
  </si>
  <si>
    <t>Cần cô lập hoàn toàn công nghệ để X.Amo tháo thiết bị sửa chữa</t>
  </si>
  <si>
    <t>Nguyên nhân: Đảm bảo công nghệ hoàn toàn kín
Nội dung thực hiện: Vận hành cô lập van block, ĐK cô lập 2 van isolate của transmitter
Kết quả: 2 van isolate đã được cô lập</t>
  </si>
  <si>
    <t>5829/LVC</t>
  </si>
  <si>
    <t>Cân thiếu ký</t>
  </si>
  <si>
    <t>Nguyên nhân: Thông số chưa phù hợp
Nội dung thực hiện: Điều chỉnh thông số cửa tô từ 250 về 240.Của tinh từ 100 về 90. Theo dõi cân đã hoạt động đúng.
Kết quả: Cân hoạt động đúng</t>
  </si>
  <si>
    <t>2251/LVC</t>
  </si>
  <si>
    <t>Nguyên nhân: Chưa tìm được nguyên nhân
Nội dung thực hiện: Giá trị hiển thị 0. Kiểm tra điều kiện lấy mẫu, dịch referance còn đủ. Tiến hành auto clean nhưng thiết bị vẫn chưa có giá trị. Chuyển ca ngày kiểm tra
Kết quả: Thiết bị còn sai</t>
  </si>
  <si>
    <t xml:space="preserve">Thiết bị đo sai ( giao ca) </t>
  </si>
  <si>
    <t>Nguyên nhân: Chưa tìm được nguyên nhân
Nội dung thực hiện: Giá trị hiển thị 0. Kiểm tra điều kiện lấy mẫu, dịch referance còn đủ. Tiến hành auto clean nhưng thiết bị vẫn chưa có giá trị. 2/6 Thực hiện kiểm tra dòng vào các stream chưa phát hiện bất thường, Manual Clean tuy nhiên giá trị vẫn ~ 0ppm, chuyển ca sau theo dõi xử lý thêm. 
Kết quả: Thiết bị còn sai</t>
  </si>
  <si>
    <t>Kíp II Ca Ngày</t>
  </si>
  <si>
    <t>Hệ cân 5kg NPK</t>
  </si>
  <si>
    <t>2000018530</t>
  </si>
  <si>
    <t>5831/lvc</t>
  </si>
  <si>
    <t xml:space="preserve">Thiết bị bị hỏng cóc đạp </t>
  </si>
  <si>
    <t xml:space="preserve">Nguyên nhân: Thiết bị lão hóa, ăn mòn làm gãy bàn đạp
Nội dung thực hiện: Kiểm tra, thiết bị lão hóa, ăn mòn làm gãy bàn đạp. HC hỗ trợ cung cấp thông tin vật tư, tiến hành nhận vật tư mới thay thế thiết bị hỏng, test cùng vận hành sau khi thay thế, thiết bị hoạt động đúng chức năng, bàn giao VH 
Kết quả: Thiết bị đã được thay thế, động đúng chức năng, bàn giao VH </t>
  </si>
  <si>
    <t>08TV-0034</t>
  </si>
  <si>
    <t>2000018532</t>
  </si>
  <si>
    <t>05725/lvc</t>
  </si>
  <si>
    <t xml:space="preserve">Thiết bị không điều khiển được </t>
  </si>
  <si>
    <t xml:space="preserve">Nguyên nhân: Hỏng solenoid
Nội dung thực hiện: Kiểm tra, phát hiện thiết bị bị hỏng solenoid nên không có khí cấp cho posit. Tiến hành sang kho nhận vật tư và thay thế solenoid đưa valve vào hoạt động bình thường, troke test hành trình valve đáp ứng bình thường, bàn giao VH 
Kết quả: Valve hoạt động bình thường, bàn giao VH </t>
  </si>
  <si>
    <t xml:space="preserve">Thiết bị đo nhiệt độ dùng pin </t>
  </si>
  <si>
    <t>6228/lvc</t>
  </si>
  <si>
    <t>Theo yêu cầu VH lắp thiết bị đo nhiệt độ tại field  cho VH theo dõi  chuẩn bi thay xúc tác</t>
  </si>
  <si>
    <t>Nguyên nhân: Theo yêu cầu VH.
Nội dung thực hiện: Kiểm tra, phối hợp tổ HC kiểm tra thông tin thiết bị, tiến hành mang thiết bị ra field lắp theo yêu cầu VH.(hạng mục đã từng lắp trước đây mỗi khi VH thay xúc tác)
Kết quả:Hạng mục đã được phối hợp theo yêu cầu.</t>
  </si>
  <si>
    <t>06TT-1068</t>
  </si>
  <si>
    <t>2000018531</t>
  </si>
  <si>
    <t>6000/lvc</t>
  </si>
  <si>
    <t>Thiết bị đo nhiệt độ dao động , Alarm C.N.F</t>
  </si>
  <si>
    <t>Nguyên nhân: Hỏng transmitter
Nội dung thực hiện: Kiểm tra, nguồn 13Vdc, range ( 0~300) degC, TC K , TH400. sensor 1~ 2~ 158degC. Thiết bị C.N.F. Looptest không tác dụng. Nghi ngờ transmiter hỏng, hiện tại đã hết tồn kho transmitter FF.   
Kết quả: Thiết bị Alarm CN.F. Chờ thay thế transmitter
Kiến nghị: Planner bổ sung vật tư thay thế.</t>
  </si>
  <si>
    <t>04PI-2104B</t>
  </si>
  <si>
    <t>6229/lvc</t>
  </si>
  <si>
    <t xml:space="preserve"> Xoay mặt đồng hồ hướng về sàn thao tác để dễ ghi nhận thông số hằng ca, và khi thao tác đổi bơm dễ quan sát được áp suất (PM hỗ trợ AM ) </t>
  </si>
  <si>
    <t xml:space="preserve">Nguyên nhân: Hạng mục PM hỗ trợ AM 
Nội dung thực hiện:  Xoay mặt đồng hồ hướng về sàn thao tác để dễ ghi nhận thông số hằng ca, và khi thao tác đổi bơm dễ quan sát được áp suất 
Kết quả: Hạng mục đã được xử lý xong. </t>
  </si>
  <si>
    <t>6299/lvc</t>
  </si>
  <si>
    <t xml:space="preserve">Máy in lệch tia </t>
  </si>
  <si>
    <t xml:space="preserve">Nguyên nhân: Đầu in bẩn
Nội dung thực hiện: Kiểm tra, máy in bị lệch tia do đầu in bẩn tiến hành vệ sinh đầu phụn. Thiết bị hoạt động bình thường bàn giao VH 
Kết quả: Thiết bị hoạt động bình thường bàn giao VH </t>
  </si>
  <si>
    <t>Trạm quang trắc nước thải</t>
  </si>
  <si>
    <t>2253/lvc</t>
  </si>
  <si>
    <t xml:space="preserve">Thiết bị lưu lượng không lên giá trị </t>
  </si>
  <si>
    <t xml:space="preserve">Nguyên nhân: Tiếp xúc kém 
Nội dung thực hiện: Kiểm tra, tiến hành vệ sinh kết nối cable đưa thiết bị vào hoạt động bình thường 
Kết quả: Thiết bị hoạt động bình thường bàn giao VH </t>
  </si>
  <si>
    <t>V08301</t>
  </si>
  <si>
    <t>5832/LVC</t>
  </si>
  <si>
    <t>Dây safety rope căng dễ bị ngoại lực tác động gây trip băng tải</t>
  </si>
  <si>
    <t>Nguyên nhân: Dây safety rope căng dễ trip thiết bị
Thực hiện: Kiểm tra dây safety rope căng. Chỉ cần lực tác động nhẹ là trip băng tải. Đã cân chỉnh lại lực căng dây phù hợp
Kết quả: Dây safety rope đã cân chỉnh phù hợp</t>
  </si>
  <si>
    <t>Kíp I Ca Đêm</t>
  </si>
  <si>
    <t>6300/LVC</t>
  </si>
  <si>
    <t>Male elbove kết nối ống khí bể</t>
  </si>
  <si>
    <t>Nguyên nhân: Bể bo tuổi thọ sữ dụng lâu
Thực hiện: Kiểm tra thấy male elbove bể. Tìm vật tư spare thay thế
Kết quả: Ống khí đã được connect bình thươngf</t>
  </si>
  <si>
    <t>29FT-1040</t>
  </si>
  <si>
    <t>6231/LVC</t>
  </si>
  <si>
    <t>Giá trị lưu lượng dao động từ 60-75t/h</t>
  </si>
  <si>
    <t>Nguyên nhân: Nhhi ngờ cặn bẩn trong ống impulse line
Thực hiện: Kiểm tra xả vent quan sát có nhiều mạt sắt. Khi đưa đo online lại giá trị vẫn dao động. Tiến hành pump áp chuẩn test transmitter hoạt động ổn định, đúng không giao động. Khi đưa đo online vẫn còn dao động. Nghi ngờ đường ống còn mạt sắt. Ca ngày sẽ phối hợp X.Amo đóng van block ( trên cao cần dàn giáo)để xả hết mạt sát.
Kết quả: Giá trị vẫn còn dao động</t>
  </si>
  <si>
    <t>Giá trị lưu lượng dao động từ 60-75t/h (giao ca)</t>
  </si>
  <si>
    <t>XLTĐ</t>
  </si>
  <si>
    <t>Nguyên nhân: Nghi ngờ cặn bẩn trong ống impulse line
Thực hiện: Ca đêm 02/01/2026: Kiểm tra xả vent quan sát có nhiều mạt sắt. Khi đưa đo online lại giá trị vẫn dao động. Tiến hành pump áp chuẩn test transmitter hoạt động ổn định, đúng không giao động. Khi đưa đo online vẫn còn dao động. Nghi ngờ đường ống còn mạt sắt. Ca ngày sẽ phối hợp X.Amo đóng van block ( trên cao cần dàn giáo) để xả hết mạt sát. Ca ngày 03/01/2026: Qua trao đổi VH đang theo dõi giá trị dao động quang 65tan/h không có xung bất thường. VH tiếp tục theo dõi thêm điều kiện công nghệ khi có bất thường sẽ yêu cầu phối hợp kiểm tra. 
Kết quả: Giá trị vận hành đang giám sát. Bộ điều khiển đang để Auto. Bàn giao ĐVVH.</t>
  </si>
  <si>
    <t>5834/LVC</t>
  </si>
  <si>
    <t xml:space="preserve">Cân A báo lỗi " Not 0C weight into hopper" </t>
  </si>
  <si>
    <t>Nguyên nhân: Do thùng cân bị đạm bám nên cân không zero được
Thực hiện: Kiểm tra do đạm bám thùng cân làm cân tự zero. Phối hợp cùng Vận hành vệ sinh thùng cân.sạch sau đó zero cân.
Kết quả: Cân đã hoạt động bình thường.</t>
  </si>
  <si>
    <t>P21201C</t>
  </si>
  <si>
    <t>Hệ thống DCS alarm " Start P21201C motor PV=2"</t>
  </si>
  <si>
    <t>Nguyên nhân: Chưa tìm ra nguyên nhân
Thực hiện: Hệ thống DCS xuất hiện alarm Vận hành báo TC Điện kiểm tra. Sau đó TC Điện yêu cầu ĐK phối hợp kiểm tra nguyên nhân. Tín hiệu feedback từ hệ thống MCC gửi qua hệ thống DCS. Pump đang hoạt động bình thường chưa điều tra được nguyên nhân xuất hiện alarm. Hôm sau sẽ phối hợp với Đội HTĐK, X.Điện điều tra nguyên nhân
Kết quả: Chưa tìm được nguyên nhân.</t>
  </si>
  <si>
    <t>05835/lvc</t>
  </si>
  <si>
    <t>Máy dán temp không dán temp được</t>
  </si>
  <si>
    <t>Nguyên nhân: Sensor hành trình xilanh chưa phù hợp.
Thực hiện: Kiểm tra thấy xilanh dán team chậm khi mở ra thì không đóng lại, kiểm tra thấy do sensor hành trình xilanh ở vị trí chưa phù hợp, sensor chập chờn. Điều chỉnh lại vị trí sensor cho phù hợp, thiết bị hoạt động bình thường bàn giao ĐVVH.
Kết quả: Thiết bị hoạt động bình thường bàn giao ĐVVH.</t>
  </si>
  <si>
    <t>VH báo đổi cân 50kg sang 25kg</t>
  </si>
  <si>
    <t>Nguyên nhân: Thực hiện theo y/c VH.
Thực hiện:  Thực hiện theo y/c VH chuyển cân đóng bao từ 50kg sang 25kg. Sau khi đổi, thiết bị hoạt động bình thường bàn giao ĐVVH.
Kết quả: Thiết bị hoạt động bình thường bàn giao ĐVVH.</t>
  </si>
  <si>
    <t xml:space="preserve">VH báo đổi cân 25kg sang 50kg
( line C bị lỗi ổ bị nên chuyển lại đóng 50Kg ) </t>
  </si>
  <si>
    <t>Nguyên nhân: Thực hiện theo y/c VH.
Thực hiện:  Thực hiện theo y/c VH chuyển cân đóng bao từ 25kg sang 50kg. Sau khi đổi, thiết bị hoạt động bình thường bàn giao ĐVVH.
Kết quả: Thiết bị hoạt động bình thường bàn giao ĐVVH.</t>
  </si>
  <si>
    <t xml:space="preserve">Cân B bị treo cân ở 30Kg </t>
  </si>
  <si>
    <t xml:space="preserve">Nguyên nhân: Chưa rõ nguyên nhân. 
Thực hiện: Kiểm tra, cân bị treo ở 30Kg , reset lại cân nhưng không tác dụng. Chuyển Man để xả cân , password cũ không tác dụng.  Chuyển ca sau phối hợp xử lý 
Kết quả: Cân B đang bị treo, chuyển ca sau phối hợp xử lý </t>
  </si>
  <si>
    <t>6233/LVC</t>
  </si>
  <si>
    <t>X.Amo yêu cầu cách ly thiết bị để sửa chữa thiết bị</t>
  </si>
  <si>
    <t>Nguyên nhân: X.Amo yêu cầu cách ly thiết bị để sửa chữa thiết bị
Thực hiện: Vận hành đóng van block, sau đó cách ly ống impulse line tại vị trí van isolate tại transmitter. 
Kết quả: Đã cách ly theo yêu cầu</t>
  </si>
  <si>
    <t>6007/LVC</t>
  </si>
  <si>
    <t>PI gãy kim</t>
  </si>
  <si>
    <t xml:space="preserve">Nguyên nhân: Nghi do áp công nghệ rung giật gãy kim chỉ thị
Thực hiện: Kiểm tra kim gãy. Tháo PI về thay kim
Kết quả: Kim đã thay thế. </t>
  </si>
  <si>
    <t>06PI-0575</t>
  </si>
  <si>
    <t>Dịch glycerin chảy nhỏ vị trí mặt kinh</t>
  </si>
  <si>
    <t>Nguyên nhân: Do ron lão hóa
Thực hiện: Kiểm tra glycerin rịn ra mặt kín. Tháo PI về tận dụng ron mặt kính cũ còn tốt thay thế
Kết quả: PI đa hết rò glycerin</t>
  </si>
  <si>
    <t>06PI-0576</t>
  </si>
  <si>
    <t>2262/LVC</t>
  </si>
  <si>
    <t>Giá trị bằng 0 qua vài ca.(tồn đọng)</t>
  </si>
  <si>
    <t>Nguyên nhân: Nghi ngờ trôi giá trị sensor
Thực hiện: Kiểm tra điều kiện mẫu, dung dịch referance bình thường, Clean lại thiết bị vẫn giá trị đo bằng 0. Tiến hành calibration thiết bị. Giá trị đã đo đúng điều kiên công nghệ
Kết quả: Thiết bị đã hoạt động bình thươngf</t>
  </si>
  <si>
    <t>Z08211B</t>
  </si>
  <si>
    <t>wr:2000018541</t>
  </si>
  <si>
    <t>5836/LVC</t>
  </si>
  <si>
    <t>Máy đá bao Line B không hoạt động khi bao sai ký đi qua</t>
  </si>
  <si>
    <t>Nguyên nhân: Solenoid hỏng do ăn mòn bởi môi trường đạm 
Thực hiện: Kiểm tra phát hiện solenoid đá bao hỏng. Nhận vật tư mới thay thế.
Kết quả: Máy đá bao đã hoạt động lại bình thường</t>
  </si>
  <si>
    <t>Cân B treo 30kg</t>
  </si>
  <si>
    <t>Nguyên nhân: Cân sai ký.
Thực hiện: Kiểm tra cân hiển thị 30kg nhưng cân đã đổ đạm đầy thùng cân, nên cân không mở cửa đổ đạm. Tiến hành calibraton cân với tải chuẩn lại
Kết quả: Cân đã hoạt động đúng</t>
  </si>
  <si>
    <t>CỤM XUẤT HÀNG XÁ</t>
  </si>
  <si>
    <t>6314/LVC</t>
  </si>
  <si>
    <t>Ống khí tuột, van tay chuyển nguồn khí tuột</t>
  </si>
  <si>
    <t>Nguyên nhân: Chuẩn bị xuất hàng xá, công tác chuẩn bị sẵn sàn
Thực hiện: Cắt bỏ đoạn ống bể, bộ chuyển khí nguồn tháo về sửa lại, khắc phục xong lắp lại 
Kết quả: Cụm xuất hàng xá đã sẵn sàn</t>
  </si>
  <si>
    <t>Hệ thống DCS alarm " Start P21201C motor PV=2" ( tồn đọng)</t>
  </si>
  <si>
    <t>Nguyên nhân: Do dòng điện dao đọng nên hệ thống alarm
Thực hiện: Ngày 04/1/25 Hệ thống DCS xuất hiện alarm Vận hành báo TC Điện kiểm tra. Sau đó TC Điện yêu cầu ĐK phối hợp kiểm tra nguyên nhân. Tín hiệu feedback từ hệ thống MCC gửi qua hệ thống DCS. Pump đang hoạt động bình thường chưa điều tra được nguyên nhân xuất hiện alarm. Hôm sau sẽ phối hợp với Đội HTĐK, X.Điện điều tra nguyên nhân. Ngày 5/1 Phối hợp cùng Đội TBHT kiểm tra cấu hình và test lại máy ảo. Khi cal giá trị dòng điện cao hơn 156 thì xuất hiện alarm, khi cal nhỏ hơn 156 thì alarm sẽ recovery lại normal.  Tại thời điểm hôm 4/1 X.Phụ trợ và TC điện xác nhận dòng điện pump có dao động. Kết luận: Alarm do dòng điện tăng. Hệ thống đang hoạt động đúng chức năng.
Kết quả: Thiết bị đang hoạt động bình thường</t>
  </si>
  <si>
    <t>04TV-2080</t>
  </si>
  <si>
    <t>X.Amo nghi van đóng không kín làm tăng nhiệt công nghệ</t>
  </si>
  <si>
    <t>Nguyên nhân: Chưa phát hiện bất thường
Thực hiện: Lúc ra site kiểm tra van đang ở vị trí 0%, áp suất PI outout 0 bar. Vận hành tiến hành mở 5% van có di chuyển khỏi điểm 0%, áp output tăng 2 bar. Ty van có di chuyển.  Xác nhận van hoạt động không bi kẹt
Kết quả: Van hoạt động bình thường</t>
  </si>
  <si>
    <t>Z48014</t>
  </si>
  <si>
    <t>Lỗi vị trí đóng</t>
  </si>
  <si>
    <t>Nguyên nhân: Switch đóng bị kẹt đạm
Thực hiện: Kiểm tra switch bị kẹt đạm không tác động được. Vệ sinh đạm bám. 
Kết quả: Van đã đóng mở bình thường</t>
  </si>
  <si>
    <t>29PI-2104</t>
  </si>
  <si>
    <t>06250/lvc</t>
  </si>
  <si>
    <t>Thiết bị treo kim</t>
  </si>
  <si>
    <t>Nguyên nhân:  Chưa rõ nguyên nhân
Thực hiện: Thực hiện kiểm tra kim chỉ thị tại 15Mpa sau khi cô lập công nghệ xả vent nhưng kim không về điểm 0. Đồng hồ treo kim tại giá trị vận hành thường xuyên, nên đã tác động gõ nhẹ kim đã về điểm 0. Thiết bị tháo về phòng ca chờ ca ngày giao HC kiểm tra. 
Kết quả: Thiết bị tháo về phòng ca, chuyển ca ngày mang sang tổ HC kiểm tra.</t>
  </si>
  <si>
    <t xml:space="preserve"> W48001B</t>
  </si>
  <si>
    <t xml:space="preserve">Nguyên nhân: Chưa rõ nguyên nhân
Thực hiện: Kiểm tra thấy cân sai ký so với cân bàn, tiến hành calib lại cân. Thiết bị hoạt động bình thường bàn giao ĐVVH. 
Kết quả: Thiết bị hoạt động bình thường bàn giao ĐVVH. </t>
  </si>
  <si>
    <t>06316/lbc</t>
  </si>
  <si>
    <t xml:space="preserve"> Vh báo cân B line C thiếu ký.</t>
  </si>
  <si>
    <t xml:space="preserve">Nguyên nhân: Chưa rõ nguyên nhân
Thực hiện: Kiểm tra thấy cân thiếu ký, thùng cân chưa phát hiện bất thường, tiến hành điều chỉnh lại thông số cửa tinh từ 0.63 xuống 0.5. Thiết bị hoạt động bình thường bàn giao ĐVVH. 
Kết quả: Thiết bị hoạt động bình thường bàn giao ĐVVH. </t>
  </si>
  <si>
    <t>Thiết bị đo nhiệt độ dùng pin</t>
  </si>
  <si>
    <t xml:space="preserve">Thiết bị hết pin, không hiển thị </t>
  </si>
  <si>
    <t xml:space="preserve">Nguyên nhân: Hết pin 
Thực hiện: Kiểm tra , bổ sung pin cho transmitter, thiết bị hiển thị bình thường. 
Kết quả:  Thiết bị hiển thị bình thường. </t>
  </si>
  <si>
    <t>Vh báo cân B line B dư ký</t>
  </si>
  <si>
    <t xml:space="preserve">Nguyên nhân: Piston cửa tinh đóng chậm
Thực hiện: Kiểm tra thấy cân dư ký piston của tinh đóng chậm, tiến hành điều chỉnh khí piston cửa tinh phù hợp. Thiết bị hoạt động bình thường bàn giao ĐVVH. 
Kết quả: Cân hoạt động bình thường, bàn giao VH </t>
  </si>
  <si>
    <t>Camera cổng A3</t>
  </si>
  <si>
    <t>HSE</t>
  </si>
  <si>
    <t xml:space="preserve">Không lên hình </t>
  </si>
  <si>
    <t xml:space="preserve">Nguyên nhân: Chưa rõ nguyên nhân.  
Thực hiện: Sang kiểm tra hiện trạng thì camera lên hình bình thường, kiểm tra xung quanh chưa phát hiện bất thường,  theo dõi đến cuối ca, thiết bị hoạt động bình thường, bàn giao ĐVCQ theo dõi thêm. 
Kết quả: Chưa phát hiện bất thường ở thiết bị </t>
  </si>
  <si>
    <t>L48006B</t>
  </si>
  <si>
    <t>4599/LVC</t>
  </si>
  <si>
    <t>VH báo shiploader hay bị Trip khi di chuyển trái/phải</t>
  </si>
  <si>
    <t>Nguyên nhân:  Relay .51KC03 chập chờn
Thực hiện: Kiểm tra shiploader khi di chuyển trái/phải hay bị trip và báo lỗi .51 Fault feedback contactor brake (KC31-KC34). Qua kiểm tra do relay .51 KC 03 chập chờn. Tiến hành lấy relay spare thay thế đưa shiploader vào hoạt động. 
Kết quả: Shiploader hoạt động bình thường. Bàn giao ĐVVH.</t>
  </si>
  <si>
    <t>06FT-1005A</t>
  </si>
  <si>
    <t>0840/CL-KP
06013/LVC</t>
  </si>
  <si>
    <t>P.KTBD yêu cầu cách ly nguồn thiết bị để thay thử nghiệm thiết bị đo mới.</t>
  </si>
  <si>
    <t>Nguyên nhân: Theo yêu cầu P.KTBD
Thực hiện: Cách ly nguồn 4-20mA và nguồn 220Vac để P.KTBD và nhà thầu thay thế thiết bị đo lưu lượng mới thử nghiệm. Sau khi thay xong đã khôi phục các tín hiệu bàn giao P.KTBD đánh giá. 
Kết quả: Thiết bị đo mức đã thực hiện theo yêu cầu. Bàn giao P.KTBD.</t>
  </si>
  <si>
    <t>0836/CL-KP</t>
  </si>
  <si>
    <t>Đầu dò chập chờn (tồn đọng)</t>
  </si>
  <si>
    <t>Nguyên nhân: Dây tín hiệu có dấu hiệu lão hóa 
Thực hiện: Qua kiểm tra thiết bị đã hoạt động ổn định, kiểm tra trên DCS history report không có alarm tín hiệu đầu dò từ ngày 29.12 đến nay. Đã thông tin ĐVVH và TCNM sẽ theo dõi và yêu cầu trả bypass vào ngày mai
Kết quả: Thiết bị ổn định, bypass theo dõi. Ngày mai thực hiện khi có yêu cầu TCNM &amp; VH</t>
  </si>
  <si>
    <t>40PT-1031B</t>
  </si>
  <si>
    <t>02269/LVC</t>
  </si>
  <si>
    <t>Hỗ trợ VH đầu đường nito để purge theo yêu cầu VH</t>
  </si>
  <si>
    <t>Nguyên nhân: Lắp đường ống tại manifold theo yêu cầu VH
Thực hiện: VH cần purge đường ống mượn manifold thiết bị để purge khí nito.Đấu đường khí nito theo yêu cầu VH. 
Kết quả: Đã thực hiện theo yêu cầu. Bàn giao ĐVVH.</t>
  </si>
  <si>
    <t>21PDT-1104</t>
  </si>
  <si>
    <t>Nguyên nhân: Rỏ khớp nối nozzol van block
Thực hiện: Kiểm tra rò dầu khớp nối, tiến hành cô lập tháo fitting xiết rò đưa thiết bị đo chênh áp vào hoạt động. 
Kết quả: Thiết bị đo hoạt động bình thường. Bàn giao ĐVVH.</t>
  </si>
  <si>
    <t>MÁY NGHIỀN LỒNG NPK</t>
  </si>
  <si>
    <t>VH báo piston đóng nắp không hoạt động.</t>
  </si>
  <si>
    <t>Nguyên nhân: Ống dầu Cơ khí gập khúc không có dầu qua được.
Thực hiện: Kiểm tra hệ thống điều khiển hoạt động bình thường. Kiểm tra ống dầu Cơ khí bị gấp khúc ko nhả ra được gây nghẹt dầu. Đã yêu cầu NPK báo Cơ khí xử lý. 
Kết quả: Thiết bị điều khiển hoạt động bình thường. Bàn giao ĐVVH xử lý phần cơ khí.</t>
  </si>
  <si>
    <t>6321/LVC</t>
  </si>
  <si>
    <t>Máy may chập chờn</t>
  </si>
  <si>
    <t>Nguyên nhân: Sensor cắt chỉ chưa phù hợp
Thực hiện: Kiểm tra phát hiện sensor cắt chỉ vị trí chưa phù hợp, tiến hành điều chỉnh lại vị trí sensor cắt chỉ đưa thiết bị vào hoạt động
Kết quả: Thiết bị hoạt động bình thường. Bàn giao ĐVVH.</t>
  </si>
  <si>
    <t>5841/LVC</t>
  </si>
  <si>
    <t>Không cấp pallet</t>
  </si>
  <si>
    <t>Nguyên nhân: Sensor nhận pallet chưa phù hợp
Thực hiện: Kiểm tra phát hiện sensor báo vị trí khay pallet chưa phù hợp, tiến hành điều chỉnh lại vị trí sensor đưa thiết bị vào hoạt động
Kết quả: Thiết bị hoạt động bình thường. Bàn giao ĐVVH.</t>
  </si>
  <si>
    <t>6013/LVC</t>
  </si>
  <si>
    <t>Cách ly theo yêu cầu</t>
  </si>
  <si>
    <t>Nguyên nhân: Cách ly theo yêu cầu P.KTBD
Thực hiện: Kiểm tra thiết bị, sau đó cách ly theo yêu cầu P.KTBD để Nhà cung cấp kiểm tra thiết bị, khôi phục lại sau khi kiểm tra xong
Kết quả: Thiết bị hoạt động bình thường. Bàn giao ĐVVH.</t>
  </si>
  <si>
    <t>04LT-6102</t>
  </si>
  <si>
    <t>0330/LVC</t>
  </si>
  <si>
    <t>MOS theo yêu cầu SCĐX tổ chuyên môn</t>
  </si>
  <si>
    <t>Nguyên nhân: Thực hiện theo yêu cầu
Thực hiện: Kiểm tra giá trị, sau đó thực hiện MOS thiết bị trên hệ thống, bàn giao tổ chuyên môn bảo dưỡng, trả MOS sau khi bảo dưỡng xong
Kết quả: Thiết bị hoạt động bình thường. Bàn giao ĐVVH.</t>
  </si>
  <si>
    <t>Trả MOS sau thời gian theo dõi</t>
  </si>
  <si>
    <t>Nguyên nhân: Thực hiện theo yêu cầu
Thực hiện: Kiểm tra trạng thái SSL bình thường, tiến hành trả MOS theo yêu cầu ĐVCQ
Kết quả: Thiết bị hoạt động bình thường. Bàn giao ĐVVH.</t>
  </si>
  <si>
    <t>4601/LVC</t>
  </si>
  <si>
    <t>Off nguồn PLC để điện bảo dưỡng</t>
  </si>
  <si>
    <t>Nguyên nhân: Thực hiện theo yêu cầu
Thực hiện: Kiểm tra thực hiện cách ly nguồn PLC để điện thực hiện bảo dưỡng thiết bị, khôi phục lại sau khi thực hiện xong
Kết quả: Thiết bị hoạt động bình thường. Bàn giao ĐVVH.</t>
  </si>
  <si>
    <t>L48002D</t>
  </si>
  <si>
    <t>06323/LVC</t>
  </si>
  <si>
    <t>Thanh chặn pallet lỗi</t>
  </si>
  <si>
    <t>Nguyên nhân: Solenoid YV3 lỏng
Thực hiện: Kiểm tra thấy lỏng ốc cố định cuộn dây Solenoid YV3 nên báo lỗi. Đã cố định lại cuộn dây. Test cùng ĐVCQ thanh chặn pallet đã hoạt động lại bình thường.
Kết quả: Thiết bị hết báo lồi, bàn giao ĐVCQ</t>
  </si>
  <si>
    <t>HIS0263</t>
  </si>
  <si>
    <t>ĐĐSX</t>
  </si>
  <si>
    <t xml:space="preserve">Copy data theo yêu cầu </t>
  </si>
  <si>
    <t xml:space="preserve">Nguyên nhân: Copy data theo yêu cầu 
Thực hiện: Thực hiện Copy data theo yêu cầu 
Kết quả: Hạng mục đã được hỗ trợ theo yêu cầu </t>
  </si>
  <si>
    <t>04TT-2078</t>
  </si>
  <si>
    <t>000334/lvc</t>
  </si>
  <si>
    <t>Nghi  đo  sai</t>
  </si>
  <si>
    <t xml:space="preserve">Nguyên nhân: Chưa rõ nguyên nhân
Thực hiện: Kiểm tra, đo dây TC-K, Transmiter YTA610 sensor chính  giá trị 171,1 °C, sensor phụ 171.0°C. Tiến hành source 5 điểm với  từ 0-300°C. Giá trị vào DCS lệch 0.3°C nằm trong khoảng cho phép. Thiết bị hoạt động bình thường bàn giao cho ĐVVH 
Kết quả: Thiết bị hoạt động bình thường bàn giao cho ĐVVH </t>
  </si>
  <si>
    <t>04TT-2027</t>
  </si>
  <si>
    <t xml:space="preserve">Nguyên nhân: Chưa rõ nguyên nhân
Thực hiện: Kiểm tra, đo dây TC-N, Transmiter YTA610, sensor chính  giá trị 160,5 °C, sensor phụ 160.3°C. Tiến hành source 5 điểm với  từ 0-300°C. Giá trị vào DCS lệch 0.3°C nằm trong khoảng cho phép. Thiết bị hoạt động bình thường bàn giao cho ĐVVH.. Thiết bị hoạt động bình thường bàn giao cho ĐVVH YTA610 .
Kết quả:  Thiết bị hoạt động bình thường bàn giao cho ĐVVH </t>
  </si>
  <si>
    <t>04TT-2027B</t>
  </si>
  <si>
    <t>2000018577</t>
  </si>
  <si>
    <t>Nguyên nhân: Chưa rõ nguyên nhân
Thực hiện: Kiểm tra, đo dây TC-N, Transmiter TH400, sensor chính  giá trị 169,2 °C, sensor phụ 169.4°C. Tiến hành source 5 điểm với  từ 0-300°C. Giá trị vào DCS không thay đổi 170°C  thiết bị báo I.O.P. Resset nguồn nhưng transmitter báo I.O.P nghi thiết bị hỏng. Báo vận hành thiết bị hỏng chờ Vật tư thay thế.
Kết quả:Hiện tại đã hết tồn kho transmitter nhiệt FF, thiết bị đang I.O.P, chờ vật tư thay thế. 
Kiến nghị: Planner bổ sung vật tư thay thế .</t>
  </si>
  <si>
    <t>04PT-4213</t>
  </si>
  <si>
    <t>2000018574</t>
  </si>
  <si>
    <t>PV giá trị dao động lớn</t>
  </si>
  <si>
    <t xml:space="preserve">Nguyên nhân: Hỏng transmitter
Thực hiện: Kiểm tra, thiết bị chỉ Alarm trên DCS. VH báo thiết bị dao động. Qua kiểm tra thì ngoài site giá trị hiển thị bình thường trên LCD, không dao động. Tuy nhiên qua kiểm tra phát hiện dòng output transmitter bị dao động, lệch 0.2 ~ 0,4mA , mỗi giá trị loop thì lệch khác nhau. DA trim không tác dụng. Hiện tại đã nhận vật tư từ kho,  thiết bị thay thế đang để test, report phòng trực ca, hôm sau thay thế transmitter. 
Kết quả: Hiện tại thiết bị thay thế đang để test phòng trực ca, hôm sau thay thế transmitter. </t>
  </si>
  <si>
    <t>334/lvc</t>
  </si>
  <si>
    <t xml:space="preserve">Thiết bị treo kim ( tháo về từ ca đêm 5/1/2026) </t>
  </si>
  <si>
    <t xml:space="preserve">Nguyên nhân: Thiết bị treo kim
Thực hiện: Lắp lại sau khi tổ HC sửa chữa xong, thiết bị hoạt động bình thường, bàn giao VH  
Kết quả:  Thiết bị hoạt động bình thường, bàn giao VH  </t>
  </si>
  <si>
    <t xml:space="preserve"> 06328/lvc</t>
  </si>
  <si>
    <t>Lệch tia mực</t>
  </si>
  <si>
    <t>Nguyên nhân: Chưa rõ nguyên nhân
Thực hiện: Kiểm tra thấy lệch tia mực, điều chỉnh lại tia mực cho phù hợp. Thiết bị hoạt động bình thường, bàn giao ĐVVH.
Kết quả: Thiết bị hoạt động bình thường, bàn giao ĐVVH.</t>
  </si>
  <si>
    <t>HIS0259</t>
  </si>
  <si>
    <t>20PI-2010</t>
  </si>
  <si>
    <t>2278/lvc</t>
  </si>
  <si>
    <t xml:space="preserve"> Thiết bị thiết cô lập vent ( PM hỗ trợ AM )  </t>
  </si>
  <si>
    <t>Nguyên nhân: Không rõ nguyên nhân
Thực hiện:  Kiểm tra thiết bị thấy đầu vent xả khí Pi để hở, van block đóng. Tiến hành lấy đầu Pipe plug lắp lại, Kết hợp mở van block công nghệ kiểm ra thiết bị hoạt động bình thường
Kết quả:  Thiết bị hoạt động bình thường bàn giao cho ĐVVH</t>
  </si>
  <si>
    <t>MÁY PHÁ TẢN JUMBO</t>
  </si>
  <si>
    <t>5842/LVC</t>
  </si>
  <si>
    <t>Máy lỗi không chạy được</t>
  </si>
  <si>
    <t xml:space="preserve">Nguyên nhân: Chưa tìm được nguyên nhân
Thực hiện: Khi On lên thì pump chính không chạy, chuyển qua pump dự phòng có chạy nhưng áp suất dầu có lên nhưng không đủ áp. Nghi bị passing vị trí nào đó. Hôm nay ca ngày sẽ phối hợp Đội TBCH tìm nguyên nhân
Kết quả: Máy lỗi chưa chạy được </t>
  </si>
  <si>
    <t xml:space="preserve">Nguyên nhân: Hỏng transmitter
Thực hiện: Kiểm tra, thiết bị chỉ Alarm trên DCS. VH báo thiết bị dao động. Qua kiểm tra thì ngoài site giá trị hiển thị bình thường trên LCD, không dao động. Tuy nhiên qua kiểm tra phát hiện dòng output transmitter bị dao động, lệch 0.2 ~ 0,4mA , mỗi giá trị loop thì lệch khác nhau. DA trim không tác dụng. Hiện tại đã nhận vật tư từ kho,  thiết bị thay thế đang để test, report phòng trực ca, hôm sau thay thế Ca N 9/1/2026. Thay thế transmitter từ kho 1902,  cấu hình, looptest report, transmitter hoạt động bình thường, bàn giao VH 
Kết quả: Thiết bị hoạt động bình thường, bàn giao VH </t>
  </si>
  <si>
    <t>WT48003</t>
  </si>
  <si>
    <t>4603/lvc</t>
  </si>
  <si>
    <t xml:space="preserve">Cân thỉnh thoảng không hiển thị giá trị </t>
  </si>
  <si>
    <t xml:space="preserve">Nguyên nhân: Tiếp xúc kém, lão hóa 
Thực hiện: Kiểm tra, hiện trạng cân khi cân ở tải cao &gt; 30 tấn thì bị mất tín hiệu cân, tần suất chập chờn. Qua kiểm tra đầu cân không phát hiện bất thường, tuy nhiên qua kiểm tra  tín hiệu từ bộ cộng về từ đầu cân phát hiện kết nối kém, lão hóa, thực hiện lọa bỏ đoạn bị hỏng, bấm cos bổ sung, xiết terminal. Cân đã cân lại bình thường đến cuối ca . 
Kết quả: Cân hoạt động bình thường, bàn giao VH </t>
  </si>
  <si>
    <t>29TI-2207A</t>
  </si>
  <si>
    <t>000345/LVC</t>
  </si>
  <si>
    <t>VH báo thiết bị mờ.</t>
  </si>
  <si>
    <t>Nguyên nhân: Không rõ nguyên nhân
Thực hiện: Kiểm tra thấy mờ mặt kính, tiến hành tháo về vệ sinh lại mặt kính. Sau khi vệ sinh, thiết bị hoạt động bình thường
Kết quả: Hạng mục đã được xử lý xong.</t>
  </si>
  <si>
    <t>04PI-6103</t>
  </si>
  <si>
    <t>VH báo rò vent</t>
  </si>
  <si>
    <t>Nguyên nhân: Rò van vent
Thực hiện: Kiểm tra thấy rò van vent, tiến hành siết lại. Thiết bị hoạt động bình thường, bàn giao ĐVVH.
Kết quả: Thiết bị đã được khắc phục rò .</t>
  </si>
  <si>
    <t xml:space="preserve"> 29TI-2208A</t>
  </si>
  <si>
    <t>VH báo thiết bị gãy kim.</t>
  </si>
  <si>
    <t>Nguyên nhân: Chưa rõ nguyên nhân
Thực hiện: Kiểm tra thấy gãy kim, tiến hành mang về thì phát hiện thiết bị hỏng, cơ cấu hiển thị. Chuyển ca ngày hôm sau tìm vâtj tư thay thế. .
Kết quả: Thiết bị chưa lắp lại, chuyển ca ngày hôm sau tìm vật tư thay thế.</t>
  </si>
  <si>
    <t>2284/LVC</t>
  </si>
  <si>
    <t>Thiết bị đo lưu lượng nước thải không có giá trị</t>
  </si>
  <si>
    <t>Nguyên nhân: Nghi điểm tiếp xúc cảm biến thu phát không tốt
Thực hiện: Khi pump chạy có nước nhưng thiết bị không có giá trị. Tháo connect cáp đồng trục vệ sinh và connect lại. Thiết bị đã có lưu lượng
Kết quả: Thiết bị đã có lưu lượng lại bình thường</t>
  </si>
  <si>
    <t>6330/LVC</t>
  </si>
  <si>
    <t>Cân B xả đạm đến 60kg vẫn không đóng cửa tinh</t>
  </si>
  <si>
    <t xml:space="preserve">Nguyên nhân: Chưa tìm được nguyên nhân
Thực hiện: Kiểm tra cơ cấu cơ khí bình thường, đổi đầu cân A và B cho nhau cân B vẫn xả hơn 50kg của tinh vẫn không đóng lại. Kiểm tra dây tín hiệu loadcel về đầu cân phát hiện 1 dây không siết chặt vào terminal. Sau khi siết chặt, cân đã đóng ổn định vài bao sau đó dao động bao dư ký, bao thiếu ký dần dần trôi giá trị như cũ hơn 50kg vẫn chưa đóng cửa tinh đạm đổ vào thùng gần 60kg. Chuyển ca ngày kiểm tra
Kết quả: Cân đã tắt. </t>
  </si>
  <si>
    <t>6331/LVC</t>
  </si>
  <si>
    <t>Cân B xả đạm đến 60kg vẫn không đóng cửa tinh (giao ca)</t>
  </si>
  <si>
    <t>Nguyên nhân: Barrier cửa tinh chập chờn.
Thực hiện: Ca đêm 09/01/2026: Kiểm tra cơ cấu cơ khí bình thường, đổi đầu cân A và B cho nhau cân B vẫn xả hơn 50kg của tinh vẫn không đóng lại. Kiểm tra dây tín hiệu loadcell về đầu cân phát hiện 1 dây không siết chặt vào terminal. Sau khi siết chặt, cân đã đóng ổn định vài bao sau đó dao động bao dư ký, bao thiếu ký dần dần trôi giá trị như cũ hơn 50kg vẫn chưa đóng cửa tinh đạm đổ vào thùng gần 60kg. Chuyển ca ngày kiểm tra. Ca ngày 10/01/2026: Test lại cùng VH phát hiện cửa tinh đã xuất tín hiệu đóng nhưng cửa tinh không hoạt động. Đo barrier chập chờn. Tiến hành nhận vật tư thay thế đưa cân vào hoạt động bình thường.
Kết quả: Cân hoạt động bình thường. Bàn giao ĐVVH</t>
  </si>
  <si>
    <t>04PI-3540</t>
  </si>
  <si>
    <t>00347/LVC</t>
  </si>
  <si>
    <t>VH báo rò dầu khớp nối</t>
  </si>
  <si>
    <t>Nguyên nhân: Rò dầu khớp nối van vent  hết dịch glycerin 
Thực hiện: Kiểm tra rò dầu khớp nối và nozzol vna ven. Cô lập xiết lại các khớp nối + châm thêm dịch glycerin cho đồng hồ.
Kết quả: Đồng hồ áp hoạt động bình thường, bàn giao ĐVCQ</t>
  </si>
  <si>
    <t>56L4N1M151</t>
  </si>
  <si>
    <t>An toàn báo alarm tủ vùng</t>
  </si>
  <si>
    <t>Nguyên nhân: Hỗ trợ an toàn theo yêu cầu.
Thực hiện: Kiểm tra báo alarm Beam On, tiến hành kiểm tra cùng an toàn không có gì bất thường reset lại alarm.
Kết quả: Thiết bị hoạt động bình thường, bàn giao ĐVCQ</t>
  </si>
  <si>
    <t>29AT-1010</t>
  </si>
  <si>
    <t>2288/LVC</t>
  </si>
  <si>
    <t>Nguyên nhân: Nghi ngờ công nghệ thay đổi
Thực hiện: Kiểm tra Trend giá trị tăng dần 25um/cm lên 27um/cm (6h-13h30). Qua kiểm tra vệ sinh đầu dò và đo lại với mẫu chuẩn 10um/cm  KQ giá trị đo đúng đã báo lại VH tình trạng trên.
Kết quả: Thiết bị hoạt động bình thường, bàn giao ĐVCQ</t>
  </si>
  <si>
    <t>Cân đối chừng line E không hoạt động</t>
  </si>
  <si>
    <t>Nguyên nhân: Đầu dò kết thúc bao bị ngoại lực kéo lệch.
Thực hiện: Kiểm tra thiếu dư đi qua nhưng cân không dừng. Kiểm tra đầu dò kết thúc bao bị lệch hướng. Tiến hành chỉnh lại đầu dò ngay lại.
Kết quả: Cân đối chứng hoạt động bình thường, bàn giao ĐVCQ</t>
  </si>
  <si>
    <t>Cân B line B báo alarm không rõ nguyên nhân mặc dù cân đủ ký.</t>
  </si>
  <si>
    <t>Nguyên nhân: Chưa rõ nguyên nhân
Thực hiện: Kiểm tra cân đạt số ký hay không đạt vẫn báo alarm. Cân thỉnh thoảng dao động thiếu ký. Tiến hành đo đạc loadcell , calibration lại cân đồng thời thay đầu cân mới tuy nhiên vẫn chưa hết lỗi. Cuối giờ hết đạm nên tạm thời VH dừng cân. Chuyển ca sau tiếp tục kiểm tra khi đạm về.
Kết quả: Cân đang lỗi alarm.</t>
  </si>
  <si>
    <t>6334/LVC</t>
  </si>
  <si>
    <t>Nguyên nhân: Chưa rõ nguyên nhân
Thực hiện: Ca ngày 10_01 Kiểm tra cân đạt số ký hay không đạt vẫn báo alarm. Cân thỉnh thoảng dao động thiếu ký. Tiến hành đo đạc loadcell, calibration lại cân đồng thời thay đầu cân mới tuy nhiên vẫn chưa hết lỗi. Cuối giờ hết đạm nên tạm thời VH dừng cân. Chuyển ca sau tiếp tục kiểm tra khi đạm về. Ca đêm 10_01 đo áp và trở dây tín hiệu từ đầu cân xuống hộp loadcel không thấy gì bất thường, điều chỉnh lưu luộng khí và thông cửa tinh, thô. ĐVVH đưa đạm về đóng bao thử thấy Cân vẫn dao động, chuyển ca ngày tiếp tục kiểm tra lại hộp solenoid.
Kết quả: Cân vẫn còn dao động, chuyển ca ngày tiếp tục kiểm tra lại hộp đấu nối Solenoid.</t>
  </si>
  <si>
    <t>HIS0258</t>
  </si>
  <si>
    <t>Copy dữ liệu theo yêu cầu</t>
  </si>
  <si>
    <t>Nguyên nhân: Thực hiện theo yêu cầu
Thực hiện: Thực hiện chép hình ảnh dữ liệu chạy P29201B theo yêu cầu
Kết quả: Đã thực hiện theo yêu cầu.</t>
  </si>
  <si>
    <t>04TT-2039B</t>
  </si>
  <si>
    <t>0349/LVC</t>
  </si>
  <si>
    <t>Nhiệt độ hiển thị âm 15.7oC</t>
  </si>
  <si>
    <t>Nguyên nhân: Chưa biết nguyên nhân
Thực hiện: Kiểm tra nguồn cấp 18.4Vdc, dòng điện 13.01mA, do thiết bị nằm treo leo ngoài đường ống nên không tiếp cận được cần phải lắp giàn giáo kiểm tra. Thống nhất ĐVVH cal nhiệt độ theo dõi.
Kết quả: Chuyển ca ngày phối hợp ĐGRR, lắp giáo kiểm tra. Hiện nhiệt đô đang hiển thị bình thường 353oC</t>
  </si>
  <si>
    <t>Cân B line B báo alarm không rõ nguyên nhân mặc dù cân đủ ký (tồn đọng).</t>
  </si>
  <si>
    <t>Nguyên nhân: Solenoid cửa tinh YV5 bị cong ty
Thực hiện: Ca đêm 10_01 đo áp và trở dây tín hiệu từ đầu cân xuống hộp loadcel không thấy gì bất thường, điều chỉnh lưu luộng khí và thông cửa tinh, thô. ĐVVH đưa đạm về đóng bao thử thấy Cân vẫn dao động, chuyển ca ngày tiếp tục kiểm tra lại hộp solenoid. Ca ngày 11/01/2026: Kiểm tra tổng thể barrier, lưu lượng khí và loadcell.. phát hiện solenoid khí cửa tinh YV5 bị cong ty gây khi đóng/mở solenoid bị sượng. Tiến hành nhận solenoid spare thay thế đưa cân vào hoạt động bình thường. 
Kết quả: Cân hoạt động bình thường. Bàn giao ĐVVH.</t>
  </si>
  <si>
    <t>Nhiệt độ hiển thị âm 15.7oC (giao ca)</t>
  </si>
  <si>
    <t>Nguyên nhân: Chưa biết nguyên nhân
Thực hiện: Ca đêm 10/01/2026: Kiểm tra nguồn cấp 18.4Vdc, dòng điện 13.01mA, do thiết bị nằm treo leo ngoài đường ống nên không tiếp cận được cần phải lắp giàn giáo kiểm tra. Thống nhất ĐVVH cal nhiệt độ theo dõi. Ca ngày 11/01/2026: Trao đổi cùng VH và TCNM tiếp cận thiết bị không có hơi nóng phà vào, tiến hành đo đạc sensor cả 3 thiết bị nhiệt độ ABC ổn định không bị dao động. Looptest 5 điểm ghi report kiểm tra transmitter không phát hiện bất thường. Tiến hành xiết lại các điểm nối, terminer, dây tiếp địa .. không có dấu hiện bất thường. Thông tin lại tình trạng VH theo dõi, VH đã nhả CAL đưa vào hoạt động. 
Kết quả: Thiết bị đo nhiệt đang hiển thị bình thường 353oC. Bàn giao ĐVVH theo dõi.</t>
  </si>
  <si>
    <t>00548/LVC</t>
  </si>
  <si>
    <t>Trạm quan trắc Urea giá trị đi ngang</t>
  </si>
  <si>
    <t>Nguyên nhân: Bộ Datalogger bị treo giá trị NH3
Thực hiện: Kiểm tra tín hiệu truyền nhận tốt. HMI tín hiệu NH3 đứng im các tín hiệu khác đo bình thường. Tiến hành reset lại bộ Datalogger đưa thiết bị đo NH3 vào hoạt động.
Kết quả: Thiết bị hoạt động bình thường. Bàn giao ĐVVH.</t>
  </si>
  <si>
    <t>08FT-0024</t>
  </si>
  <si>
    <t>05739/LVC</t>
  </si>
  <si>
    <t>Thiết bị rò rỉ đường pilot</t>
  </si>
  <si>
    <t>Nguyên nhân: Rò van low manifold
Thực hiện: Kiểm tra rò dịch qua van low manifold. Siết rò đưa thiết bị vào hoạt động.
Kết quả: Thiết bị hoạt động bình thường. Bàn giao ĐVVH</t>
  </si>
  <si>
    <t>04TT-2045ABC
04TT-2043AB</t>
  </si>
  <si>
    <t>0349/LVC
0844/CL-KP</t>
  </si>
  <si>
    <t>Đi lại dây tín hiệu gọn gàng cho đơn vị tháo giáo</t>
  </si>
  <si>
    <t>Nguyên nhân: Thực hiện theo yêu cầu VH.
Thực hiện: Dây tín hiệu nhiệt độ bị bung, tiến hành đi lại dây gọn gàng cho nhà thầu tháo giáo.
Kết quả: Đã thực hiện theo yêu cầu. Thiết bị hoạt động bình thường. Bàn giao ĐVCQ.</t>
  </si>
  <si>
    <t>CÂN BÀN WIFI SP</t>
  </si>
  <si>
    <t>VH báo Box bị tuột khỏi support</t>
  </si>
  <si>
    <t>Nguyên nhân: Mất ốc cố định box
Thực hiện: Lấy ốc mới cố định lại box cân vào support. Đưa cân vào hoạt động.
Kết quả: Cân hoạt động bình thường. Bàn giao ĐVCQ.</t>
  </si>
  <si>
    <t>Nguyên nhân: Solenoid cửa tinh YV5 bị cong ty
Thực hiện: Ca đêm 10_01 đo áp và trở dây tín hiệu từ đầu cân xuống hộp loadcel không thấy gì bất thường, điều chỉnh lưu luộng khí và thông cửa tinh, thô. ĐVVH đưa đạm về đóng bao thử thấy Cân vẫn dao động, chuyển ca ngày tiếp tục kiểm tra lại hộp solenoid. Ca ngày 11/01/2026: Kiểm tra tổng thể barrier, lưu lượng khí và loadcell.. phát hiện solenoid khí cửa tinh YV5 bị cong ty gây khi đóng/mở solenoid bị sượng. Tiến hành nhận solenoid spare thay thế đưa cân vào hoạt động bình thường. Ca đêm 11/01/2026 lắp lại đầu cân cũ đã sử dụng trước đó, tháo đầu cân mới về P.TCĐK chờ trả kho NM.
Kết quả: Cân hoạt động ổn định, chuyển ca ngày trả đầu cân mới về kho NM</t>
  </si>
  <si>
    <t>06TI-2172B</t>
  </si>
  <si>
    <t>0552/LVC</t>
  </si>
  <si>
    <t>Giá trị TI lệch 10oC so với 06TT-2171B</t>
  </si>
  <si>
    <t>Nguyên nhân: Chưa thực hiện
Thực hiện: Tháo TI mang về tổ Hiệu chuẩn kiểm tra. Do nguồn lực tổ đang thực hiện công tác khác nên chưa xử lý. Hôm sau sẽ xử lý
Kết quả: Thiết bị đã tháo mang về chờ xử lý</t>
  </si>
  <si>
    <t>29TI-2208A</t>
  </si>
  <si>
    <t>WR: 2000018602</t>
  </si>
  <si>
    <t>0359/LVC</t>
  </si>
  <si>
    <t>VH báo thiết bị gãy kim. (tồn đọng)</t>
  </si>
  <si>
    <t>Nguyên nhân: TI hỏng
Thực hiện: Ngày 8/1/26 Kiểm tra thấy gãy kim, tiến hành mang về thì phát hiện thiết bị hỏng, cơ cấu hiển thị. Chuyển ca ngày hôm sau tìm vật tư thay thế. Ngày 12/1/26 Nhận vật tư mới thay thế.
Kết quả: Thiết bị đã được thay mới.</t>
  </si>
  <si>
    <t>MÁY TÍNH BÀN HỆ THỐNG ĐẾM BAO</t>
  </si>
  <si>
    <t>Không mở được phần mềm Ultraview</t>
  </si>
  <si>
    <t>Nguyên nhân: Đường truyền internet gặp sự cố.
Thực hiện: Kiểm tra máy tính hoạt động bình thường, Khi mở Ultraview lên phần mềm báo đang dò ID. Dò mà không ra ID. Tiến hành reset máy tính thì báo không có internet. Báo P.Giao nhận gọi bộ phận IT hỗ trợ. Sau khi IT xử lý lỗi internet Ultraview đã hoạt động bình thường
Kết quả: Máy tính đã hoạt động bình thường</t>
  </si>
  <si>
    <t>6351/lvc</t>
  </si>
  <si>
    <t>Cân Alarm khi bao đi qua.</t>
  </si>
  <si>
    <t xml:space="preserve">Nguyên nhân: Lệch sensor kết thúc bao
Thực hiện: Kiểm tra, khi bao đi qua cân đủ kg, nhưng cân vẫn báo Alarm. Tiến hành cân chỉnh lại sensor kết thúc bao. Cân đã hoạt động bình thường. Bàn giao VH 
Kết quả: Cân đã hoạt động bình thường. Bàn giao VH </t>
  </si>
  <si>
    <t xml:space="preserve">Cân B sai kg </t>
  </si>
  <si>
    <t xml:space="preserve">Nguyên nhân:  Chưa rox nguyên nhân 
Thực hiện: Kiểm tra, cân đóng bao 50kg, cân bàn 49,5kg. Thùng cân chưa phát hiện bất thường. Tiến hành calib lại cân với quả cân chuẩn, cân đã cân đúng sau khi calib. Bàn giao VH  
Kết quả: Cân đã cân đúng sau khi calib. Bàn giao VH  </t>
  </si>
  <si>
    <t>Giá trị TI lệch 10oC so với 06TT-2171B(tồn đọng)</t>
  </si>
  <si>
    <t>Nguyên nhân: Kim lệch.
Thực hiện: Tháo TI mang về tổ Hiệu chuẩn kiểm tra. Do nguồn lực tổ đang thực hiện công tác khác nên chưa xử lý. Hôm sau sẽ xử lý. Ngày 13/1/26 Sau khi Tổ Hiệu chuẩn sửa xong lắp lại. 
Kết quả: Thiết bị đã khắc phục</t>
  </si>
  <si>
    <t>L48006D</t>
  </si>
  <si>
    <t>4609/LVC</t>
  </si>
  <si>
    <t>Tháo 3 switch giới hạn hành trình để P.Giao nhận Cam shiploader</t>
  </si>
  <si>
    <t>Nguyên nhân: Cam shiploader cần tháo switch 
Thực hiện: Đã tháo switch treo gọn lại bàn giao cho đội CAM thiết bị
Kết quả: Thiết bị đã tháo</t>
  </si>
  <si>
    <t>F08101</t>
  </si>
  <si>
    <t>5758/LVC</t>
  </si>
  <si>
    <t>Khi dừng buồng đốt có còi alarm gây tiếng ồn. Vận hành yêu cầu tắt còi</t>
  </si>
  <si>
    <t>Nguyên nhân: Tắt còi gây tiếng ồn
Thực hiện: X.NPK đang bảo dưỡng nên điều kiện bồng đốt không thỏa alarm gây tiếng ồn. Đã cách ly relay 350RL04 cấp nguồn ra còi. 
Kết quả: Đã cách ly còi</t>
  </si>
  <si>
    <t>34PI-206</t>
  </si>
  <si>
    <t>2218/LVC</t>
  </si>
  <si>
    <t>PI rò glycerin</t>
  </si>
  <si>
    <t>Nguyên nhân: Kính nứt gây rò glycerin
Thực hiện: Kiểm tra thấy mặt kính bể. Do cấu tạo không thể thay thế kính nên trao đổi Vận hành công nghệ ít rung nên không cần châm glycerin. Khi nào hỏng sẽ thay mới.
Kết quả: Tận dụng sử dụng tiếp</t>
  </si>
  <si>
    <t>Thiết bị đo PH trạm quan trắc nước thải giá trị cao 9 so với bình thường 7-8</t>
  </si>
  <si>
    <t>Nguyên nhân: Đầu dò trôi giá trị
Thực hiện: Dùng dung dịch PH chuẩn calibration sensor. Thiết bị đã đo đúng. Hiện tại PH 7.5
Kết quả: Thiết bị đã làm việc đúng</t>
  </si>
  <si>
    <t>PT04301A</t>
  </si>
  <si>
    <t>0373/LVC</t>
  </si>
  <si>
    <t>Sau khi Cơ khí bảo dưỡng pump yêu cầu nâng setpoint 04VE-3112X/Y giá trị HH từ 150 lên 200mm và H từ 140 lên 190mm để chạy turbine</t>
  </si>
  <si>
    <t>Nguyên nhân: Cần nâng setpoint trước chạy turbine tránh rung trip
Thực hiện: Thực hiện theo bảng ĐGRR nâng giá trị setpoint X.Amo chạy lại turbine. Sau khi chạy thành công đã trả lại setpoint cũ
Kết quả: Đã thực hiện công việc và hoàn trả tình trạng như ban đầu</t>
  </si>
  <si>
    <t>21LI-1081</t>
  </si>
  <si>
    <t>002286/lvc</t>
  </si>
  <si>
    <t xml:space="preserve">VH báo xoay thước hiển thị theo nhu cầu.(Hạng mục PM hỗ trợ AM ) </t>
  </si>
  <si>
    <t>Nguyên nhân: Thực hiện theo y/c VH.
Thực hiện: Kiểm tra, thực hiện theo y/c VH xoay thước hiển thị xoay ra ngoài, để từ cửa nhìn thấy được thước đo mức. Thiết bị đã được xoay theo y/c.
Kết quả: Hạng mục đã được hỗ trợ theo yêu cầu .</t>
  </si>
  <si>
    <t>06GT-1024</t>
  </si>
  <si>
    <t>563/LVC</t>
  </si>
  <si>
    <t>Kiểm tra lỗi tín hiệu báo BAD trên HT DCS</t>
  </si>
  <si>
    <t>Nguyên nhân: Thực hiện theo y/c VH.
Thực hiện: Kiểm tra, thực hiện zero lại thiết bị
Kết quả: Thiết bị dã hết lỗi Bad, bàn giao ĐVCQ</t>
  </si>
  <si>
    <t xml:space="preserve"> Z08101</t>
  </si>
  <si>
    <t>2298/LVC</t>
  </si>
  <si>
    <t>Kiểm tra lỗi mất kết nối với hệ thống WEB</t>
  </si>
  <si>
    <t>Nguyên nhân: Thực hiện theo y/c VH.
Thực hiện: Kiểm tra thấy jack RJ45 kết nối bộ quang điện bị oxy hóa, vệ sinh lại Jack mạng và reset lại bộ dataloger. Dữ liệu đã hiển thi lên Web bình thường.
Kết quả: Thiết bị đã hoạt động bình thường, bàn giao ĐVCQ</t>
  </si>
  <si>
    <t>06AT-1103</t>
  </si>
  <si>
    <t>Hết bình khí Argon dự phòng</t>
  </si>
  <si>
    <t>Nguyên nhân: Thay thế định kỳ
Thực hiện: Thay thế định kỳ bình Argon dự phòng.
Kết quả: Đã thay bình Argon dự phòng vào thiết bị, bàn giao ĐVCQ</t>
  </si>
  <si>
    <t>04UXX-0010</t>
  </si>
  <si>
    <t>0380/LVC
845/CNCL</t>
  </si>
  <si>
    <t>DK-PLC</t>
  </si>
  <si>
    <t>Force tín hiệu theo yêu cầu</t>
  </si>
  <si>
    <t>Nguyên nhân: Thực hiện theo yêu cầu
Thực hiện: Force tín hiệu 04UXX-0010 lên 1 theo yêu cầu.
Kết quả: Cuối ca đã bỏ force tín hiệu theo yêu cầu</t>
  </si>
  <si>
    <t>BỎ POS</t>
  </si>
  <si>
    <t>Hỗ trợ kiểm tra tín hiệu đê ĐVCQ bỏ POS</t>
  </si>
  <si>
    <t>Nguyên nhân: Thực hiện theo yêu cầu
Thực hiện: Đã hỗ trợ ĐVCQ bỏ POS các tín hiệu 04HBS-F2011, F2015, F2019, F2026, F2030, K04431, P29201A/B sau khi chạy lại máy.
Kết quả: Đã hỗ trợ theo yêu cầu ĐVCQ.</t>
  </si>
  <si>
    <t>07SPV-2608</t>
  </si>
  <si>
    <t>567/LVC</t>
  </si>
  <si>
    <t>VH báo vòi phun số 08 không chạm limitswitch</t>
  </si>
  <si>
    <t>Nguyên nhân: Vị trí switch bị lệch.
Thực hiện: Kiểm tra, điều chỉnh lại vị trí limitswitch cho phù hợp. Đưa thiết bị vô hoạt động 
Kết quả: Thiết bị hoạt động bình thường, bàn giao ĐVCQ</t>
  </si>
  <si>
    <t>06FV-1005A</t>
  </si>
  <si>
    <t>VH báo van mở 44% nhưng limitswitch Low chưa nhả</t>
  </si>
  <si>
    <t>Nguyên nhân: Nghi ngờ limitswitch set chưa chuẩn.
Thực hiện: Quan sát trên DCS van đang hoạt động độ mở 44% nhưng limitswitch ZSL1005A vẫn còn báo đỏ. Limit high ZSH1005A chưa tác động. Kiểm tra ngoại quan van đang hoạt động đúng độ mở 44% thực tế. Sau khi VH đủ điều kiện VH mở van lên 54% thì ZSL1005A không còn báo đỏ nữa. Qua trao đổi VH và Tổ Van hiện van đang hoạt động, limit không ảnh hưởng đến hoạt động của van thống nhất khi BDCH sẽ xử lý..
Kết quả: Van đang hoạt động bình thường, khi độ mở van lên trên 50% thì limit ZSL mới nhả.</t>
  </si>
  <si>
    <t>04PV-3042</t>
  </si>
  <si>
    <t>382/LVC</t>
  </si>
  <si>
    <t>VH báo MV=0% nhưng bộ PZI3042 báo 20,8%</t>
  </si>
  <si>
    <t>Nguyên nhân: Van lâu không hoạt động bị bó ty
Thực hiện: Kiểm tra VH đóng mở van MV về 0% nhưng thực tế van kẹt 20%. Tiến hành dùng handwheel đóng mở vài lần đồng thời tăng áp khí supply từ 52psi lên 55psi. Test đóng mở 5 điểm van vận hành trơn tru. 
Kết quả: Van hoạt động bình thường, bàn giao ĐVCQ</t>
  </si>
  <si>
    <t>MÁY IN CHÍNH LINE F</t>
  </si>
  <si>
    <t>06341/LVC</t>
  </si>
  <si>
    <t>Máy chính báo lỗi lệch tia mực</t>
  </si>
  <si>
    <t>Nguyên nhân: Thực hiện theo yêu cầu
Thực hiện: Kiểm tra máy in báo lỗi Module dịch vụ đầy, tiến hành xả bình Module đầy, vệ sịnh lại đầu in.
Kết quả: Thiết bị hoạt động bình thường, bàn giao ĐVCQ</t>
  </si>
  <si>
    <t>MÁY IN DỰ PHÒNG LINE F</t>
  </si>
  <si>
    <t>Máy dự phòng báo lỗi hết module</t>
  </si>
  <si>
    <t>Nguyên nhân: Thực hiện theo yêu cầu
Thực hiện: Kiểm tra máy in báo lỗi hết hạn Module, thông tin ngày mai 16/01/2026 có NCC xuống NM bão dưỡng.
Kết quả: Thiết bị vẫn báo lỗi, chuyển ca ngày mai phối hợp NCC xử lý.</t>
  </si>
  <si>
    <t>08ZS-164/165</t>
  </si>
  <si>
    <t>1097/LVC</t>
  </si>
  <si>
    <t>Tháo Switch máy nghiền lồng</t>
  </si>
  <si>
    <t>Nguyên nhân: Thực hiện theo yêu cầu
Thực hiện: Cắt bỏ 4 ốc rỉ sét, tháo Switch theo yêu cầu để cơ khí thực hiện bảo dưỡng. Switch treo tại site, chuyển ca sau lấy 4 ốc mới thay thế khi lắp lại.
Kết quả: Đã thực hiện theo yêu cầu, bàn giao ĐVCQ, ca sau lắp lại khi có yêu cầu</t>
  </si>
  <si>
    <t>04PI-5548/5549/5550/5551</t>
  </si>
  <si>
    <t>394/LVC</t>
  </si>
  <si>
    <t>Xoay mặt đồng hồ về cùng 1 hướng ( PM for AM )</t>
  </si>
  <si>
    <t>Nguyên nhân: Thực hiện theo yêu cầu
Thực hiện: Đã xoay hướng PI theo yêu cầu ĐVCQ
Kết quả: Đã xoay hướng PI theo yêu cầu, bàn giao ĐVCQ</t>
  </si>
  <si>
    <t>04PDT-2511A</t>
  </si>
  <si>
    <t>Lắp lại thiết bị đo theo yêu cầu VH</t>
  </si>
  <si>
    <t>Nguyên nhân: Thực hiện theo yêu cầu
Thực hiện: Thực hiện lắp lại đường ống impusle line, đưa thiết bị vào hoạt động.
Kết quả: Thiết bị đo chênh áp hoạt động bình thường, bàn giao ĐVCQ</t>
  </si>
  <si>
    <t>ĐỒNG HỒ TI DÙNG PIN</t>
  </si>
  <si>
    <t>Thu hồi thiết bị đo theo yêu cầu VH</t>
  </si>
  <si>
    <t>Nguyên nhân: Thực hiện theo yêu cầu
Thực hiện: Thực hiện thu hồi đồng hồ đo nhiệt chạy pin sau khi VH đo nhiệt xong .
Kết quả: Thiết bị đo đã được thu hồi, bàn giao ca ngày chuyển về Tổ Nhiệt.</t>
  </si>
  <si>
    <t>04PDT-2511B</t>
  </si>
  <si>
    <t>Nguyên nhân: Thực hiện theo yêu cầu
Thực hiện: Thực hiện lắp lại đường ống impusle line, đưa thiết bị vào hoạt động.
 Kết quả: Thiết bị đo chênh áp hoạt động bình thường, bàn giao ĐVCQ</t>
  </si>
  <si>
    <t>S21102B-6</t>
  </si>
  <si>
    <t xml:space="preserve"> 002240/LVC</t>
  </si>
  <si>
    <t>VH báo rò khí</t>
  </si>
  <si>
    <t xml:space="preserve">Nguyên nhân: Ăn mòn, hỏng fitting, khơps nối .
Thực hiện: Kiểm tra thấy fitting khớp nối khí vào van bị gỉ sét, nứt bể và rò khí. Tiến hành nhận vật tư mới thay thế, test cùng VH thiết hoạt động bình thường bàn giao ĐVVH.
Kết quả: Thiết bị đã được thay mới fitting, hết rò, bàn giao VH </t>
  </si>
  <si>
    <t>Switch băng tải xuất hàng xá</t>
  </si>
  <si>
    <t>04613/LVC</t>
  </si>
  <si>
    <t>VH báo gãy.</t>
  </si>
  <si>
    <t xml:space="preserve">Nguyên nhân: Chưa rõ nguyên nhân bị gãy.
Thực hiện: Kiểm tra thấy cần gạt switch bị bể, ty cần cạ vào gây rách băng tải. Do nhu cầu VH không sử dụng, tiến hành loại bỏ cần gạt bị hỏng. 
Kết quả: Băng tải hoạt động bình thường, bàn giao VH . </t>
  </si>
  <si>
    <t xml:space="preserve"> 04PXT-4407C</t>
  </si>
  <si>
    <t>2000018645</t>
  </si>
  <si>
    <t>000409/LVC
846/clkp</t>
  </si>
  <si>
    <t xml:space="preserve"> Giá trị dao động  </t>
  </si>
  <si>
    <t xml:space="preserve">Nguyên nhân: Hỏng bộ D/A. 
Thực hiện: Phối hợp vận hành cô lập công nghệ. cách ly tín hiệu ( force giá trị 1,4 bar theo yêu cầu VH ).  Looptest tín hiệu từ 4mA -20mA. Giá trị dòng bị dao động  khi test dòng từ 4mA tới 8mA. Test dòng từ 8mA lên 20mA dòng không dao động. Hiện tại giá trị hiện thị tại thiết bị 1.44bar dòng 6.88mA nằm trong khoảng dao dộng của thiết bị. DA trim không tác dụng, trao đổi với VH và TCNM đầu tuần thay thế transmitter và manifold (do transmitter hiện tại là Rosemoun kết nối hệ inch) 
Kết quả: Hiện tại thiết bị đang force ở giá trị 1,4 bar, đầu tuần nhận vật tư thay thế . </t>
  </si>
  <si>
    <t xml:space="preserve">04PDT-2511B </t>
  </si>
  <si>
    <t>000409/LVC</t>
  </si>
  <si>
    <t xml:space="preserve">Chênh áp cao </t>
  </si>
  <si>
    <t xml:space="preserve">Nguyên nhân: Chưa rõ nguyên nhân 
Thực hiện: Kiểm tra, VH đang đưa thiết bị vào hoạt động. Qua kiểm tra với các gauge thì chênh áp là 53,7x kPa. Hiện tại thiết bị đo đúng với chênh áp ngăn H và L . Bàn giao VH theo dõi thêm. 
Kết quả: Hiện tại thiết bị đo đúng, bàn giao VH theo dõi thêm. </t>
  </si>
  <si>
    <t xml:space="preserve">Nguyên nhân: Chưa rõ nguyên nhân 
Thực hiện: Kiểm tra, VH đang đưa thiết bị vào hoạt động. Qua kiểm tra với các gauge thì chênh áp là 33,5x kPa. Hiện tại thiết bị đo đúng với chênh áp ngăn H và L . Bàn giao VH theo dõi thêm. 
Kết quả: Hiện tại thiết bị đo đúng, bàn giao VH theo dõi thêm. </t>
  </si>
  <si>
    <t>04LXT-3053ABC</t>
  </si>
  <si>
    <t>846/clkp</t>
  </si>
  <si>
    <t>Bypass tín hiệu cho VH chạy cụm</t>
  </si>
  <si>
    <t xml:space="preserve">Nguyên nhân: Bypass tín hiệu cho VH chạy cụm
Thực hiện: Kiểm tra, thực hiện theo bypass mức H và L theo yêu cầu VH 
Kết quả: Hạng mục đã đượ thực hiện theo yêu cầu VH ( tín hiệu đang còn giữ bypass theo yêu cầu ) </t>
  </si>
  <si>
    <t>41PXT-1014</t>
  </si>
  <si>
    <t>2243/lvc 
847/CLKP</t>
  </si>
  <si>
    <t xml:space="preserve"> 06PV-1059C</t>
  </si>
  <si>
    <t xml:space="preserve"> 000571/lcx</t>
  </si>
  <si>
    <t>VH báo valve đang bị IMAN, không điều khiển được.</t>
  </si>
  <si>
    <t xml:space="preserve">Nguyên nhân: Khối điều khiển bị chuyển từ Cascade sang Man.
Thực hiện:  Đội HTĐK đã hỗ trợ kiểm tra chuyển Man sang Cascade ở khối điều khiển
Kết quả: VH test valve hoạt động bình thường sau khi chuyển , bàn giao VH </t>
  </si>
  <si>
    <t>04PT-3060</t>
  </si>
  <si>
    <t>0411/LVC</t>
  </si>
  <si>
    <t xml:space="preserve"> Nghi giá trị sai do cùng đường công nghệ nhưng  sai khác với 04PT-3059</t>
  </si>
  <si>
    <t>Nguyên nhân: Do có van 1 chiều ngăn giữa nên áp suất không bằng nhau
Thực hiện: Dùng PI chuẩn đo áp suất bằng với PT3060 (2.6 bar) Bàn giao Vận hành kiểm tra công nghệ. ( Do có van 1 chiều nên 2 điểm đo khác nhau.)
Kết quả: Thiết bị làm việc đúng</t>
  </si>
  <si>
    <t>04FT-3100</t>
  </si>
  <si>
    <t>Giá trị lưu lượng dao động khi chưa có dòng qua</t>
  </si>
  <si>
    <t xml:space="preserve">Nguyên nhân: Chưa đánh giá được nguyên nhân
Thực hiện: Châm lại nước cho bình nhưng khi đưa online thì giá trị về 0m3/h. Nhưng khi đóng van block giá trị lại tăng lên hơn 1m3/h. Kiểm tra chiều orifice đúng, Do cụm thiết bị đang trong quá trình commissioning chưa có datasheet, lắp đặt không đúng tiêu chuẩn. Chuyển lại Vận hành bàn giao tổ commissioning lắp đặt cho đúng tiêu chuẩn, và kiểm tra tình trạng thiết bị.
Kết quả: Thiết bị đo chưa đúng, bàn giao lại nhà thầu xử lý tiếp. </t>
  </si>
  <si>
    <t xml:space="preserve">Hạng mục hỗ trợ kiểm tra thiết bị </t>
  </si>
  <si>
    <t xml:space="preserve">Nguyên nhân: Hạng mục hỗ trợ kiểm tra thiết bị 
 Ca đêm 16/1: 'Châm lại nước cho bình nhưng khi đưa online thì giá trị về 0m3/h. Nhưng khi đóng van block giá trị lại tăng lên hơn 1m3/h. Kiểm tra chiều orifice đúng, Do cụm thiết bị đang trong quá trình commissioning chưa có datasheet, lắp đặt không đúng tiêu chuẩn. Chuyển lại Vận hành bàn giao tổ commissioning lắp đặt cho đúng tiêu chuẩn, và kiểm tra tình trạng thiết bị. Ca Ngày: 17/1 : Theo yêu cầu hỗ trợ của TCNM kiểm tra thiết bị lắp đặt có nhiều điểm theo đánh giá thì chưa phù hợp (bình ngưng, fitting, vị trí nozzle của oriffice , cũng đã có trao đổi thông tin với nhà thầu và VH. P.KT..). Phối hợp nhà thầu chỉnh lại vị trí hiển thì trans, kết nối Hart kiểm tra range thì thiết bị đúng như datasheet Wika. looptest bình thường. Bàn giao lại cho VH chạy thử theo y/c.  
Kết quả: Hạng mục đã được hỗ trợ theo yêu cầu. </t>
  </si>
  <si>
    <t>06PI-2201B</t>
  </si>
  <si>
    <t>000577</t>
  </si>
  <si>
    <t xml:space="preserve">Nguyên nhân:  Lệch zero
Thực hiện:  Thực hiện kiểm tra giá trị hiện thị không đúng với giá trị thực khi bơm dừng. Phối hợp vận hành cô lập xả vent thấy thiết bị lệch zero. Tháo về phòng trực ca để bàn giao cho phòng hiệu chuẩn. 
Kết quả: Thiết bị tháo về phòng ca, chuyển ca ngày đầu tuần sang tổ HC kiểm tra. </t>
  </si>
  <si>
    <t>04TT-2091</t>
  </si>
  <si>
    <t>413/LVC</t>
  </si>
  <si>
    <t>Thiết bị Alarm C.N.F</t>
  </si>
  <si>
    <t xml:space="preserve">
'Nguyên nhân: Chưa rõ nguyên nhân
Thực hiện: Kiểm tra, reset transmitter thiết bị hết Alarm. Theo dõi khoảng thời gian, thiết bị hoạt động bình thường, bàn giao VH theo dõi thêm . 
Kết quả: Thiết bị hoạt động bình thường, bàn giao VH theo dõi thêm . </t>
  </si>
  <si>
    <t xml:space="preserve">Bỏ bypass tín hiệu theo yêu cầu. </t>
  </si>
  <si>
    <t xml:space="preserve">Nguyên nhân: Theo yêu cầu VH . 
Thực hiện: Kiểm tra, thực hiện  bỏ bypass mức H và L theo yêu cầu VH 
Kết quả: Hạng mục đã được thực hiện theo yêu cầu VH </t>
  </si>
  <si>
    <t>04LT-2101B</t>
  </si>
  <si>
    <t>848/clkp
413/lvc</t>
  </si>
  <si>
    <t xml:space="preserve">Thiết bị đo dao động </t>
  </si>
  <si>
    <t xml:space="preserve">Nguyên nhân: Họt khí ngăn H 
Thực hiện: Kiểm tra, cách ly tín hiệu theo PA, tiến hành bổ sung nước bình ngưng ngăn H, L. Thiết bị đo bình thường không bị dao động, khôi phục tín hiệu, bàn giao VH  
Kết quả: Thiết bị đo bình thường không bị dao động, khôi phục tín hiệu, bàn giao VH </t>
  </si>
  <si>
    <t>CÂN JUMPO SẢN PHẨM</t>
  </si>
  <si>
    <t xml:space="preserve"> 06367LVC</t>
  </si>
  <si>
    <t>VH báo cửa xả đóng mở chậm</t>
  </si>
  <si>
    <t xml:space="preserve">Nguyên nhân: Nút đường vent piston cửa xả bị đóng đạm tắt.
Thực hiện: Kiểm tra phần điều khiển bình thường. Kiểm tra piston phát hiện ko vent khí ra được do đóng đạm. Tiến hành tháo thay thế nút vent mới. Test đóng mở cửa xả hoạt động bình thường.
Kết quả: Cân Jumpo hoạt động binh thường. Bàn giao ĐVCQ. </t>
  </si>
  <si>
    <t>20AT-2005</t>
  </si>
  <si>
    <t>002246/LVC</t>
  </si>
  <si>
    <t>Giá trị tăng cao dần</t>
  </si>
  <si>
    <t xml:space="preserve">Nguyên nhân: Sensor đóng cặn.
Thực hiện: Kiểm tra trend giá trị đo độ dẫn tăng dần. Tiến hành kiểm tra sensor có đóng màng cặn. Tiến hành vệ sinh sạch sensor đưa thiết bị đo phân tích online vào hoạt động 
Kết quả: Thiết bị đo phân tích hoạt động binh thường. Bàn giao ĐVCQ. </t>
  </si>
  <si>
    <t>21TT-1010D</t>
  </si>
  <si>
    <t>Giá trị đo giảm đột ngột về -1degC</t>
  </si>
  <si>
    <t>Nguyên nhân: Nghi ngờ hỏng sensor.
Thực hiện: Kiểm tra Trend giá trị đo giảm đột ngột về -1degC. VH đã CAL giá trị và yêu cầu bypass trên DCS. Do quạt đang chạy nên VH giữ CAL ca ngày mai sẽ đánh giá dừng quạt để kiểm tra bên trong.  
Kết quả: Quạt E21101D đang hoạt động bình thường. Tín hiệu nhiệt độ đang lỗi.</t>
  </si>
  <si>
    <t>HỆ THỐNG BÁO CHÁY KHU VỰC NPK</t>
  </si>
  <si>
    <t>Trực Ca An Toàn báo các đầu dò hệ thống báo cháy khu vực NPK báo lỗi gần hết</t>
  </si>
  <si>
    <t>Nguyên nhân: Chưa biết nguyên nhân
Thực hiện: Kiểm tra các vị trí đào đất quanh khu vực NPK không thấy gì bất thường. Khảo sát hầm cáp Sup Điện NPK thấy tất cả đầu báo cháy đều mất tín hiệu đèn báo trạng thái nguồn, nghi ngờ hệ thống báo cháy NPK mất nguồn cấp. Đã thông tin tổ lại Trực Ca AT và NPK tăng cường kiểm soát PCCC khu vực chờ ca ngày phối hợp tổ PCCC kiểm tra, xử lý.
Kết quả: Đã thông tin về tổ PCCC nắm, chuyển ca ngày phối hợp xử lý.</t>
  </si>
  <si>
    <t>Trực Ca An Toàn báo các đầu dò hệ thống báo cháy khu vực NPK báo lỗi gần hết (giao ca)</t>
  </si>
  <si>
    <t>Nguyên nhân: Box Module 08L7N1M025 bị ngấm nước gây oxy hoá chạm.
Thực hiện: Đêm 18/01/2026: Kiểm tra các vị trí đào đất quanh khu vực NPK không thấy gì bất thường. Khảo sát hầm cáp Sup Điện NPK thấy tất cả đầu báo cháy đều mất tín hiệu đèn báo trạng thái nguồn, nghi ngờ hệ thống báo cháy NPK mất nguồn cấp. Đã thông tin tổ lại Trực Ca AT và NPK tăng cường kiểm soát PCCC khu vực chờ ca ngày phối hợp tổ PCCC kiểm tra, xử lý. Ngày 19/01/2026: Tổ TBPCCC hỗ trợ kiểm tra phát hiện module 08L7N1M025 bị ngấm nước gây chạm, tạm thời phối hợp An toàn cách ly đưa hệ thống vào làm việc bình thường ngày mai Tổ TBPCCC sẽ thay thế module. 
Kết quả: Các thiết bị báo cháy KV NPK đã làm việc bình thường. Bàn giao ĐVCQ.</t>
  </si>
  <si>
    <t>01739/LVC
0145/CL-KP</t>
  </si>
  <si>
    <t>Giá trị đo giảm đột ngột về -1degC (tồn đọng)</t>
  </si>
  <si>
    <t>Nguyên nhân: Hỏng cặp sensor chính.
Thực hiện: Ngày 18/01/2026: Kiểm tra Trend giá trị đo giảm đột ngột về -1degC. VH đã CAL giá trị và yêu cầu bypass trên DCS. Do quạt đang chạy nên VH giữ CAL ca ngày mai sẽ đánh giá dừng quạt để kiểm tra bên trong. Ngày 19/01/2026: Trao đổi đánh giá cùng TCNM và VH dừng quạt kiểm tra phát hiện cặp sensor chính bị hỏng. Đo kiểm cặp sensor phụ vẫn còn hoạt động tốt. Tiến hành đổi sang cặp sensor phụ theo dõi giá trị nhiệt độ ổn định, VH quyết định chạy lại quạt ngay sau đó do nghi ngại nhiệt độ tăng. 
Kết quả: Quạt E21101D đang hoạt động bình thường. Tín hiệu nhiệt độ đang hoạt động bình thường đã trả bypass. Bàn giao ĐVCQ</t>
  </si>
  <si>
    <t>000585/LVC</t>
  </si>
  <si>
    <t>Thiết bị đo sai (tồn đọng)</t>
  </si>
  <si>
    <t>Nguyên nhân:  Lệch zero
Thực hiện:  Ngày 17/01/2025: Thực hiện kiểm tra giá trị hiện thị không đúng với giá trị thực khi bơm dừng. Phối hợp vận hành cô lập xả vent thấy thiết bị lệch zero. Tháo về phòng trực ca để bàn giao cho phòng hiệu chuẩn. Ngày 19/01/2025: Mang thiết bị sang phòng HCHC sửa chữa sau đó lắp lại đưa thiết bị vào hoạt động.
Kết quả: Thiết bị đo áp hoạt động bình thường. Bàn giao ĐVVH</t>
  </si>
  <si>
    <t>29HV-2004</t>
  </si>
  <si>
    <t>0429/LVC
00803/CK-KP</t>
  </si>
  <si>
    <t>Cơ khí yêu cầu tháo tín hiệu điều khiển để tháo van về bảo dưỡng</t>
  </si>
  <si>
    <t>Nguyên nhân: Hỗ trợ tổ van thực hiện theo yêu cầu Cơ khí
Thực hiện: Cách ly tín hiệu 4-20mA sau đó tháo dây tín hiệu  nguồn IA. Tháo ống impusline cho Cơ khí tháo van về Workshop sửa chữa. Bàn giao Ca sau lắp lại &amp; khôi phục khi có yêu cầu.
Kết quả: Van đã được tháo tín hiệu điều khiển. Bàn giao Cơ khí sửa chữa.</t>
  </si>
  <si>
    <t>CAMERA CỔNG A3 THEO DÕI XUẤT HÀNG XÁ</t>
  </si>
  <si>
    <t>TCNM báo thiết bị không coi được hình</t>
  </si>
  <si>
    <t>Nguyên nhân: Chưa rõ nguyên nhân mất nguồn cấp cho camera
Thực hiện: Theo yêu cầu TCNM kiểm tra camera xuất hàng xá không lên hình ảnh. Qua kiểm tra thì đơn vị giao nhận báo đã lên hình bình thường do mất nguồn cấp. 
Kết quả: Camera hiển thị bình thường. Bàn giao ĐVCQ.</t>
  </si>
  <si>
    <t>CAMERA CỔNG XUẤT CẢNG THEO DÕI XUẤT HÀNG XÁ</t>
  </si>
  <si>
    <t>Nguyên nhân: Nghi ngờ camera bị treo.
Thực hiện: Theo yêu cầu TCNM kiểm tra camera xuất hàng xá không lên hình ảnh. Qua kiểm tra nguồn cấp bình thường. Tiến hành reset lại nguồn camera đã hiển thị hình ảnh bình thường
Kết quả: Camera hiển thị bình thường. Bàn giao ĐVCQ.</t>
  </si>
  <si>
    <t>000440/LVC
846/clkp</t>
  </si>
  <si>
    <t>Nguyên nhân: Hỏng bộ D/A. 
Thực hiện: Ngày 16/1 Phối hợp vận hành cô lập công nghệ. cách ly tín hiệu ( force giá trị 1,4 bar theo yêu cầu VH ).  Looptest tín hiệu từ 4mA -20mA. Giá trị dòng bị dao động  khi test dòng từ 4mA tới 8mA. Test dòng từ 8mA lên 20mA dòng không dao động. Hiện tại giá trị hiện thị tại thiết bị 1.44bar dòng 6.88mA nằm trong khoảng dao dộng của thiết bị. DA trim không tác dụng, trao đổi với VH và TCNM đầu tuần thay thế transmitter và manifold (do transmitter hiện tại là Rosemoun kết nối hệ inch). Ngày 19/1 Nhận transmitter về test ngậm nguồn sau đó dùng thiết bị chuẩn pump test. Test thiết bị đạt. Này 20/1 tiến hành thay thế transmitter. Theo dõi giá trị ổn định và bằng 2 transmitter PXT4407AB. Tiến hành bỏ force
Kết quả: Thiết bị đã được thay thế.Đang hoạt động bình thường</t>
  </si>
  <si>
    <t>2941/LVC</t>
  </si>
  <si>
    <t>Giá trị hơi cao 0.21 us/cm so với alarm 0.2 us/cm</t>
  </si>
  <si>
    <t xml:space="preserve">Nguyên nhân: Sensor trôi thông số 
Thực hiện: Dùng mẫu chuẩn 10 us/cm thiết bị đo được 10.5 us/cm. Đã calibration lại thiết bị đo thấp hơn trước. 0.19 us/cm
Kết quả: Đã hết alarm. </t>
  </si>
  <si>
    <t>40NV-401</t>
  </si>
  <si>
    <t>Rò connect</t>
  </si>
  <si>
    <t>Nguyên nhân: Nghi rò connect
Thực hiện: X.Utility cô lập máy nén purge amo nhưng chưa hết mùi. Nên chưa xử lý được. Đang purge tiếp tục. Ca ngày hôm sau xử lý nếu điều kiện đạt
Kết quả: Chưa thực hiện</t>
  </si>
  <si>
    <t>20PI-2005C</t>
  </si>
  <si>
    <t>PI bị kẹt kim, khi vent hết áp mà vẫn không về 0</t>
  </si>
  <si>
    <t>Nguyên nhân: Nghi bị tích áp bên trong màng
Thực hiện: Phối hợp với Vận hành xả vent và mở mặt bích ra thì giá trị đã về 0 bình thường.
Kết quả: Thiết bị đã hoạt động bình thường</t>
  </si>
  <si>
    <t>41TT-1010</t>
  </si>
  <si>
    <t>2944/LVC</t>
  </si>
  <si>
    <t>Hỗ trợ nhóm Nhiệt độ thay thế transmitter hỏng</t>
  </si>
  <si>
    <t>Nguyên nhân: Nhóm Nhiệt độ BDĐK phát hiện transmitter hỏng
Thực hiện: Do cuối giờ nên chuyển giao TCĐK thay thế transmitter mới. Thay thế, cấu hình, looptest thiết bị mới bàn giao.
Kết quả: Thiết bị đã hoạt động bình thường</t>
  </si>
  <si>
    <t>04LV-7200</t>
  </si>
  <si>
    <t>445/LVC</t>
  </si>
  <si>
    <t>Van dao động không lấy được điểm</t>
  </si>
  <si>
    <t>Nguyên nhân: Do ty van bó parking
Thực hiện: Kiểm tra tình trạng van không lấy được điểm, van dao động, van có hiện tượng sượng. Báo Cơ khí ra nới parking lỏng ra van đã hoạt động trơn tru
Kết quả: Van hoạt động bình thường</t>
  </si>
  <si>
    <t>04AT-2052</t>
  </si>
  <si>
    <t>Vận hành báo đo đường lấy mẫu gần 100oC</t>
  </si>
  <si>
    <t>Nguyên nhân: Vận hành đo nhầm vị trí gần đầu ra thiết bị.
Thực hiện: Đường lấy mẫu phải qua bộ rao đổi nhiệt mới vào thiết bị phân tích. Nhưng đo nhầm vị trí nên kết quả cao là chua phù hợp. Sau khi đo đạc lại sau bộ trao đổi nhiệt còn 40oC giá trị bình thường
Kết quả: Thiết bị bình thường</t>
  </si>
  <si>
    <t>0602/LVC</t>
  </si>
  <si>
    <t>Giá trị tăng lên và treo 6.4 us/cm so với bình thường 4-5 us/cm</t>
  </si>
  <si>
    <t>Nguyên nhân: Nghi sensor trôi giá trị
Thực hiện: Lấy mẫu chuẩn 10 us/cm  thiết bị đo được hơn 13 us/cm. Sau khi calibration thiết bị đo được 4.6 us/cm.
Kết quả: Thiết bị đã hoạt động bình thường</t>
  </si>
  <si>
    <t>06381/lvc</t>
  </si>
  <si>
    <t xml:space="preserve">Cân A đóng dư kg </t>
  </si>
  <si>
    <t>Nguyên nhân: Nghi ngờ liệu ban đầu còn đóng khối. 
Thực hiện: Kiếm tra ngoại quan các piston của cửa tinh và thô không phát hiện bất thường. Nghi mới mở cân liệu còn đóng cục nên xẩy ra tình trạng dư ký mấy bao đầu. Reset lại cân thấy cân hoạt động bình thường, theo dõi khoảng thời gian,cân đóng đủ kg bình thường. 
Kết quả: Thiết bị hoạt động bình thường, bàn giao cho VH.</t>
  </si>
  <si>
    <t>21TT-1001</t>
  </si>
  <si>
    <t>2948/LVC</t>
  </si>
  <si>
    <t>Kiểm tra lại gia trị nhiệt độ</t>
  </si>
  <si>
    <t>Nguyên nhân: Kiểm tra theo yêu cầu
Thực hiện: Kiểm tra chưa phát hiện gì bất thường, nhiệt độ đang hiển thị 38.5oC. Đo điểm sensor nối dài thấy nhiệt độ ổn định 38.5oC, source nhiệt độ vào thấy nhiệt độ ổn định. Thiết bị chỉ có chức năng hiển thị, bàn giao ĐVCQ tiếp tục theo dõi.
Kết quả: Thiết bị hoạt động bình thường, bàn giao cho VH.</t>
  </si>
  <si>
    <t>20AT-2008</t>
  </si>
  <si>
    <t>Màn hình không hiển thị</t>
  </si>
  <si>
    <t>Nguyên nhân: Hỏng transmitter
Thực hiện: Thông tin từ tổ DK-PT HC thiết bị đang hỏng transmitter chưa có vật tư thay thế.
Kết quả: HM tồn đọng của tổ DK-PT, đã thông tin về ĐVCQ nắm.</t>
  </si>
  <si>
    <t>Rò connect ( tồn đọng )</t>
  </si>
  <si>
    <t>Nguyên nhân: Nghi rò connect
Thực hiện: Ca ngày 21_01_2026 X.Utility cô lập máy nén purge amo nhưng chưa hết mùi. Nên chưa xử lý được. Đang purge tiếp tục. Ca ngày hôm sau xử lý nếu điều kiện đạt. Ca Ngày 22_01_2026 ĐVCQ thông báo vẫn còn Purge nên chưa cô lập xử lý được.
Kết quả: Chưa thực hiện, chuyển các ca sau theo dõi, xử lý khi đủ điều kiện</t>
  </si>
  <si>
    <t>CAMERA 50</t>
  </si>
  <si>
    <t>Trực ca AT nhờ hỗ trợ xem cam lỗi không xem được hình</t>
  </si>
  <si>
    <t>Nguyên nhân: Hỗ trợ theo yêu cầu
Thực hiện: Hỗ trợ kiểm tra camera theo yêu cầu Trực Ca AT phát hiện nguồn không có, đã báo Trực Ca AT liên hệ VH Điện tiếp tục hỗ trợ xử lý.
Kết quả: Đã hỗ trợ theo yêu cầu.</t>
  </si>
  <si>
    <t>21PT-1102</t>
  </si>
  <si>
    <t>2952/LVC</t>
  </si>
  <si>
    <t>Rò dầu</t>
  </si>
  <si>
    <t>Nguyên nhân: Chưa biết nguyên nhân
Thực hiện: Siết thêm connect theo yêu cầu VH, hiện tại chưa thấy rò lại.
Kết quả: Thiết bị hoạt động bình thường, bàn giao cho VH.</t>
  </si>
  <si>
    <t>21PT-1004</t>
  </si>
  <si>
    <t>21PCV-XXXX
(P21101A)</t>
  </si>
  <si>
    <t>Rò dầu đường áp dầu vào Grear box</t>
  </si>
  <si>
    <t>Nguyên nhân: Chưa biết nguyên nhân
Thực hiện: Qua khảo sát Turbine đang dừng, PCV được hàn chết vào đường ống, quan sát thấy có dầu rò tại ốc điều chỉnh áp PCV, lượng rò rất nhỏ. Do PCV này thuộc cơ khí quản lý nên yêu cầu ĐVCQ tiếp tục theo dõi chuyển về đầu mối cơ khí đánh giá xử lý.
Kết quả: Thiết bị hoạt động bình thường, bàn giao cho ĐVCQ chuyển cơ khí xử lý.</t>
  </si>
  <si>
    <t>6385/LVC</t>
  </si>
  <si>
    <t>Cân A dư ký</t>
  </si>
  <si>
    <t>Nguyên nhân: Thực hiện theo yêu cầu
Thực hiện: Quan sát thấy xilo còn 2 tấn, nghi ngờ cân xả đạm nhanh gây dư ký. Tiến hành điều chỉnh cửa thô từ 5.5 lên 6.0 theo dõi thấy cân đã hoạt động đúng.
Kết quả: Cân hoạt động đúng, bàn giao ĐVCQ</t>
  </si>
  <si>
    <t>04PIC-2410</t>
  </si>
  <si>
    <t>Kiểm tra lại bộ điều khiển không đóng MV về 0% ở chế độ AUTO khi PV &gt; SV</t>
  </si>
  <si>
    <t>Nguyên nhân: Kiểm tra theo yêu cầu
Thực hiện: Qua kiểm tra, phát hiện 04PIC-2410 đang cấu hình chế độ Reverse. Khi chuyển sang MAN, điều chỉnh MV &lt; 2% rồi chuyển về AUTO, bộ điều khiển không đưa MV về 0% khi PV &gt; SV để đóng van về 0%. Hiện đang phối hợp CG Tuấn (P.KTBD) và Đội TBHTĐK tiếp tục xác định nguyên nhân
Kết quả: Đã khuyến cáo ĐVCQ điều chỉnh MV &gt;2% ở chế độ MAN, chờ phối hợp xử lý sau khi biết nguyên nhân.</t>
  </si>
  <si>
    <t>MÁY TÍNH P.AT</t>
  </si>
  <si>
    <t>Kiểm tra máy tính lỗi không vào được phần mềm giám sát hệ thống PCCC</t>
  </si>
  <si>
    <t>Nguyên nhân: Thực hiện theo yêu cầu
Thực hiện: Quan sát thấy máy tính không chạy được phần mềm, tiến hành restart lại máy và đăng nhập lại User trực ca an toàn thì phần mềm tự logon vào phần mềm giam sát PCCC
Kết quả: Đã thực hiện theo yêu cầu, bàn giao ĐVCQ</t>
  </si>
  <si>
    <t>06PI-0279</t>
  </si>
  <si>
    <t>619/LVC</t>
  </si>
  <si>
    <t>Nguyên nhân: Thực hiện theo yêu cầu
Thực hiện: Đã tháo thiết bị gửi về tổ HCSC kiểm tra sau đó lắp lại.
Kết quả: Đã lắp lại thiết bị, bàn giao ĐVCQ</t>
  </si>
  <si>
    <t>06LT-1122</t>
  </si>
  <si>
    <t>621/lvc</t>
  </si>
  <si>
    <t xml:space="preserve">Đo sai </t>
  </si>
  <si>
    <t>Nguyên nhân: Tắc ngăn high
Thực hiện: Kiểm tra  thấy giá trị hiện thị tại transmitter -87%. Tiến hành cô lập thiết bị thông tắc ngăn high đưa thiết bị vào hoạt động
Kết quả: Thiết bị hoạt động bình thường bàn giao cho ĐVVH.</t>
  </si>
  <si>
    <t>04PI-5526</t>
  </si>
  <si>
    <t>460/lvc</t>
  </si>
  <si>
    <t xml:space="preserve">Thiết bị rò khớp nối </t>
  </si>
  <si>
    <t xml:space="preserve">Nguyên nhân: Rò khớp nối 
Thực hiện: Kiểm tra, cô lập, vệ sinh, quấn lại teflon, thiết bị hết rò, bàn giao VH  
Kết quả: Thiết bị hết rò, bàn giao VH  </t>
  </si>
  <si>
    <t>96N2L2M040</t>
  </si>
  <si>
    <t>2000018692</t>
  </si>
  <si>
    <t>1809/lvc</t>
  </si>
  <si>
    <t>Thiết bị  Alarm</t>
  </si>
  <si>
    <t xml:space="preserve">Nguyên nhân: Hỏng module 
Thực hiện: Kiểm tra, thiết bị Alarm Fire Trouble phối hợp Điện và An Toàn sang LCR kiểm tra, thiết bị bị hỏng module, tiến hành thay thế module, đưa thiết bị vào hoạt động bình thường, An toàn đã Enable lại thiết bị. bàn giao ĐVCQ 
Kết quả: thiết bị vào hoạt động bình thường, An toàn đã Enable lại thiết bị. bàn giao ĐVCQ </t>
  </si>
  <si>
    <t>04LI-2541</t>
  </si>
  <si>
    <t>Level gauge sai so với transmitter</t>
  </si>
  <si>
    <t>Nguyên nhân: nghi do từ tính yếu làm phao và lá chỉ thị lệch nhau
Thực hiện: Kiểm tra thấy vị trí phao bên trong khác so với lá chỉ thị mức. Dùng nam cham kéo lá chị thị mức cho đúng với phao.
Kết quả: Thiết bị hoạt động đúng</t>
  </si>
  <si>
    <t xml:space="preserve">Cụm ORC </t>
  </si>
  <si>
    <t xml:space="preserve">Hạng mục phối hợp Điện </t>
  </si>
  <si>
    <t xml:space="preserve">Nguyên nhân: Theo yêu cầu phối hợp 
Thực hiện: Kiểm tra, thực hiện cách ly / khôi phục nguồn PLC cụm ORC cho Điện chuyển nguồn cho cụm, Vận hành đã chạy lại cụm sau khi khôi phục lại cụm . 
Kết quả: Hạng mục đã được phối hợp theo yêu cầu. </t>
  </si>
  <si>
    <t xml:space="preserve"> 06388/lvc</t>
  </si>
  <si>
    <t>Cửa xả cân A không đóng kín</t>
  </si>
  <si>
    <t>Nguyên nhân: Rò seal kit pittong 
Thực hiện:  Kiểm tra thấy cửa xả cân A line D không đóng kín hoàn toàn gây rò liệu do rò seal kit. Tiến hành lấy pittong dự phòng thay thế đưa cân vào hoạt động.
Kết quả: Thiết bị hoạt động bình thường, bàn giao cho VH.</t>
  </si>
  <si>
    <t>06389/LVC</t>
  </si>
  <si>
    <t>Cân A line B không xả đạm</t>
  </si>
  <si>
    <t xml:space="preserve">Nguyên nhân: SQ1 xylanh cửa xả không tác động + Barrier ĐK xylanh cửa xả chập chờn
Thực hiện: Kiểm tra đầu dò SQ1 báo vị trí xy lanh cửa xả không báo. Chỉnh lại vị trí đầu dò + xiết lại terminer barrier đưa cân vào hoạt động.
Kết quả: Cân A line B hoạt động bình thường. Bàn giao ĐVCQ. </t>
  </si>
  <si>
    <t>21PI-2202</t>
  </si>
  <si>
    <t>2968/LVC</t>
  </si>
  <si>
    <t>VH báo đồng hồ báo sai</t>
  </si>
  <si>
    <t>Nguyên nhân: Chưa rõ nguyên nhân.
Thực hiện: Kiểm tra xả áp nhưng đồng hồ kim không về 0. Tiến hành tháo bàn giao tổ HCHC kiểm tra sửa chữa.
Kết quả: Thiết bị đã tháo bàn giao Tổ HC. Ca sau lắp lại khi sửa chữa xong</t>
  </si>
  <si>
    <t>40NV-401A</t>
  </si>
  <si>
    <t>2885/LVC</t>
  </si>
  <si>
    <t>Vh báo thiết bị rò khớp nối (tồn đọng)</t>
  </si>
  <si>
    <t>Nguyên nhân: Rò fitting
Thực hiện: Kiểm tra VH đã purge xong tháo fitting vệ sinh feru và xiết lại đưa vào hoạt động.
Kết quả: Thiết bị đã được xiết rò bàn giao ĐVCQ</t>
  </si>
  <si>
    <t>P07602A</t>
  </si>
  <si>
    <t>0629/LVC</t>
  </si>
  <si>
    <t>Tháo đầu dò theo yêu cầu CK</t>
  </si>
  <si>
    <t>Nguyên nhân: Thực hiện theo yêu cầu CK
Thực hiện: Phối hợp cùng tổ chuyên môn tháo 2 đầu dò rung vỏ NDE của bơm cho CK tháo bơm về workshop đại tu bơm
Kết quả: Đầu dò đã được tháo về P.TCĐK bảo quản. Ca sau theo dõi lắp lại khi CK đại tu xong</t>
  </si>
  <si>
    <t>34N2L1D045</t>
  </si>
  <si>
    <t>01810/LVC</t>
  </si>
  <si>
    <t>An toàn báo thiết bị báo khói lỗi Trouble</t>
  </si>
  <si>
    <t>Nguyên nhân: Hỏng đầu dò báo khói.
Thực hiện: Kiểm tra tháo vệ sinh đầu dò nhưng không hết lỗi. Tiến hành nhận vật tư spare thay thế. 
Kết quả: Thiết bị hoạt động bình thường. Bàn giao ĐV An toàn</t>
  </si>
  <si>
    <t>Switch tắt/mở cân B line B không tác động</t>
  </si>
  <si>
    <t>Nguyên nhân: Hỏng switch tắt/mở cân.
Thực hiện: Kiểm tra tác động switch nhưng cân không đóng/mở. Tháo kiểm hỏng tiếp điểm. Tiến hành lấy switch spare thay thế.
Kết quả: Cân hoạt động bình thường. Bàn giao ĐVCQ.</t>
  </si>
  <si>
    <t>21PI-2002C/G</t>
  </si>
  <si>
    <t>Xoay hướng đồng hồ theo yêu cầu VH</t>
  </si>
  <si>
    <t>Nguyên nhân: Thực hiện theo yêu cầu VH
Thực hiện: Kiểm tra xoay lại hướng nhìn đồng hồ áp theo yêu cầu.
Kết quả: Các đồng hồ hoạt động bình thường. Bàn giao ĐVCQ.</t>
  </si>
  <si>
    <t>4627/LVC</t>
  </si>
  <si>
    <t>VH báo remote chập chờn không tác động.</t>
  </si>
  <si>
    <t>Nguyên nhân: Switch điều khiển chute bị chập chờn.
Thực hiện: Trao đổi VH sẽ lấy remote về để sửa chữa. Hiện đang trong quá trình kiểm tra switch bên trong. Bàn giao ca sau tiếp tục thực hiện. 
Kết quả: Remote đã mang về phòng TCĐK kiểm tra.</t>
  </si>
  <si>
    <t>632/LVC</t>
  </si>
  <si>
    <t>Đồng hồ báo sai (tồn đọng)</t>
  </si>
  <si>
    <t>Nguyên nhân: Đồng hồ đo nhiệt hỏng
Thực hiện: Sau khi Tổ Nhiệt kiểm tra báo hỏng. Tiến hành nhận vật tư tương đương thay thế đưa thiết bị vào hoạt động. 
Kết quả: Đồng hồ hoạt động bình thường. Bàn giao ĐVVH</t>
  </si>
  <si>
    <t>VH báo remote chập chờn không tác động ( giao ca ).</t>
  </si>
  <si>
    <t>Nguyên nhân: Switch điều khiển chute bị chập chờn.
Thực hiện: Ca N 26_01/2026 Trao đổi VH sẽ lấy remote về để sửa chữa. Hiện đang trong quá trình kiểm tra switch bên trong. Bàn giao ca sau tiếp tục thực hiện. Ca Đ 26_01_2026 thực hiện thay Switch mới ca ngày giao lại sau đó test lại cùng ĐVCQ.
Kết quả: Shiploader đã hoạt động bình thường, bàn giao ĐVCQ</t>
  </si>
  <si>
    <t>2889/LVC
805/CNCL</t>
  </si>
  <si>
    <t>Giá trị đo Oxy giảm dần về 0Vol.</t>
  </si>
  <si>
    <t>Nguyên nhân: Chưa biết nguyên nhân
Thực hiện: Tiến hành Mos tín hiệu 29AXT-1004A theo yêu cầu. Kiểm tra ngoại quan không phát hiện gì bất thường. ĐVVH không điều chỉnh công nghệ, vị trí lắp đặt 29AXT-1004A nằm riêng 1 phía so với 29AXT-1004B/C, nồng độ Oxy 29AXT-1004A dao động giảm dần từ 4%Vol xuống 0Vol sau đó tự tăng dần lên 4%Vol lại trong khi đó 29AXT-1004B/C hoạt động ổn định quanh 4%Vol.
Kết quả: Chưa biết nguyên nhân, chuyển ca ngày liên hệ tổ DK-PT đánh giá lại thiết bị và vị trí lắp đặt.</t>
  </si>
  <si>
    <t>29HV-1014A</t>
  </si>
  <si>
    <t>Kiểm tra lại Áp regulator thấp hơn vạch đánh dấu bằng viết xóa trên mặt đồng hồ.</t>
  </si>
  <si>
    <t>Nguyên nhân: Thực hiên theo yêu cầu
Thực hiện: Kiểm tra Report BDDK hôm 19/11/2025 thấy giá trị áp Regulator đang hoạt động đúng giá trị ghi trong Report 25 Psi.
Kết quả: Giá trị đang làm việc đúng như Report, bàn giao lại ĐVCQ.</t>
  </si>
  <si>
    <t>Giá trị đo Oxy giảm dần về 0Vol. (tồn đọng)</t>
  </si>
  <si>
    <t>Nguyên nhân: Chưa biết nguyên nhân
Thực hiện: Tiến hành Mos tín hiệu 29AXT-1004A theo yêu cầu. Kiểm tra ngoại quan không phát hiện gì bất thường. ĐVVH không điều chỉnh công nghệ, vị trí lắp đặt 29AXT-1004A nằm riêng 1 phía so với 29AXT-1004B/C, nồng độ Oxy 29AXT-1004A dao động giảm dần từ 4%Vol xuống 0Vol sau đó tự tăng dần lên 4%Vol lại trong khi đó 29AXT-1004B/C hoạt động ổn định quanh 4%Vol. Ca ngày 27.01.2026: Qua trao đổi Tổ chuyên môn và VH giá trị đo đã trở về Normal. Tổ chuyên môn đã có KH thay thế thiết bị phân tích mới khi vật tư về. Hiện vẫn đang giữ bypass để theo dõi. 
Kết quả: Giá trị đo đã trở về normal. Đang giũ MOS theo dõi.
Kiến nghị: Bàn giao về Tổ Phân tích thay thế khi vật tư về.</t>
  </si>
  <si>
    <t>2890/LVC</t>
  </si>
  <si>
    <t>VH báo đồng hồ báo sai (tồn đọng)</t>
  </si>
  <si>
    <t>Nguyên nhân: Thiết bị treo kim
Thực hiện: Ngày 26/01/2026: Kiểm tra xả áp nhưng đồng hồ kim không về 0. Tiến hành tháo bàn giao tổ HCHC kiểm tra sửa chữa.
Ngày 27/01/2026: Lắp lại thiết bị sau khi Tổ HCHC sửa chữa xong.
Kết quả: Thiết bị đo áp hoạt động bình thường. Bàn giao ĐVVH</t>
  </si>
  <si>
    <t>06PI-1642</t>
  </si>
  <si>
    <t>0641/LVC</t>
  </si>
  <si>
    <t>VH báo đồng hồ bể mặt kính</t>
  </si>
  <si>
    <t>Nguyên nhân: Chưa rõ nguyên nhân bể kính.
Thực hiện: Tiến hành tháo về thay thế mạt kính spare sau đó lắp lại đưa vào hoạt động.
Kết quả: Thiết bị đo áp hoạt động bình thường. Bàn giao ĐVVH</t>
  </si>
  <si>
    <t>02975/LVC</t>
  </si>
  <si>
    <t>Cân B line B đổ dư ký 56kg</t>
  </si>
  <si>
    <t>Nguyên nhân: Hỏng solenoid khí cửa tinh
Thực hiện: Kiểm tra cân dao động đóng dư ký do solenoid cửa tinh không hoạt động đúng. Kiểm tra do ty solenoid cửa tinh bị gãy. Nhận vật tư mới thay thế nhưng không đạt. Phối hợp Tổ SP tìm vật tư spare đúng chủng loại thay thế đưa cân vào hoạt động.
Kết quả: Cân B line B hoạt động bình thường. Bàn giao ĐVVH</t>
  </si>
  <si>
    <t>S21101I</t>
  </si>
  <si>
    <t>Van ba ngả bị thủng màng gây rò nước ngược qua đường vent solenoid gây hư hỏng thiết bị. (Giao ca)</t>
  </si>
  <si>
    <t>Nguyên nhân: Van ba ngả của cơ khí thủng màng van gây rò ngược nước vào tử điều khiển gây hu hỏng thiết bị.
Thực hiện: Kiểm tra nước mặn vào tủ điều khiển gây hư hỏng các 6 relay, 6 switch của các van solenoid. Phối hợp cùng Tổ PLC, Tổ van tiến hành nhận vật tư vệ sinh sạch tủ và thay thế các thiết bị điều khiển bị hỏng oxyhoá. Test cùng vận hành đưa các van vào hoạt động.
Kết quả: Thiết bị điều khiển hoạt động bình thường. Bàn giao ĐVVH</t>
  </si>
  <si>
    <t>MÁY IN LINE F</t>
  </si>
  <si>
    <t>2980/LVC</t>
  </si>
  <si>
    <t>Lỗi lệch tia mực</t>
  </si>
  <si>
    <t>Nguyên nhân: Thực hiện theo yêu cầu
Thực hiện: Vệ sinh đầu in không hết lỗi, quan sát thấy bình mực còn ít nên tạm thời thay bình mực mới vào và cho máy chạy tuần hoàn chờ theo dõi.
Kết quả: Máy đang để chạy tuần hoàn, chuyển ca sau theo dõi và tiếp tục xử lý khi có yêu cầu.</t>
  </si>
  <si>
    <t>2986/LVC</t>
  </si>
  <si>
    <t>Không hoạt động được</t>
  </si>
  <si>
    <t>Nguyên nhân: Lệch sensor nhận pallet
Thực hiện: Kiểm tra phát hiện lệch sensor nhận pallet, tiến hành điều chỉnh lại sensor, đưa thiết bị vào hoạt động
Kết quả: Thiêt bị hoạt động bình thường, bàn giao ĐVVH</t>
  </si>
  <si>
    <t>2902/LVC</t>
  </si>
  <si>
    <t>Đấu lại ống khí điều khiển</t>
  </si>
  <si>
    <t>Nguyên nhân: Đấu lại ổng khí điều khiển sau khi cơ khí bảo dưỡng van
Thực hiện: Kiểm tra thực hiện đấu lại ống khí điều khiển đưa thiết bị vào hoạt động
Kết quả: Thiêt bị hoạt động bình thường, bàn giao ĐVVH</t>
  </si>
  <si>
    <t>06PI-2210</t>
  </si>
  <si>
    <t>0646/LVC</t>
  </si>
  <si>
    <t>Rò dịch glyxerin</t>
  </si>
  <si>
    <t>Nguyên nhân: Nút bịt lão hóa
Thực hiện: Kiểm tra phát hiện rò dịch glyxerin do nút bịt lão hóa, tiến hành thay thế nút bịt đổ thêm glyxerin đưa thiết bị vào hoạt động
Kết quả: Thiêt bị hoạt động bình thường, bàn giao ĐVVH</t>
  </si>
  <si>
    <t>MÁY IN SỐ 8
L48001F</t>
  </si>
  <si>
    <t>002988/LVC</t>
  </si>
  <si>
    <t>VH báo máy in bị lệch tia mực.</t>
  </si>
  <si>
    <t>Nguyên nhân: Đầu phun bị lỏng,
Thực hiện: Kiểm tra phát hiện mực phun ra từ đầu vòi phun. Tiến hành siết chặt đầu phun, vệ sinh béc phun
Kết quả: Máy in hoạt động bình thường, bàn giao ĐVVH</t>
  </si>
  <si>
    <t>1.5</t>
  </si>
  <si>
    <t>VH báo cân đủ ký nhưng cân đối chứng vẫn dừng.</t>
  </si>
  <si>
    <t>Nguyên nhân: Sensor kết thúc bao vị trí chưa phù hợp
Thực hiện: Kiểm tra thỉnh thoảng cân đối chứng dừng không có nguyên nhân. Tiến hành điều chỉnh lại vị trí sensor kết thúc bao phù hợp
Kết quả: Cân đối chứng hoạt động bình thường, bàn giao ĐVVH</t>
  </si>
  <si>
    <t>04PDT-3004</t>
  </si>
  <si>
    <t>0486/LVC</t>
  </si>
  <si>
    <t>Nghi ngờ đo sai</t>
  </si>
  <si>
    <t>Nguyên nhân: Kiểm tra theo yêu cầu
Thực hiện: Kiểm tra ngoại quan không phát hiện bất thường, tiến hành xả drain thiết bị, sau khi xả drain tiến hành lắp đồng hồ chuẩn ngăn H và L để đo áp, giá trị hiển thị gần tương đương giá trị chênh áp tại 04PDT-3004. Bàn giao ĐVCQ theo dõi
Kết quả: Thiết bị hoạt động bình thường, bàn giao ĐVCQ</t>
  </si>
  <si>
    <t>60N4L1D069</t>
  </si>
  <si>
    <t>2179/LVC</t>
  </si>
  <si>
    <t>Báo alarm</t>
  </si>
  <si>
    <t>Nguyên nhân: Đầu dò bẫn
Thực hiện: Yều cầu ĐVCQ disable thiết bị, tháo kiểm tra phát hiện đầu dò bẫn, thực hiện vệ sinh đầu dò và các điểm tiếp xúc, lắp lại bàn giao ĐVCQ
Kết quả: Thiết bị hết báo alarm, bàn giao ĐVCQ</t>
  </si>
  <si>
    <t>0490/LVC</t>
  </si>
  <si>
    <t>Rò nước làm mát</t>
  </si>
  <si>
    <t>Nguyên nhân: Chưa rõ nguyên nhân
Thực hiện: Kiểm tra phát hiện fiting đường nước làm mát bị rò, tiến hành siết lại rò bàn giao ĐVCQ
Kết quả: Thiết bị hết hoạt động bình thường, bàn giao ĐVCQ</t>
  </si>
  <si>
    <t>06PI-2209B</t>
  </si>
  <si>
    <t>Nguyên nhân: Kiểm tra theo yêu cầu
Thực hiện: Kiểm tra ngoại quan không phát hiện bất thường, tiến hành tháo PI chuyển tổ chuyên môn kiểm tra, PI hoạt động đúng với áp chuẩn, bàn giao ĐVCQ theo dõi thiết bị
Kết quả: Thiết bị hoạt động bình thường, bàn giao ĐVCQ</t>
  </si>
  <si>
    <t>2990/lvc</t>
  </si>
  <si>
    <t>Cân đối chứng báo lỗi Alarm</t>
  </si>
  <si>
    <t>Nguyên nhân:  Băng tải lệch
Thực hiện: Kiểm tra cân đủ ký nhưng qua cân  báo lỗi alarm. Quan sát thấy băng tải lệch lớn gây cọ vào băng tải làm dao động cân. Phối hợ cơ khí chỉnh lại  băng tải.
Kết quả: Cân hoạt động bình thường bàn giao cho ĐVVH</t>
  </si>
  <si>
    <t>2991/LVC</t>
  </si>
  <si>
    <t>Nguyên nhân: Nghi ngờ cửa tinh đóng chậm gây dư ký
Thực hiện: Điều chỉnh giảm lại thông số cửa tinh
Kết quả: Cân hoạt động bình thường bàn giao cho ĐVVH</t>
  </si>
  <si>
    <t>MÁY IN LINE C</t>
  </si>
  <si>
    <t>Báo lỗi Modul dịch vụ</t>
  </si>
  <si>
    <t>Nguyên nhân: Chưa biết nguyên nhân
Thực hiện: Kiểm tra thấy module báo lỗi hết hạn, đã liên hệ tổ DK-SP có thông tin ngày 02 02 2026 NCC sẽ xuống NM bảo dưỡng sẽ xử lý. Đã thông tin cho ĐVCQ nắm tình hình chuyển máy in dự phòng vào sử dụng chờ NCC xuống xử lý.
Kết quả: Máy in đang lỗi chờ T2 NCC xuống NM thay thế. Chuyển các ca sau theo dõi.</t>
  </si>
  <si>
    <t>06PXT-1016C</t>
  </si>
  <si>
    <t>657/LVC</t>
  </si>
  <si>
    <t>Lắp thêm U support</t>
  </si>
  <si>
    <t>Nguyên nhân: Thực hiện theo yêu cầu
Thực hiện: Kiểm tra thấy đường ống công nghệ đi vào thiết bị thiếu cùm chữ U gây rung động, đã lấy chữ U khác lắp vào gia cố lại.
Kết quả: Đã lắp thêm chữ U theo yêu cầu, bàn giao ĐVCQ</t>
  </si>
  <si>
    <t>Lắp đầu dò sau khi cơ khí BD xong</t>
  </si>
  <si>
    <t>Nguyên nhân: Thực hiện theo yêu cầu CK
Thực hiện: Ca N 26-01 Phối hợp cùng tổ chuyên môn tháo 2 đầu dò rung vỏ NDE của bơm cho CK tháo bơm về workshop đại tu bơm. Đầu dò đã được tháo về P.TCĐK bảo quản. Ca sau theo dõi lắp lại khi CK đại tu xong. Ca N 30-01 lắp lại 2 đầu dò rung vỏ theo yêu cầu.
Kết quả: Đã lắp lại 2 đầu dò theo yêu cầu, bàn giao ĐVCQ</t>
  </si>
  <si>
    <t>4634/LVC</t>
  </si>
  <si>
    <t>Lỗi .15</t>
  </si>
  <si>
    <t>Nguyên nhân: Quá nhiệt motor
Thực hiện: Quan sát HMI thấy báo lỗi  .15 rotary table Faul thermal winding protetct. Lỗi quá nhiệt motor, yêu cầu ĐVCQ liên hệ VH Điện xử lý
Kết quả: Thiết bị điều khiển hoạt động bình thường, bàn giao lại ĐVCQ</t>
  </si>
  <si>
    <t>21PI-1111</t>
  </si>
  <si>
    <t>2915/LVC</t>
  </si>
  <si>
    <t>Tháo PI kiểm tra</t>
  </si>
  <si>
    <t>Nguyên nhân: Thực hiện theo yêu cầu
Thực hiện: Tháo PI mang về gửi tổ HCSC thực hiện HCSC lại
Kết quả: Chở KQ HCSC, chuyển các ca sau theo dõi và lắp lại</t>
  </si>
  <si>
    <t>21PI-1112</t>
  </si>
  <si>
    <t>21PI-1115</t>
  </si>
  <si>
    <t>Châm dịch glycerin</t>
  </si>
  <si>
    <t>Nguyên nhân: Thực hiện theo yêu cầu
Thực hiện: Châm thêm dịch glycerin theo yêu cầu.
Kết quả: Đã thực hiện theo yêu cầu, bàn giao lại ĐVCQ</t>
  </si>
  <si>
    <t>Lỗi đầu dò tốc độ không nhận tín hiệu sau khi cơ khí bảo dưỡng</t>
  </si>
  <si>
    <t>Nguyên nhân: Thực hiện theo yêu cầu
Thực hiện: Cân chỉnh lại đàu dò tốc độ theo yêu cầu sau khi cơ khí thay băng tải trung gian.
Kết quả: Đã cân chỉnh đầu dò theo yêu cầu, bàn giao lại ĐVCQ</t>
  </si>
  <si>
    <t>Chép graphic ra đĩa CD</t>
  </si>
  <si>
    <t>Nguyên nhân: Thực hiện theo yêu cầu
Thực hiện: Đã chép graphic ra đĩa CD theo yêu cầu
Kết quả: Đã thực hiện theo yêu cầu, bàn giao lại ĐVCQ</t>
  </si>
  <si>
    <t>06PT-0205</t>
  </si>
  <si>
    <t>0661/LVC</t>
  </si>
  <si>
    <t>Xả vent thiết bị</t>
  </si>
  <si>
    <t>Nguyên nhân: Thực hiện theo yêu cầu
Thực hiện: Kiểm tra không phát hiện rò, tiến hành xả vent thiết bị theo yêu cầu
Kết quả: Đã thực hiện theo yêu cầu, bàn giao lại ĐVCQ</t>
  </si>
  <si>
    <t>2995/LVC</t>
  </si>
  <si>
    <t>Cân đóng bao line F switch ngàm kẹp bao không tác động</t>
  </si>
  <si>
    <t>Nguyên nhân: Switch bị kẹt do đạm vào bên trong.
Thực hiện: Kiểm tra switch ngàm kẹp bao bị vô dịch đạm gay kẹt. Tháo vệ sinh lại switch đưa vào làm việc bình thường
Kết quả: Cân hoạt động bình thường bàn giao cho ĐVVH</t>
  </si>
  <si>
    <t>06PI-1570</t>
  </si>
  <si>
    <t>0662/LVC</t>
  </si>
  <si>
    <t>Đồng hồ áp báo sai</t>
  </si>
  <si>
    <t>Nguyên nhân: Kẹt kim đồng hồ
Thực hiện: Cô lập xả vent, tháo đồng hồ ngày mai chuyển về Tổ HCHC sửa chữa. 
Kết quả: Đồng hồ đã được tháo về P.TC. Chuyển ca sau chuyển Tổ HCHC sửa chữa.</t>
  </si>
  <si>
    <t>2997/lvc</t>
  </si>
  <si>
    <t xml:space="preserve">Cân A đóng chậm </t>
  </si>
  <si>
    <t>Nguyên nhân:  Thông số chưa phù hợp
Nội dung thực hiện: Quan sát thấy cân A line F đóng đủ khối lượng nhưng giá trị cửa thô ngắt ở 42kg. Thực hiện thay đổi thông số cửa thô từ 13,5  xuống 9. Sau khi thay đổi giá trị cửa thô ngắt ở 47,5.
Kết quả: Thiết bị hoạt động bình thường, bàn giao cho VH.</t>
  </si>
  <si>
    <t>41PI-1103</t>
  </si>
  <si>
    <t>2917/lvc</t>
  </si>
  <si>
    <t xml:space="preserve">VH báo không tháo được nút bịt vent HM ( PM hỗ trợ AM ) </t>
  </si>
  <si>
    <t xml:space="preserve">Nguyên nhân: Chưa rõ nguyên nhân
Nội dung thực hiện: Tháo nút bịt vent thiết bị bị oxy hóa ra, lấy nút bịt 1/2NPT mới thay thế  hộ trợ đơn vị vận hành  làm AM-PM. Thiết bị hoạt động bình thường bàn giao ĐVVH.
Kết quả: Hạng mục đã được thực hiện theo yêu cầu . </t>
  </si>
  <si>
    <t xml:space="preserve"> EMS-CW</t>
  </si>
  <si>
    <t xml:space="preserve"> VH báo giá trị Clo có xu hướng tang cao</t>
  </si>
  <si>
    <t>Nguyên nhân: Nghi ngờ đầu dò bẩn
Nội dung thực hiện: Giá trị  clo 0.6mg/lit có xu hướng tăng lên, tiến hành vệ sinh sensor và bể chứa. Sau khi vệ sinh, giá trị trở về bình thường 0.06mg/lit. Thiết bị hoạt động bình thường bàn giao ĐVVH.
Kết quả: Thiết bị hoạt động bình thường bàn giao ĐVVH.</t>
  </si>
  <si>
    <t xml:space="preserve">Thanh gạt 
Barrier cổng D2 </t>
  </si>
  <si>
    <t>DK-ACS</t>
  </si>
  <si>
    <t xml:space="preserve">Thanh gạt barrier không tác dụng </t>
  </si>
  <si>
    <t xml:space="preserve">Nguyên nhân: Chưa rõ nguyên nhân, 
Nội dung thực hiện: Kiểm tra, phối hợp tổ HC xử lý, tuy nhiên chưa xong. Ca ngày hôm sau tiếp tục thực hiện 
Kết quả: Thanh gạt chưa gạt xuống được, Ca ngày hôm sau tiếp tục xử lý. </t>
  </si>
  <si>
    <t xml:space="preserve">Thanh gạt barrier không tác dụng ( tồn đọng ) </t>
  </si>
  <si>
    <t xml:space="preserve">Nguyên nhân: Chưa rõ nguyên nhân, nghi ngờ lỗi board 
Nội dung thực hiện: Kiểm tra, phối hợp tổ HC xử lý tác động phần cứng thì dáp ứng bình thường, tuy nhiên output của bộ điều khiển không có tín hiệu, input thì nhận bình thường. Tổ HC đã tháo board về kiểm tra, chưa lắp lại, ca ngày hôm sau xử lý tiếp  
Kết quả: Thanh gạt chưa gạt xuống được, chuyển ca ngày hôm sau tiếp tục phối hợp xử lý . </t>
  </si>
  <si>
    <t xml:space="preserve">20KV-2048C </t>
  </si>
  <si>
    <t>2841/lvc</t>
  </si>
  <si>
    <t xml:space="preserve">Vận hành báo valve bị rò lổ thở  </t>
  </si>
  <si>
    <t xml:space="preserve">Nguyên nhân: Passing màng body valve 
Nội dung thực hiện: Qua kiểm tra, thực tế chuyền đang tái sinh, một số thông tin khảo sát và hình ảnh của VH thì valve đang bị passing body(màng body ). Hạng mục thuộc cơ khí xử lý. Đã thông tin với VH hạng mục thuộc cơ khí xử lý, khi nào cơ khí xứ lý thì điều khiển phối hợp các ly IA cho cơ khí tháo body.    
Kết quả: Hạng mục thuộc cơ khí xử lý, tín hiệu điều khiển hoạt động bình thường. </t>
  </si>
  <si>
    <t>1141/lvc</t>
  </si>
  <si>
    <t xml:space="preserve">Xử lý lỗi cân đối chứng line A , NPK </t>
  </si>
  <si>
    <t xml:space="preserve">Nguyên nhân: Box I/O bị lỗi 
Nội dung thực hiện: Kiểm tra, box I/O ( APW-DBOX Toledo) bị lỗi không nhận tín hiệu Input của sensor cảm biến, loadcel, giá trị cân. Phối hợp tổ NPK mượn tạm bộ đang dùng line B chuyển sang, calib lại cân thì cân đối chứng line A hoạt động lại bình thường, cho nhà thầu kết nối dữ liêụ (đã mang bộ bị lỗi về phòng ca chuyển tổ chuyên môn đánh giá và OFF nguồn cân đối chứng line B ) 
Kết quả: Hạng mục đã được phối hợp xử lý tạm theo yêu cầu VH, bộ I/O box đang chờ đánh giá, vật tư thay thế </t>
  </si>
  <si>
    <t>671/lvc</t>
  </si>
  <si>
    <t>Tháo / lắp các đầu dò độ rung</t>
  </si>
  <si>
    <t xml:space="preserve">Nguyên nhân: Hạng mục hỗ trợ đại đu bơm 
Nội dung thực hiện: Kiểm tra, phối hợp cơ khí tháo các sensor độ rung( 07VE2601A/ 07VE2602A) cho cơ khí đại tu bơm, đã lắp lại lúc cuối ca sau khi cơ khí lắp lại bơm
Kết quả: Hạng mục đã được thực hiện theo yêu cầu phối hợp </t>
  </si>
  <si>
    <t>04PDT-7011</t>
  </si>
  <si>
    <t>507/lvc</t>
  </si>
  <si>
    <t>VH báo giá trị -87%</t>
  </si>
  <si>
    <t xml:space="preserve">Nguyên nhân: Nghi ngờ tắc ngăn High
Nội dung thực hiện: Kiểm tra thấy giá trị âm, tiến hành vệ sinh và thông tắc. Sau khi thông tắc giá trị trở về 49.01 Kpa, hiện tại chờ ngưng tụ hơi nước vào bình ngưng chuyển ca sau theo dõi thêm .
Kết quả: Chuyển các ca sau theo dõi thêm . </t>
  </si>
  <si>
    <t>3002/lvc</t>
  </si>
  <si>
    <t>VH báo cân A line C dư ký.</t>
  </si>
  <si>
    <t>Nguyên nhân: Chưa biết nguyên nhân.
Nội dung thực hiện: Kiểm tra thấy cân dư ký và lệch zero, tiến hành điều chỉnh lại khí đóng mở/thông số cửa tinh và thô, zero và calib lại cân. Thiết bị hoạt động bình thường, bàn giao ĐVVH.
Kết quả: Thiết bị hoạt động bình thường, bàn giao ĐVVH.</t>
  </si>
  <si>
    <t xml:space="preserve"> VH báo cân B line C thiếu ký.</t>
  </si>
  <si>
    <t>Nguyên nhân: Chưa biết nguyên nhân.
Nội dung thực hiện: Kiểm tra thấy cân thiếu ký và lệch zero, tiến hành điều chỉnh lại khí đóng mở/thông số cửa tinh và thô, zero và calib lại cân. Thiết bị hoạt động bình thường, bàn giao ĐVVH.
Kết quả: Thiết bị hoạt động bình thường, bàn giao ĐVVH.</t>
  </si>
  <si>
    <t>Tủ báo cháy khu bãi chứa A, B</t>
  </si>
  <si>
    <t xml:space="preserve">Thiết bị Alarm under voltage, Hỗ trợ An Toàn kiểm tra.  </t>
  </si>
  <si>
    <t xml:space="preserve">Nguyên nhân: Chưa rõ nguyên nhân, 
Nội dung thực hiện: Kiểm tra bình ắc-quy tủ báo cháy thuộc kho bãi chứa chưa phát hiện bất thường, phối hợp  An Toàn reset lại thiết bị, thiết bị hết Alarm.  Thiết bị hoạt động bình thường, bàn giao ĐVVH.
Kết quả: Phối hợp  An Toàn reset lại thiết bị,  Thiết bị hoạt động bình thường, bàn giao ĐVCQ. </t>
  </si>
  <si>
    <t>2847/lvc</t>
  </si>
  <si>
    <t>Lắp lại thiết bị sau khi tổ HC sửa chữa xong.</t>
  </si>
  <si>
    <t xml:space="preserve">Nguyên nhân: Lắp lại thiết bị 
Nội dung thực hiện: Lắp lại thiết bị sau khi tổ HC sửa chữa xong
Kết quả: Thiết bị đã được lắp lại, bàn giao VH </t>
  </si>
  <si>
    <t>3004/LVC</t>
  </si>
  <si>
    <t>Cân alarm sai ký nhưng khi cân lại bao đủ ký</t>
  </si>
  <si>
    <t>Nguyên nhân: Cân lệch zero
Nội dung thực hiện: Kiểm tra phát hiện cân lệch zero. Tiến hành zero cân. Cân hoạt động đúng hết alarm
Kết quả: Cân hoạt động đúng</t>
  </si>
  <si>
    <t>PK40410A</t>
  </si>
  <si>
    <t>002794/LVC</t>
  </si>
  <si>
    <t>Đi lại đường dây tiếp địa cho các thiết bị đo áp suất và nhiệt độ (máy đang dừng dự phòng)</t>
  </si>
  <si>
    <t xml:space="preserve">Nguyên nhân: Đi lại đường dây tiếp địa bị thiết cho các thiết bị đo áp suất và nhiệt độ
Nội dung thực hiện: Kiểm tra các transmitter đo áp suất thiếu dây tiếp địa. Tiến hành đi lại đường dây tiếp địa cho các thiết bị đo áp suất và gia cố lại dây tiếp địa các transmitter đo nhiệt.
Kết quả: Hạng mục đã được đấu nối dây tiếp địa. Bàn giao ĐVVH </t>
  </si>
  <si>
    <t>PI bơm P04551C</t>
  </si>
  <si>
    <t>VH báo đồng hồ báo còn áp nhưng đã vent hết dịch bên trong</t>
  </si>
  <si>
    <t xml:space="preserve">Nguyên nhân: Đồng hồ kẹt kim.
Nội dung thực hiện: Kiểm tra đồng hồ kim bị kẹt không tác động khi VH xả hết vent. Tiến hành gỗ nhẹ lên đồng hồ kim đã trả lại vị trí bình thường.  
Kết quả: Đồng hồ đã được xử lý hoạt động bình thường. Bàn giao ĐVVH </t>
  </si>
  <si>
    <t>03425/LVC</t>
  </si>
  <si>
    <t>Lắp lại các đầu dò sau khi nhà thầu CAM xong</t>
  </si>
  <si>
    <t>Nguyên nhân: Thực hiện theo yêu cầu VH
Nội dung thực hiện: Lắp lại các đầu dò .51-B32, .51-B11, .51-B12, .51-S01 sau khi đơn vị nhà thầu CAM xong. 
Kết quả: Thiết bị hoạt động bình thường. Bàn giao ĐVVH</t>
  </si>
  <si>
    <t>34L2N1M027</t>
  </si>
  <si>
    <t>An toàn báo module báo lỗi Trouble Control</t>
  </si>
  <si>
    <t>Nguyên nhân: Module hỏng.
Nội dung thực hiện: Kiểm tra module hỏng báo invert, chưa có vật tư thay thế. Yêu cầu An gtoàn khởi tạo WR trình ký vật tư thay thế.
Kết quả: Thiết bị hỏng chờ nhận vật tư thay thế.</t>
  </si>
  <si>
    <t>1817/LVC</t>
  </si>
  <si>
    <t>Nguyên nhân: Module hỏng.
Nội dung thực hiện: Ngày 03/02/2026: Kiểm tra module hỏng báo invert, chưa có vật tư thay thế. Yêu cầu An toàn khởi tạo WR trình ký vật tư thay thế. Ngày 04/02/2026: Sau khi thông tin đã bàn giao lại Tổ TB.PCCC kiểm tra vật tư ngày mai sẽ tiến hành thay thế.
Kết quả: Thiết bị hỏng chờ nhận vật tư thay thế.</t>
  </si>
  <si>
    <t>0684/LVC</t>
  </si>
  <si>
    <t>Đồng hồ áp báo sai (tồn đọng)</t>
  </si>
  <si>
    <t>06PI-3645</t>
  </si>
  <si>
    <t>Đồng hồ áp mất nút bịt lưng.</t>
  </si>
  <si>
    <t>Nguyên nhân: Bung mất nút bịt lưng, rò dịch glycerin
Thực hiện: Lấy nắp lưng thay thế  châm + châm dịch glyxerin. Đưa thiết bị vào hoạt động.
Kết quả: Đồng hồ hoạt động bình thường. Bàn giao ĐVVH</t>
  </si>
  <si>
    <t>E21101E</t>
  </si>
  <si>
    <t>Khảo sát theo yêu cầu Cơ khí</t>
  </si>
  <si>
    <t>PHỐI HỢP</t>
  </si>
  <si>
    <t>Nguyên nhân: Đầu dò chưa xác định tháo ra từ trước cần phối hợp xử lý.
Thực hiện: Khảo sát Cơ khí yêu cầu lắp lại đầu dò. Tuy nhiên qua trao đổi đầu dò của Tổ PDM lắp theo dõi đã tháo từ trước không có thông tin. Tạm thời cột dây gọn lại và bàn giao lại Tổ PDM đánh giá tình trạng thu hồi (nếu có).
Kết quả: Thiết bị thuộc Tổ PDM thực hiện.</t>
  </si>
  <si>
    <t>04LI-4012_SLA</t>
  </si>
  <si>
    <t>IOP trên hệ thống DCS sau đó về Normal</t>
  </si>
  <si>
    <t>Nguyên nhân: Chưa biết nguyên nhân
Nội dung thực hiện: Kiểm tra trên HT DCS thấy tín hiệu Alarm IOP sau đó về Normal, tín hiệu trên HT PLC không có alarm. Hiện chưa biết nguyên nhân, tín hiệu modbus 04LI-4012_SLA trên HT DCS lỗi không ảnh hưởng đến hoạt động của thiết bị và hệ thống nên yêu cầu ĐVCQ tiếp tục theo dõi.
Kết quả: Chưa biết nguyên nhân, chuyển ca sau tiếp tục theo dõi,</t>
  </si>
  <si>
    <t>3241/LVC</t>
  </si>
  <si>
    <t>Cân B dư ký</t>
  </si>
  <si>
    <t>Nguyên nhân: Thông số cân chưa phù hợp
Nội dung thực hiện: Quan sát thấy cân dư ký, tiến hành điều chỉnh lại thông số cài đặt cửa thô.
Kết quả: Cân đã hoạt động đúng, bàn giao ĐVCQ</t>
  </si>
  <si>
    <t>04LXT-4013B</t>
  </si>
  <si>
    <t>2803/LVC</t>
  </si>
  <si>
    <t>Lệch so với AC</t>
  </si>
  <si>
    <t>Nguyên nhân:Mất nước bình ngưng
Nội dung thực hiện: Kiểm tra ngoại quan không phát hiện bất thường, tiến hành MOS 04LXT-4013B và yêu cầu ĐVCQ chuyển MAN bộ điều khiển mức 04LIC4012 do liên quan đến tín hiệu chung của bộ SLA. Sau đó tiến hành đổ nước lại bình ngưng, sau khi đổ xong giá trị 04LXT-4013ABC tương đương nhau, trả MOS, ĐVCQ chuyển lại AUTO bộ điều khiển mức. Bàn giao ĐVCQ theo dõi
Kết quả: Thiết bị hoạt động bình thường, bàn giao ĐVCQ</t>
  </si>
  <si>
    <t>Đo sai</t>
  </si>
  <si>
    <t>Nguyên nhân: Mất nước bình ngưng
Nội dung thực hiện: Kiểm tra ngoại quan không phát hiện bất thường, tiến hành châm nước vào bình ngưng, sau khi châm xong thiết bị hoạt động đúng, bàn giao ĐVCQ
Kết quả: Thiết bị hoạt động bình thường, bàn giao ĐVCQ</t>
  </si>
  <si>
    <t>04PI-2412</t>
  </si>
  <si>
    <t>Mất nút bịt</t>
  </si>
  <si>
    <t>Nguyên nhân: Nút bịt lão hóa
Nội dung thực hiện: Kiểm tra phát hiện mất nút bịt, tiến hành thay mới nút bịt và đổ thêm glycerin vào PI, bàn giao ĐVCQ
Kết quả: Thiết bị hoạt động bình thường, bàn giao ĐVCQ</t>
  </si>
  <si>
    <t>40PI-2019</t>
  </si>
  <si>
    <t>Nguyên nhân: Kiểm tra PI theo yêu cầu
Nội dung thực hiện: Thực hiện tháo PI mang về chuyển tổ chuyên môn kiểm tra với áp chuẩn, PI hoạt động đúng bàn giao ĐVCQ theo dõi thêm
Kết quả: Thiết bị hoạt động bình thường, bàn giao ĐVCQ</t>
  </si>
  <si>
    <t>20AT-2013A</t>
  </si>
  <si>
    <t>Nguyên nhân: Thiếu lưu lượng
Nội dung thực hiện: Kiểm tra ngoại quan phát hiện thiếu lưu lượng, tiến hành điều chỉnh lại lưu lượng vào thiết bị phân tích, sau khi điều chỉnh xong thiết bị hoạt động đúng, bàn giao ĐVCQ
Kết quả: Thiết bị hoạt động bình thường, bàn giao ĐVCQ</t>
  </si>
  <si>
    <t>EMS-CW</t>
  </si>
  <si>
    <t>2808/LVC</t>
  </si>
  <si>
    <t>Trạm quan trắc Cooling thiết bị đo Clo giá trị âm</t>
  </si>
  <si>
    <t>Nguyên nhân: Sensor bẩn
Nội dung thực hiện: Ngoại quan thiết bị chưa có bất thường, Tháo sensor vệ sinh sạch đưa online giá trị đã về bình thường.
Kết quả: Thiết bị hoạt động bình thường.</t>
  </si>
  <si>
    <t>21PDT-2104</t>
  </si>
  <si>
    <t>2861/LVC</t>
  </si>
  <si>
    <t>Lệch giá trị giữa Transmitter và DCS</t>
  </si>
  <si>
    <t>Nguyên nhân: Màn hình LCD bị đứt nét
Nội dung thực hiện: Dùng thiết bị Hart kết nối với Transmitter kiểm tra, giá trị trên Hart và trên DCS như nhau. Kiểm tra ngoại quan phát hiện màn hình LCD bị đứt nét dẫn đến hiển thị giá trị bị thiếu nét gây nhầm lẫn giá trị.Mượn vật tư kho 1902 để thay thế (MVT: 603259003), chỉ lấy màn hình LCD.
Kết quả: Thiết bị đã hoạt động bình thường, bàn giao ĐVH</t>
  </si>
  <si>
    <t>20AT-1013A</t>
  </si>
  <si>
    <t>Giá trị đo thấp</t>
  </si>
  <si>
    <t>Nguyên nhân: Chưa rõ nguyên nhân
Nội dung thực hiện: Dùng mẫu chuẩn để kiểm tra thấy giá trị hiển thị đúng với mẫu chuẩn. Thiết bị hoạt động bình thường.
Kết quả: Thiết bị hoạt động bình thường, bàn giao đơn vị VH</t>
  </si>
  <si>
    <t>04K04441</t>
  </si>
  <si>
    <t>WR: 2000018793</t>
  </si>
  <si>
    <t>Card TDI báo Alarm</t>
  </si>
  <si>
    <t>Nguyên nhân: Chưa rõ nguyên nhân
Nội dung thực hiện: Thực hiện cùng P. KTBD, TCNM, X. Amo ĐGRR nếu tần suất xảy ra Alarm &gt; 5 lần/ngày thì tiến hành thay thế. Mượn Card TDI lắp lên mô hình cho ngậm nguồn kiểm tra theo dõi. Khi cần lấy thay thế.
Kết quả: Thiết bị thỉnh thoảng Alarm (Không ảnh hưởng đến hoạt động của tuabin máy nén, Card này chỉ là Card truyền thông giá trị về System 1 để Monitoring, không gây Trip thiết bị), bàn giao đơn vị VH tiếp tục theo dõi.</t>
  </si>
  <si>
    <t>Giá trị cao</t>
  </si>
  <si>
    <t>Nguyên nhân: Chưa rõ nguyên nhân
Nội dung thực hiện: Thực hiện tháo Sensor để vệ sinh đưa thiết bị vào hoạt động bình thường.
Kết quả: Thiết bị hoạt động bình thường, bàn giao đơn vị VH</t>
  </si>
  <si>
    <t>701/LVC</t>
  </si>
  <si>
    <t>Giá trị đo = 0</t>
  </si>
  <si>
    <t>Nguyên nhân: Chưa rõ nguyên nhân
Nội dung thực hiện: Do thiết bị ở trên cao không tiếp cận được để kiểm tra, chỉ ngoại quan chưa phát hiện bất thường. Giá trị trên DCS có lúc có khoảng 9-10 Ton/h, có lúc = 0, thiết bị đo dạng từ, cần bắc giàn giáo để kiểm tra. Thực hiện Reset nguồn 230Ac, sau khi reset nguồn giá trị thiết bị vẫn bằng 0.
Kết quả: Chưa kiểm tra được thiết bị, cần bắt giàn giáo tiếp cận thiết bị để kiểm tra điện trở cuộn dây và điện cực của Transmitter.</t>
  </si>
  <si>
    <t>2864/LVC</t>
  </si>
  <si>
    <t>Bỏ MOS</t>
  </si>
  <si>
    <t>Nguyên nhân: Bỏ MOS theo yêu cầu
Nội dung thực hiện: Thực hiện bỏ MOS trên hệ thống ESD theo yêu cầu
Kết quả: Tín hiệu đã được bỏ MOS, bàn giao đơn vị VH</t>
  </si>
  <si>
    <t>04VT-3125</t>
  </si>
  <si>
    <t>Giá trị dao động</t>
  </si>
  <si>
    <t>Nguyên nhân: Chưa rõ nguyên nhân
Nội dung thực hiện: Kiểm tra giá trị trên System 1 ghi nhận dao động trong khoảng 1.7mm/s - 4.03 mm/s cao hơn các tín hiệu còn lại. PDM đánh giá bơm bình thường. Giá trị H = 7.0 mm/s, HH = 11.0 mm/s. Do bơm đang chạy nên chưa tháo đầu dò kiểm tra được.
Kết quả: Tín hiệu đang dao động quanh 1.7mm/s - 4.03 mm/s, đợi VH dừng/đổi bơm để kiểm tra (dùng thiết bị tạo độ rung chuẩn để kiểm tra sensor).</t>
  </si>
  <si>
    <t>04LT-5032</t>
  </si>
  <si>
    <t>Giá trị có xung lên từ 60% lên 70%</t>
  </si>
  <si>
    <t>Nguyên nhân: Chưa rõ nguyên nhân
Nội dung thực hiện: Kiểm tra Trend giá trị có xung 60% lên 70% sau đó ổn định lại. Thống nhất với VH theo dõi thêm.Theo dõi trong ca giá trị ổn định trong khoảng 60%. 
Kết quả: Tín hiệu đang hoạt động bình thường, theo dõi thêm.</t>
  </si>
  <si>
    <t>003248/LVC</t>
  </si>
  <si>
    <t>Khay chứa Pallet không hoạt động</t>
  </si>
  <si>
    <t>Nguyên nhân: Kẹt solenoid  YV1
Nội dung thực hiện: Kiểm tra thấy Pittong nâng pallet không hoạt động. Nghi ngờ kẹt ty solenoid, Tiến hành vệ sinh solenoid YV1 đưa hệ thống cấp pallet hoạt động.
Kết quả: Thiết bị hoạt động bình thường.</t>
  </si>
  <si>
    <t>3250/LVC</t>
  </si>
  <si>
    <t>Nguyên nhân: Thông số cài đặt chưa phù hợp.
Nội dung thực hiện: Quan sát thấy cân dư ký do thông số cân chưa phù hợp. Tiến hành cài đặt lại thông số.
Kết quả: Cân đã hoạt động đúng, bàn giao lại ĐVCQ</t>
  </si>
  <si>
    <t>Piston nâng pallet rò khí</t>
  </si>
  <si>
    <t>Nguyên nhân: Gãy lò xò thanh chặn pallet chờ
Nội dung thực hiện: Kiểm tra thấy móc giữ lò xo thanh chặn pallet gãy, đã bẻ lại móc lò xo mới và lắp lại
Kết quả: Thiết bị hoạt động bình thường.</t>
  </si>
  <si>
    <t>096/LVC
0810/LVC</t>
  </si>
  <si>
    <t>Tín hiệu đo có peak tăng bất thường</t>
  </si>
  <si>
    <t>Nguyên nhân: Chưa rõ nguyên nhân.
Nội dung thực hiện: Quan sát Trend trên MPS có xung cao lên 3,535mm/s (Xung max 4,05mm/s) Theo yêu cầu TCMN tiến hành bypass tín hiệu trên MPS. Đầu tuần các bên đánh giá xử lý.
Kết quả: Tín hiệu đang được bypass theo yêu cầu</t>
  </si>
  <si>
    <t>06PXT-0251ABC</t>
  </si>
  <si>
    <t>Tín hiệu báo IOP trên DCS</t>
  </si>
  <si>
    <t>- Nguyên nhân: Chưa rõ nguyên nhân_x000D_
- Thực hiện: Quan sát tín hiệu bộ ba tín hiệu Middle3 SLA của 06PXT0251ABC báo IOP, sau đó đã Recovery về Normal. Các tín hiệu trên PLC hoạt động bình thường. Thông tin nghi ngờ bộ SLA , yêu cầu VH theo dõi thêm_x000D_
- Kết quả: Các tín hiệu hoạt động bình thường. Bàn giao ĐVVH theo dõi thêm.</t>
  </si>
  <si>
    <t>MÁY IN LINE D</t>
  </si>
  <si>
    <t>3252/LVC</t>
  </si>
  <si>
    <t>Nguyên nhân: Thực hiện theo yêu cầu
Nội dung thực hiện: Vệ sinh lại đầu in, cho máy in chạy tuần hoàn theo dõi.
Kết quả: Đang để máy in chạy tuần hoàn để theo dõi</t>
  </si>
  <si>
    <t>Kiểm tra cân B dư, thiếu ký</t>
  </si>
  <si>
    <t>Nguyên nhân: Thực hiện theo yêu cầu
Thực hiện: Quan sát thấy cửa thô đóng nhanh &gt;49kg nên gây sai ký, điều chỉnh lại thông số cửa thô. Theo dõi thấy cân đã hoạt động đúng
Kết quả: Cân hoạt động đúng, bàn giao ĐVCQ</t>
  </si>
  <si>
    <t>Pitton cân B tuột ốc</t>
  </si>
  <si>
    <t>Nguyên nhân: Chưa biết nguyên nhân
Thực hiện: Kiểm tra thấy ty pittong tuột khỏi ốc cố định. Tiến hành siết lại Pitton sau đó điều chỉnh lại thông số cửa thô. Theo dõi thấy cân đã hoạt động đúng
Kết quả: Cân hoạt động đúng, bàn giao ĐVCQ</t>
  </si>
  <si>
    <t>3253/LVC</t>
  </si>
  <si>
    <t>Kiểm tra cân A line A thiếu ký</t>
  </si>
  <si>
    <t>Nguyên nhân: Cân thiếu 400gram so cân bàn
Thực hiện: Kiểm tra chỉnh lại khí vào piston cửa tinh và calibrate + điều chỉnh thông cân phù hợp. Cân kiểm thử cùng vận hành đạt.
Kết quả: Cân A hoạt động đúng, bàn giao ĐVCQ</t>
  </si>
  <si>
    <t>Kiểm tra cân B line B thiếu ký</t>
  </si>
  <si>
    <t>Nguyên nhân: Cân thiếu 600gram so cân bàn
Thực hiện: Kiểm tra chỉnh lại khí vào piston cửa tinh và calibrate lại cho cân. Cân kiểm thử cùng vận hành đạt.
Kết quả: Cân B hoạt động đúng, bàn giao ĐVCQ</t>
  </si>
  <si>
    <t>Cân A line C dao động dư ký</t>
  </si>
  <si>
    <t>Nguyên nhân: Cân dư 100 gram so cân bàn do khí chưa đều.
Thực hiện: Kiểm tra chỉnh lại khí vào piston cửa tinh + điều chỉnh thông cân phù hợp. Cân kiểm thử cùng vận hành đạt.
Kết quả: Cân A hoạt động đúng, bàn giao ĐVCQ</t>
  </si>
  <si>
    <t>04PXT-4408C</t>
  </si>
  <si>
    <t>098/LVC
850/CL-KP</t>
  </si>
  <si>
    <t>Giá trị đo áp seal xung lên cao</t>
  </si>
  <si>
    <t>Nguyên nhân: Chưa rõ nguyên nhân.
Thực hiện: Kiểm tra Trend giá trị đo có peak cao từ 1.44bar tăng 8.01bar. Theo yêu cầu TCNM tiến hành Force giá trị tại 1.45bar chuyển ca ngày phối hợp các bên đánh giá xử lý.
Kết quả: Thiết bị đo đã được Force, bàn giao ĐVCQ theo dõi.</t>
  </si>
  <si>
    <t xml:space="preserve"> 2000018831</t>
  </si>
  <si>
    <t xml:space="preserve">Giá trị đo áp seal xung lên cao ( giao ca) </t>
  </si>
  <si>
    <t>Nguyên nhân: Transmitter bị lão hóa 
Thực hiện: Ca đêm 8/2: Kiểm tra Trend giá trị đo có peak cao từ 1.44bar tăng 8.01bar. Theo yêu cầu TCNM tiến hành Force giá trị tại 1.45bar chuyển ca ngày phối hợp các bên đánh giá xử lý. Ca ngày 9/2 Kiểm tra, phối hợp vận hành cô lập, loop test thiết bị- chưa phát hiện bất thường. Tuy nhiên giá trị đo có dấu hiệu dao dộng ở điểm đo. Nên yêu cầu VH tạo WR thay thế transmitter khác, đã sang kho nhận vật tự và phụ kiện phù hợp để ca ngày hôm sau thay thế ( từ loại RoseMount 3051 sang loại Yokogawa) .  
Kết quả: Thiết bị đo đã được Force, ca ngày hôm sau tiến hành thay thế vật tư.</t>
  </si>
  <si>
    <t>3428/lvc</t>
  </si>
  <si>
    <t>VH báo mâm xoay chạy hay bị trip báo lỗi quá nhiệt motor mâm xoay.</t>
  </si>
  <si>
    <t xml:space="preserve">Nguyên nhân: Tiêp xúc kém 
Thực hiện: Kiểm tra, Phối hợp Điện kiểm tra, do lỏng terminal 95&amp;96.15F01 .Tiến hành siết terminal, thiết bị hoạt đông lại bình thường, bàn giao VH   
Kết quả: Thiết bị hoạt đông lại bình thường, bàn giao VH  </t>
  </si>
  <si>
    <t>H08012/
H08013/
H08015/
H08018</t>
  </si>
  <si>
    <t>1159/lvc</t>
  </si>
  <si>
    <t>Zero lại cân</t>
  </si>
  <si>
    <t>Nguyên nhân: Thực hiện theo y/c VH.
Thực hiện: Thực hiện theo y/c VH, zero lại cân sau khi bảo dưỡng. Sau khi zero, test tải với quả cân chuẩn, cân hoạt đông bình thường. Bàn giao VH.
Kết quả:  Thiết bị hoạt động đúng bàn giao ĐVVH.</t>
  </si>
  <si>
    <t>08ATC-0013</t>
  </si>
  <si>
    <t>1198/lvc</t>
  </si>
  <si>
    <t xml:space="preserve">Feedback lệch 5.5% không đóng hết hành trình </t>
  </si>
  <si>
    <t xml:space="preserve">Nguyên nhân: Ngi ngờ kẹt cánh lật 
Thực hiện: Kiểm tra, khối hợp VH Man valve troke valve giá trị feedback vẫn lệch 5.5%, vị trí cơ khí cũng chưa về hết hành trình như dấu trên thân. Ca ngày hôm sau phối hợp cơ khí NPK mở cover kiểm cánh lật bên trong 
Kết quả: Ca ngày hôm sau phối hợp cơ khí NPK mở cover kiểm cánh lật bên trong </t>
  </si>
  <si>
    <t>04UV-3019</t>
  </si>
  <si>
    <t>0111/LVC</t>
  </si>
  <si>
    <t>Van đóng không kín, ZSL chưa kích hoạt</t>
  </si>
  <si>
    <t xml:space="preserve">Nguyên nhân: Nghi van bị kẹt body
Thực hiện: Van piston loại  FC. Khi vent hết khí nhưng van không đóng kín. ZSL không tác động, Kiểm tra van đóng chưa đủ 90o. Dùng cờ lê tiếp lực van vẫn không đi thêm được. Do cụm đang purge để dảo dưỡng máy nén K04301 nên trao đổi X.Amo chuyển Cơ khí kiểm tra body.
Kết quả: Van chưa đóng kín. </t>
  </si>
  <si>
    <t>04USY-0010</t>
  </si>
  <si>
    <t>0851/LVC</t>
  </si>
  <si>
    <t xml:space="preserve">Vận hành yêu cầu force 04UYS-0010 thỏa điều kiện mở van 04TV-2077 </t>
  </si>
  <si>
    <t>Nguyên nhân: Force tín hiệu thỏa điều kiện mở van 04TV-2077
Thực hiện: Đã force tín hiệu 04UYS-0010 hệ thống ESD. Đã trả force bình thường sau khi điều kiện công nghệ thỏa.
Kết quả: Tín hiệu đã trả về bình thường</t>
  </si>
  <si>
    <t>114/lvc'
850/CL-KP</t>
  </si>
  <si>
    <t xml:space="preserve">Nguyên nhân: Transmitter bị lão hóa 
Thực hiện: Ca đêm 8/2: Kiểm tra trend giá trị đo có peak cao từ 1.44bar tăng 8.01bar. Theo yêu cầu TCNM tiến hành Force giá trị tại 1.45bar chuyển ca ngày phối hợp các bên đánh giá xử lý. Ca ngày 9/2 Kiểm tra, phối hợp vận hành cô lập, loop test thiết bị- chưa phát hiện bất thường. Tuy nhiên giá trị đo có dấu hiệu dao dộng ở điểm đo. Nên yêu cầu VH tạo WR thay thế transmitter khác, đã sang kho nhận vật tự và phụ kiện phù hợp để ca ngày hôm sau thay thế ( từ loại RoseMount 3051 sang loại Yokogawa). Ca ngày 10/02 tiến hành thay thế transmitter, thiết bị hoạt động bình thường , looptest , report . Bàn giao VH   
Kết quả: Thiết bị đo bình thường, đã bỏ force tín hiệu theo yêu cầu. bàn giao VH </t>
  </si>
  <si>
    <t>06FJB-1116</t>
  </si>
  <si>
    <t>717/lvc</t>
  </si>
  <si>
    <t xml:space="preserve"> Thiết bị Alarm C.N.F </t>
  </si>
  <si>
    <t xml:space="preserve">Nguyên nhân: Hỏng barrier 
Thực hiện: Kiểm tra, các thiết bị trong box gồm 06LT1020/06FT1052/06TT1017/06TT1021 Alarm I.O.P, 06LV1018 OOP( valve FO). Nhanh chóng phát hiện do barrier mất nguồn làm ảnh hưởng, tiến hành lấy vật tư thay thế, nhanh khôi phục lại thiết bị đưa vào hoạt động bình thường bàn giao VH 
Kết quả:  Thiết bị hoạt động lại bình thường sau khi thay barrier,  bàn giao VH . </t>
  </si>
  <si>
    <t>08V08203</t>
  </si>
  <si>
    <t xml:space="preserve">1161/lvc </t>
  </si>
  <si>
    <t>Đứt dây Safety rope</t>
  </si>
  <si>
    <t xml:space="preserve">Nguyên nhân: Lò xo tăng đưa rỉ sét, hỏng .
Thực hiện: Quan sát thấy lò xo tăng đưa dây safety rope gỉ sét, đứt. Tiến hành nối lại dây safety rope, loại đoạn bị hỏng. Thiết bị hoạt động đúng chức năng bàn giao ĐVVH.
Kết quả: Thiết bị hoạt động đúng chức năng bàn giao ĐVVH. </t>
  </si>
  <si>
    <t>08XV-0103</t>
  </si>
  <si>
    <t>Không đóng mở được van.</t>
  </si>
  <si>
    <t xml:space="preserve">Nguyên nhân: Không đóng mở được van.
Thực hiện: Kiểm tra thấy solenoid rò khí lớn tại đường vent, làm van không đủ áp để đóng hết hành trình, tiến hành vệ sinh ty solenoid. Thiết bị hoạt động bình thường, bàn giao ĐVVH.
Kết quả: Thiết bị hoạt động bình thường, bàn giao ĐVVH. </t>
  </si>
  <si>
    <t>Búa gõ nạp liệu mới</t>
  </si>
  <si>
    <t>Chưa đấu dây.</t>
  </si>
  <si>
    <t xml:space="preserve">Nguyên nhân: Búa không gõ
Thực hiện: Quan sát thấy búa gõ không hoạt động dù đã cấp khí, kiểm tra thấy do thiết bị chưa đấu dây cấp nguồn trong hệ thống, tiến hành đấu lại dây. Thiết bị hoạt động đúng bàn giao ĐVVH.
Kết quả: Thiết bị hoạt động đúng bàn giao ĐVVH, đã bỏ bypass tín hiệu theo yêu cầu VH  </t>
  </si>
  <si>
    <t>114/lvc
0810/LVC</t>
  </si>
  <si>
    <t xml:space="preserve">Tín hiệu đo có peak tăng bất thường ( tồn đọng ) </t>
  </si>
  <si>
    <t>Nguyên nhân: Nghi ngờ tín hiệu chập chờn 
Nội dung thực hiện: Quan sát Trend trên MPS có xung cao lên 3,535mm/s (Xung max 4,05mm/s) Theo yêu cầu TCMN tiến hành bypass tín hiệu trên MPS. Đầu tuần các bên đánh giá xử lý. 10/2 : Kiểm tra thay thế dây ext cable do phần kết nối có điểm hàn chì tiếp xúc, thay thế barrier mới loại trừ nguyên nhân nhiễu do barrier.  Hiện tại thiết bị hoạt động ổn định thông qua quan sát trend của 04VT-3125/ 04VT-3124. Bàn giao VH theo dõi thêm, đã bỏ bypass tín hiệu 
Kết quả:  Hiện tại thiết bị hoạt động ổn định, đã bỏ bypass tín hiệu</t>
  </si>
  <si>
    <t xml:space="preserve">Theo yêu cầu VH </t>
  </si>
  <si>
    <t xml:space="preserve">Nguyên nhân: Theo yêu cầu VH 
Thực hiện: Kiểm tra, Phối hợp Điện kiểm tra, kết nối  95&amp;96.15F01. do cảm biến nhiệt motor hiện tại không còn dùng.  
Kết quả: Hạng mục đã được phối hợp theo yêu cầu   </t>
  </si>
  <si>
    <t>114/lvc</t>
  </si>
  <si>
    <t>Hiện tại thiết bị hoạt động ổn định</t>
  </si>
  <si>
    <t xml:space="preserve">Nguyên nhân: Theo yêu cầu cơ khí 
Thực hiện: Tháo và cách ly tín hiệu 04VT3202/ 04VT3203/04VT3204 tại box JB2-1, (không tháo sensor chỉ tháo housing cho cơ khí kiểm tra bên trong, hoursing bảo quản tại phòng ca 
Kết quả:  Hạng mục đã được tháo theo yêu cầu cơ khí </t>
  </si>
  <si>
    <t xml:space="preserve">Tháo cách ly tín hiệu cho cơ khí tháo body về workshop </t>
  </si>
  <si>
    <t xml:space="preserve">Nguyên nhân: Tháo cách ly tín hiệu cho cơ khí tháo body về workshop 
Thực hiện: Tháo và cách ly tín hiệu tại field (switch báo vị trí bao bọc tại site , solenoid 04UXV-3019 được các ly tại box JB1-3 / K200 +; M ; 5&amp;6 TB1 terminal). Tháo một số phụ kiện ống khí , solenoid , regulator  về phòng ca bảo quản. Hỗ trợ cơ khí test body tại workshop cơ khí. Kế hoạch hôm sau lắp lại valve và khôi phục lại hệ thống.  
Kết quả: Hạng mục đã được hỗ trợ theo yêu cầu </t>
  </si>
  <si>
    <t>M08003A</t>
  </si>
  <si>
    <t>Switch cửa chặn ăn mòn nặng</t>
  </si>
  <si>
    <t xml:space="preserve">Nguyên nhân: Chưa rõ nguyên nhân
Thực hiện: Quan sát thấy switch cửa chặn ăn mòn nặng, tiến hành sử dụng vật tư dự phòng thay thế. Sau khi thay thế, thiết bị hoạt động đúng bàn giao ĐVVH.
Kết quả:  Thiết bị hoạt động đúng bàn giao ĐVVH. </t>
  </si>
  <si>
    <t>0724/LVC</t>
  </si>
  <si>
    <t xml:space="preserve">Rò connect đoạn gần nozzle ra </t>
  </si>
  <si>
    <t>Nguyên nhân: Nghi ngờ do tap lon mỏng
Thực hiện: Kiểm tra phát hiện đoạn connect rò nhỏ đường nước purge cho 06LT-1122. Vận hành cô lập van block tiến hành tháo connect vệ sinh quấn lại taplon
Kết quả: Thiết bị hết rò.</t>
  </si>
  <si>
    <t>0119/LVC</t>
  </si>
  <si>
    <t>Lắp lại thiết bị theo yêu cầu CK</t>
  </si>
  <si>
    <t xml:space="preserve">Nguyên nhân: Theo yêu cầu cơ khí 
Thực hiện: Lắp lại căn chỉnh đầu dò và khôi phục tín hiệu 04VT3202/ 04VT3203/04VT3204 tại box JB2-1, sau khi Cơ khí bảo dưỡng sửa chữa xong. 
Kết quả: Thiết bị đã được lắp lại hoạt động bình thường. Bàn giao ĐVVH </t>
  </si>
  <si>
    <t>Lắp và khôi phục tín hiệu theo yêu cầu Cơ khí</t>
  </si>
  <si>
    <t xml:space="preserve">Nguyên nhân: Khôi phục lại tín hiệu điều khiển van
Thực hiện: Lắp lại tín hiệu điều khiển của van sau khi Cơ khí sửa chữa xong. Stroke test cùng vận hành đạt.  
Kết quả: Van hoạt động bình thường. Bàn giao ĐVVH </t>
  </si>
  <si>
    <t>01205/LVC</t>
  </si>
  <si>
    <t>Feedback lệch 5.5% không đóng hết hành trình (tồn đọng)</t>
  </si>
  <si>
    <t xml:space="preserve">Nguyên nhân: Nghi ngờ kẹt cánh lật 
Thực hiện: Ca ngày: 10/02/2026:  Kiểm tra, khối hợp VH Man valve troke valve giá trị feedback vẫn lệch 5.5%, vị trí cơ khí cũng chưa về hết hành trình như dấu trên thân. Ca ngày 11/02/2026: Phối hợp cơ khí NPK mở cover kiểm cánh lật bên trong, van mở 100% nhưng cánh lật mở 88% Phối hợp VH cân chỉnh lại độ mở theo yêu cầu.  
Kết quả: Van hoạt động bình thường Bàn giao ĐVVH </t>
  </si>
  <si>
    <t>20AT-2013</t>
  </si>
  <si>
    <t>002827/LVC</t>
  </si>
  <si>
    <t>Giá trị dao động cao</t>
  </si>
  <si>
    <t xml:space="preserve">Nguyên nhân: Sensor lệch giá trị đo
Thực hiện: Kiểm tra dùng dung dịch mẫu chuẩn đo 4pH đo được 4,75pH. Tiến hành calibration lại thiết bị phân tích đưa vào hoạt động.
Kết quả: Thiết bị phân tích hoạt động bình thường, bàn giao VH  </t>
  </si>
  <si>
    <t>06GT-1019</t>
  </si>
  <si>
    <t>0728/LVC</t>
  </si>
  <si>
    <t>Giá trị đo chập chờn alarm</t>
  </si>
  <si>
    <t xml:space="preserve">Nguyên nhân: Đầu sensor bẩn.
Thực hiện: Kiểm tra thiết bị báo Alarm cao. Tiến hành tháo sensor vệ sinh sau đó khôi phục đưa vào hoạt động.
Kết quả: Thiết bị hoạt động lại bình thường, bàn giao VH  </t>
  </si>
  <si>
    <t>V08017</t>
  </si>
  <si>
    <t>VH báo đầu dò tốc báo lỗi</t>
  </si>
  <si>
    <t xml:space="preserve">Nguyên nhân: Vị trí đầu dò bị lệch
Thực hiện: Quan sát đầu dò bắt lệch vị trí. Sau khi canh chỉnh, thiết bị hoạt động đúng bàn giao ĐVVH.
Kết quả:  Thiết bị hoạt động đúng bàn giao ĐVVH. </t>
  </si>
  <si>
    <t>MÁY IN SỐ 05
L48001D</t>
  </si>
  <si>
    <t>3266/LVC</t>
  </si>
  <si>
    <t>Máy in line C báo lỗi cao áp</t>
  </si>
  <si>
    <t xml:space="preserve">Nguyên nhân: Lỗi ngắt cao áp do đầu phun bẩn
Thực hiện: Kiểm tra đầu phun bị lem mực, tiến hành vệ sinh lại đầu phun đưa máy in vào hoạt động.
Kết quả:  Thiết bị hoạt động bình thường bàn giao ĐVVH. </t>
  </si>
  <si>
    <t>TRẠM QUAN TRẮC C08101</t>
  </si>
  <si>
    <t>1207/LVC</t>
  </si>
  <si>
    <t>OFF/ON nguồn theo yêu cầu VH</t>
  </si>
  <si>
    <t xml:space="preserve">Nguyên nhân: Thực hiện theo yêu cầu VH
Thực hiện: Tiến hành OFF nguồn điện tổng cho nhà thầu đầu đóng nguồn điện mặt trời. Sau khi đóng xong đã khôi phục lại nguồn trạm như ban đầu
Kết quả:  Thiết bị hoạt động bình thường bàn giao ĐVVH. </t>
  </si>
  <si>
    <t>HIS0261</t>
  </si>
  <si>
    <t>2834/LVC</t>
  </si>
  <si>
    <t>Nút tăng setpoint chập chờn</t>
  </si>
  <si>
    <t>Nguyên nhân: Nút nhấn bàn phím lão hóa
Thực hiện: Kiểm tra phát hiện nút nhấn tăng setpoint chập chờn, rũi ro trong quá trình điều chỉnh setpoint, thực hiện nhận vật tư bàn phím mới thay thế, download lại function key bàn giao ĐVVH
Kết quả: Thiết bị hoạt động bình thường, bàn giao ĐVVH</t>
  </si>
  <si>
    <t>Z08101</t>
  </si>
  <si>
    <t>1215/LVC</t>
  </si>
  <si>
    <t>Off nguồn trạm quan trắc</t>
  </si>
  <si>
    <t>Nguyên nhân: Off nguồn để điện đấu thanh cái 
Thực hiện: Kiểm tra ngoại quan, ghi lại giá trị trước khi off nguồn, sau đó tiến hành off nguồn trạm quan trắc để điện đấu nối thanh cái, on nguồn lại sau khi điện đấu xong
Kết quả: Thiết bị hoạt động bình thường, bàn giao ĐVVH</t>
  </si>
  <si>
    <t>Bảng led không hiển thị</t>
  </si>
  <si>
    <t>Nguyên nhân: Chưa rõ nguyên nhân
Thực hiện: Kiểm tra có nguồn tới bảng led tuy nhiên led không hiển thị, tiến hành reset nguồn bảng led, sau khi reset xong led hiển thị bình thường, bàn giao ĐVVH
Kết quả: Thiết bị hoạt động bình thường, bàn giao ĐVVH</t>
  </si>
  <si>
    <t>3275/LVC</t>
  </si>
  <si>
    <t>Kiểm tra cân B xả 58kg</t>
  </si>
  <si>
    <t>Nguyên nhân: Kiểm tra theo yêu cầu
Thực hiện: Kiểm tra thấy Solenoid cửa kẹt tắc đường vent không đóng được nên dư ký. Tiến hành kích đóng mở bằng tay nhiều lần để thông tác.
Kết quả: Cân hoạt động đúng, bàn giao ĐVCQ</t>
  </si>
  <si>
    <t>Ngàm kẹp bao rò khí</t>
  </si>
  <si>
    <t>Nguyên nhân: Kiểm tra theo yêu cầu
Thực hiện: Kiểm tra thấy hỏng fiiting ngàm kẹp làm rò khí, tiến hành thay fitting khác.
Kết quả: Cân hết rò, bàn giao ĐVCQ</t>
  </si>
  <si>
    <t>Motor dischagre chạy 1 lúc thì ngắt</t>
  </si>
  <si>
    <t>Nguyên nhân: Lỗi quá nhiệt motor
Thực hiện: Kiểm tra thấy HMI báo lỗi Fault Motor circuit break, đã báo VH Điện và Ck xử lý.
Kết quả: Shiploader đã chạy lại sau khi cơ khí xử lý kẹt</t>
  </si>
  <si>
    <t>48N6L1-D045</t>
  </si>
  <si>
    <t>WO: 200000019460</t>
  </si>
  <si>
    <t>Kiểm tra hệ thống phát hiện đầu dò lỗi</t>
  </si>
  <si>
    <t>Nguyên nhân: Đầu dò hỏng
Thực hiện: Kiểm tra đầu dò báo INVREP. Viết wr nhận vật tư phối hợp cùng Tổ PCCC thay thế. Sau khi thay thiết bị hết lỗi
Kết quả: Thiết bị hoạt động bình thường.</t>
  </si>
  <si>
    <t>48N6L1-D046</t>
  </si>
  <si>
    <t>WO:200000019464</t>
  </si>
  <si>
    <t>48N6L1-D054</t>
  </si>
  <si>
    <t>WO:200000019465</t>
  </si>
  <si>
    <t>35N5L3-M074</t>
  </si>
  <si>
    <t>WO:200000019463</t>
  </si>
  <si>
    <t>3307/LVC</t>
  </si>
  <si>
    <t>CCR</t>
  </si>
  <si>
    <t>Kiểm tra hệ thống phát hiện module lỗi</t>
  </si>
  <si>
    <t>Nguyên nhân:  hỏng module
Thực hiện: Kiểm tra module báo INVREP. Viết wr nhận vật tư phối hợp cùng tổ PCCC thay thế. Sau khi thay thiết bị hết lỗi
Kết quả: Thiết bị hoạt động bình thường.</t>
  </si>
  <si>
    <t>34N1L1-M098</t>
  </si>
  <si>
    <t>WO:200000019458</t>
  </si>
  <si>
    <t>166/LVC</t>
  </si>
  <si>
    <t>54N3L1-M058</t>
  </si>
  <si>
    <t>WO:200000019459</t>
  </si>
  <si>
    <t>003277/LVC</t>
  </si>
  <si>
    <t>Dây safety rope đứt</t>
  </si>
  <si>
    <t>Nguyên nhân: Dây lão hóa đứt
Thực hiện: Kiểm tra dây safty rope lão hóa bị đứt. Đã nhận dây mới thay thế. 
Kết quả: Dây đứt đã được thay thế.</t>
  </si>
  <si>
    <t>55N5L1-D017</t>
  </si>
  <si>
    <t>P.An toàn báo đầu dò báo lỗi</t>
  </si>
  <si>
    <t>Nguyên nhân: Nghi tiếp điểm tiếp xúc chưa tốt
Thực hiện: Tháo đầu dò vệ sinh tiếp điểm gắn lại theo dõi thiết bị đã hết alarm
Kết quả: Thiết bị hoạt động bình thường.</t>
  </si>
  <si>
    <t>06PT-0210</t>
  </si>
  <si>
    <t>0852/CLKP</t>
  </si>
  <si>
    <t>Force tín hiệu tổ AMLL khắc phục cable gland lỏng</t>
  </si>
  <si>
    <t>Nguyên nhân:  tổ AMLL khắc phục cable gland lỏng
Thực hiện: Thực hiện force tín hiệu tổ AMLL xử lý gland lỏng. Sau khi thực hiện xong theo dõi thiết bị ổn định đã trả force
Kết quả: Thiết bị hoạt động bình thường</t>
  </si>
  <si>
    <t xml:space="preserve"> L48001B</t>
  </si>
  <si>
    <t>3279/lvc</t>
  </si>
  <si>
    <t>Cân đóng 60kg</t>
  </si>
  <si>
    <t>Nguyên nhân:  Chưa rõ nguyên nhân
Thực hiện: Quan sát thấy cân đóng 60kg, kiểm tra tất cả điều kiện bình thường, cho cân đóng lại theo dõi 1 thời gian cân đóng bình thường. Thiết bị hoạt động đúng bàn giao ĐVVH.
Kết quả: Thiết bị hoạt động đúng bàn giao ĐVVH.</t>
  </si>
  <si>
    <t>CAMERA 55/56/57/59</t>
  </si>
  <si>
    <t xml:space="preserve">P.An toàn báo Camera an ninh 55/56/57/58 không lên hình </t>
  </si>
  <si>
    <t>Nguyên nhân: Do dây nguồn 220V AC chạm vỏ
Thực hiện: Kiểm tra CB nguồn bị nhảy, phối hợp cùng TC Điện cách ly thiết bị đo phát hiện dây nguồn 220V của 4 camera trên đi cùng 1 dây nguồn bị chạm vỏ. Do thiết bị chưa bàn giao về Nhà máy nên thông báo lại P.An toàn chuyển nhà thầu kiểm tra xử lý.
Kết quả: Đã hỗ trợ P.An toàn kiểm tra tìm nguyên nhân</t>
  </si>
  <si>
    <t>20AT-2004</t>
  </si>
  <si>
    <t>2434/LVC</t>
  </si>
  <si>
    <t>Nguyên nhân: Chưa tìm được nguyên nhân
Thực hiện: Kiểm tra thiết bị bình thường, dịch mẫu đạt, đường lấy mẫu đạt, hệ thống pump hoạt động bình thường. tiến hành clean thiết bị nhưng thiết bị chưa chạy xong quy trình auto clean. Chuyển ca đêm theo dõi tiếp
Kết quả: Thiết bị đang auto clean chưa xong quy trình</t>
  </si>
  <si>
    <t xml:space="preserve">Giá trị dao động ( giao ca ) </t>
  </si>
  <si>
    <t xml:space="preserve">Nguyên nhân: Chưa tìm được nguyên nhân
Thực hiện: Kiểm tra thiết bị bình thường, dịch mẫu đạt, đường lấy mẫu đạt, hệ thống pump hoạt động bình thường. tiến hành clean thiết bị nhưng thiết bị chưa chạy xong quy trình auto clean. Chuyển ca đêm theo dõi tiếp, Ca đêm 14/2 theo dõi trong ca thiết bị đã đo bình thường giá trị hiện tại ( A/SiO2=20.7 ppb; B/SiO2=14.82 ppb; C/SiO2=5.2 ppb) ,  Bàn giao VH 
Kết quả: Thiết bị đo bình thường bàn giao VH </t>
  </si>
  <si>
    <t>0704/LVC</t>
  </si>
  <si>
    <t>Nguyên nhân: TI lão hóa lệch tuyến tính
Thực hiện: Kiểm tra với thiết bị chuẩn phát hiện TI lệch tuyến tính, không cân chỉnh lại được, chuyển ca ngày mai nhận vật tư mới tương đương thay thế
Kết quả: Thiết bị đã tháo, ca ngày mai nhận vật tư thay thế</t>
  </si>
  <si>
    <t>07PI-351A</t>
  </si>
  <si>
    <t>Thiếu dịch glyxerin</t>
  </si>
  <si>
    <t>Nguyên nhân: Chưa rõ nguyên nhân
Thực hiện: Kiểm tra phát hiện thiếu dịch glixeryn, tiến hành bổ sung dịch cho PI
Kết quả: Thiết bị hoạt động bình thường, bàn giao ĐVVH</t>
  </si>
  <si>
    <t>Hết khí Argon hết</t>
  </si>
  <si>
    <t>Nguyên nhân: Hết một bình khí argon
Thực hiện: Kiểm tra theo yêu cầu ĐVVH phát hiện một bình khí argon hết, thiết bị vẫn tiếp tục vận hành bằng bình khí argon còn lại. Tiến hành thay bình argon hết backup bàn giao ĐVVH
Kết quả: Thiết bị hoạt động bình thường, bàn giao ĐVVH</t>
  </si>
  <si>
    <t>1163/LVC</t>
  </si>
  <si>
    <t>Cân đối chứng hỏng controller (tồn đọng)</t>
  </si>
  <si>
    <t>Nguyên nhân: Hỏng mạch nguồn
Thực hiện: Kiểm tra mạch điện phát hiện hỏng mạch nguồn nuôi controller, tiến hành sửa chửa lại đưa thiết bị vào hoạt động
Kết quả: Thiết bị hoạt động bình thường, bàn giao ĐVVH</t>
  </si>
  <si>
    <t>21PI-1124A</t>
  </si>
  <si>
    <t>2435/LVC</t>
  </si>
  <si>
    <t>Thiết bị đo giá trị âm nhưng đồng hồ đang hiển thị giá trị dương</t>
  </si>
  <si>
    <t>Nguyên nhân: Kiểm tra theo yêu cầu
Thực hiện: Kiểm tra thấy PI treo điểm 0.8bar khi tháo ra khỏi đường ống, mặt đồng hỏng, kim có hiện tượng lỏng. Tạm thời tháo tháo về P.TCĐK chờ xử lý
Kết quả: Chuyển các ca sau thực hiện HCSC lại</t>
  </si>
  <si>
    <t>21PI-1124B</t>
  </si>
  <si>
    <t>Tháo lắp sang 21PI-1124A</t>
  </si>
  <si>
    <t>Nguyên nhân: Thực hiện theo yêu cầu
Thực hiện: Thực hiệni tháo 21PI-1124B sang lắp thay thế sang vị trí 21PI-1124A theo yêu cầu VH
Kết quả: Đã thực hiện theo yêu cầu, bàn giào ĐVCQ</t>
  </si>
  <si>
    <t>Thiết bị đo giá trị âm nhưng đồng hồ đang hiển thị giá trị dương (giao ca)</t>
  </si>
  <si>
    <t>Nguyên nhân: Hư kim chỉ thị
Thực hiện:  Ca đêm 15/12/2026: Kiểm tra thấy PI treo điểm 0.8bar khi tháo ra khỏi đường ống, mặt đồng hỏng, kim có hiện tượng lỏng. Tạm thời tháo tháo về P.TCĐK chờ xử lý Ca ngày 16/02/2026: Kiểm tra phát hiện hỏng kim chỉ thị, tiến hành thay kim mới và kiểm tra lại áp chuẩn giá trị hiển thị đúng bàn giao ĐVCQ
Kết quả: Thiết bị hoạt động bình thường, bàn giao ĐVCQ</t>
  </si>
  <si>
    <t>31TT-58C</t>
  </si>
  <si>
    <t>n/a</t>
  </si>
  <si>
    <t>2437/lvc</t>
  </si>
  <si>
    <t>Thiết bị Alarm I.O.P</t>
  </si>
  <si>
    <t>Nguyên nhân: Kết nối kém.
Thực hiện: Kiểm tra, phối hợp VH dừng thiết bị, tiến hành vệ sinh và gia cố các kết nối. Thiết bị hoạt động bình thường, bàn giao VH chạy lại thiết bị 
Kết quả: Thiết bị hoạt động bình thường, bàn giao ĐVCQ</t>
  </si>
  <si>
    <t>wr: 2000018876</t>
  </si>
  <si>
    <t xml:space="preserve">Van isolate manifold rò nhẹ </t>
  </si>
  <si>
    <t xml:space="preserve">Nguyên nhân: Rò van isolate manifold
Thực hiện: Kiểm tra phát hiện ure bám xung quanh van isolate. Tình trạng manifold cũ. Đang add vật tư chờ nhận thay thế. Tình trạng rò nhẹ chưa ảnh hưởng đến giá trị đo
Kết quả: Van isolate manifold rò nhẹ </t>
  </si>
  <si>
    <t>2000018876</t>
  </si>
  <si>
    <t xml:space="preserve">Van isolate manifold rò nhẹ ( giao ca) </t>
  </si>
  <si>
    <t xml:space="preserve">Nguyên nhân: Rò van isolate manifold
Thực hiện: Kiểm tra phát hiện urea bám xung quanh van isolate. Tình trạng manifold cũ. Đang add vật tư chờ nhận thay thế. Tình trạng rò nhẹ chưa ảnh hưởng đến giá trị đo. Ca Ngày 18/2 tiến hành sang kho lấy vâtj tư manifold và tiến hành thay thế, khắc phục rò đưa thiết bị vào điều kiện hoạt động bình thường, bàn giao VH 
Kết quả: Đã khắc phục rò đưa thiết bị vào điều kiện hoạt động bình thường, bàn giao VH </t>
  </si>
  <si>
    <t>003281/lvc</t>
  </si>
  <si>
    <t xml:space="preserve">Vận hành báo bể ống khí Piston máy may </t>
  </si>
  <si>
    <t>Nguyên nhân: Lão hóa
Thực hiện: Kiểm tra,  thiết bị hỏng ống khí do lão hóa. Tiến hành dùng ống khí dự phòng thay thế đưa máy may vào hoạt động.
Kết quả: Thiết bị hoạt động bình thường, bàn giao cho VH.</t>
  </si>
  <si>
    <t>Cân A đóng dư ký</t>
  </si>
  <si>
    <t>Nguyên nhân: Thông số chưa phù hợp
Thực hiện: Kiểm tra, ngoại quan thùng cân và loadcell chưa phát hiện bất thường. Tiến hành chỉnh thông số cửa tinh từ 0.2 lên 0.38. Sau khi chỉnh thông số cân hoạt động đúng.
Kết quả: Thiết bị hoạt động bình thường, bàn giao cho VH.</t>
  </si>
  <si>
    <t xml:space="preserve">Cân A line E  liệu xuống chậm </t>
  </si>
  <si>
    <t>Nguyên nhân: Cửa thô không mở.
Thực hiện: Kiểm tra nguồn Input  barrier không có. Solenoid kích hoạt cơ bình thường không có hiện tượng kẹt về cơ khí.  Tại  XT02 chân nguồn  tiếp xúc không tốt. Cửa thô cân hoạt động bình thường sau khi  cắt lại đầu dây mới, bấm cos.
Kết quả: Thiết bị hoạt động bình thường, bàn giao cho VH.</t>
  </si>
  <si>
    <t>2000018877</t>
  </si>
  <si>
    <t>003432/lvc</t>
  </si>
  <si>
    <t>Không xoay trái phải được.</t>
  </si>
  <si>
    <t>Nguyên nhân: Hỏng tiếp điểm K27
Thực hiện: Quan sát thấy shiploader không xoay trái phải được, kiểm tra phát hiện thấy hỏng tiếp điểm output của Relay .87-KC27.  Lấy relay  dự phòng thay thế đưa shiploader vào hoạt động,
Kết quả: Thiết bị hoạt động bình thường, bàn giao cho VH</t>
  </si>
  <si>
    <t>04PT-3206</t>
  </si>
  <si>
    <t>134/lvc</t>
  </si>
  <si>
    <t xml:space="preserve">Nghi thiết bị đo sai </t>
  </si>
  <si>
    <t xml:space="preserve">Nguyên nhân: Nghi thiết bị đo sai, kiểm tra theo yêu cầu VH 
Thực hiện: Kiểm tra thiết bị đo theo dạng abs, range 0~40 barA, dùng  gauge điện tử kiểm tra điểm đo thiết đo bình thường, looptest cũng chưa phát hiện bất thường. Thông tin VH đánh giá thêm 
Kết quả: Chưa phát hiện bất thường ở thiết bị đo </t>
  </si>
  <si>
    <t>04PT-3200</t>
  </si>
  <si>
    <t xml:space="preserve">Không lên áp </t>
  </si>
  <si>
    <t>Nguyên nhân: Chưa mở valve cô lập 
Thực hiện: Kiểm tra, thiết bị không lên áp là do chưa mở valve cô lập. Phối hợp VH khôi phục lại thiết bị, thiết bị hoạt đo bình thường, bàn giao VH 
Kết quả: Thiết bị hoạt đo bình thường, bàn giao VH</t>
  </si>
  <si>
    <t>04PT-3204</t>
  </si>
  <si>
    <t xml:space="preserve">134/lvc
853/clkp
</t>
  </si>
  <si>
    <t>1867/LVC</t>
  </si>
  <si>
    <t>Thiết bị alarm fire trouble trên tủ vùng</t>
  </si>
  <si>
    <t>Nguyên nhân: Đế gắn manual call point tiếp xúc không tốt
Thực hiện: Kiểm tra thấy điểm tiếp xúc đế gắn  manual call point có dấu hiệu rỉ sét. Lấy đế mới thay thế. Thiết bị đã hết alarm
Kết quả: Thiết bị hoạt động bình thường.</t>
  </si>
  <si>
    <t>3282/LVC</t>
  </si>
  <si>
    <t>Cân A không hoạt động.</t>
  </si>
  <si>
    <t>Nguyên nhân: Tắc manifold cửa tinh.
Thực hiện: Kiểm tra thấy piston cửa tinh không hoạt động đúng quá trình. Kiểm tra phát hiện tắc manifold, Sau khi vệ sinh thông tắc. Piston hoạt động bình thường. Cuối ca Vận hành báo piston cửa tinh bị kẹt. Chuyển ca ngày kiểm tra lại cân
Kết quả: Cân đang lỗi</t>
  </si>
  <si>
    <t>34N6L1-D045</t>
  </si>
  <si>
    <t>3284/LVC</t>
  </si>
  <si>
    <t>Nguyên nhân: Đầu dò bẫn
Thực hiện: Kiểm tra phát hiện đầu dò bẫn, tiến hành vệ sinh lại đầu dò, sau khi vệ sinh xong thiết bị hết báo alarm, bàn giao ĐVCQ
Kết quả: Thiết bị hoạt động bình thường, bàn giao ĐVCQ</t>
  </si>
  <si>
    <t>Cân A không hoạt động (giao ca)</t>
  </si>
  <si>
    <t>Nguyên nhân: Tắc manifold cửa tinh, khí chỉnh chưa phù hợp
Thực hiện: 
Ca đêm 18/02/2026: Kiểm tra thấy piston cửa tinh không hoạt động đúng quá trình. Kiểm tra phát hiện tắc manifold, Sau khi vệ sinh thông tắc. Piston hoạt động bình thường. Cuối ca Vận hành báo piston cửa tinh bị kẹt. Chuyển ca ngày kiểm tra lại cân
Ca ngày 19/02/2026: Điều chỉnh lại lưu lượng khí cửa thô, sau khi điều chỉnh xong thiết bị hoạt động ổn định, bàn giao ĐVCQ
Kết quả: Thiết bị hoạt động bình thường, bàn giao ĐVCQ</t>
  </si>
  <si>
    <t>Nguyên nhân: Thông số chưa phù hợp
Thực hiện: Kiểm tra điều chỉnh lại thông số cửa tin và cửa thô, sau khi điều chỉnh xong cân hoạt động đúng, bàn giao ĐVCQ
Kết quả: Thiết bị hoạt động bình thường, bàn giao ĐVCQ</t>
  </si>
  <si>
    <t>04PI-2837</t>
  </si>
  <si>
    <t>0049/LVC</t>
  </si>
  <si>
    <t>Nguyên nhân: Lệch zero
Thực hiện: Kiểm tra phát hiện thiết bị lệch zero, tiến hành điều chỉnh lại zero và kiểm tra lại áp chuẩn, thiết bị hoạt động đúng, bàn giao ĐVCQ
Kết quả: Thiết bị hoạt động bình thường, bàn giao ĐVCQ</t>
  </si>
  <si>
    <t>35N5L3-D037</t>
  </si>
  <si>
    <t>3308/LVC</t>
  </si>
  <si>
    <t>Đầu dò lỗi</t>
  </si>
  <si>
    <t>Nguyên nhân: Hỏng đầu dò
Thực hiện: Kiểm tra phát hiện đầu dò lỗi trouble, tiến hành thay thế đầu dò mới, bàn giao ĐVCQ
Kết quả: Thiết bị hoạt động bình thường, bàn giao ĐVCQ</t>
  </si>
  <si>
    <t>HIS0257</t>
  </si>
  <si>
    <t>0048/LVC</t>
  </si>
  <si>
    <t>Không hiển thị alarm mới</t>
  </si>
  <si>
    <t>Nguyên nhân:Mất kết nối CAMS, chưa rõ nguyên nhân
Thực hiện: Kiểm tra phát hiện mất kết nối CAMS, tiến hành restart lại máy tính, sau khi restart xong HIS đã hiển thị alarm, bàn giao ĐVCQ
Kết quả: Thiết bị hoạt động bình thường, bàn giao ĐVCQ</t>
  </si>
  <si>
    <t>3433/LVC</t>
  </si>
  <si>
    <t>Lỗi đầu dò tốc độ</t>
  </si>
  <si>
    <t>Nguyên nhân: Đầu dò nằm xa
Thực hiện: Kiểm tra HMI báo lỗi .13 Imtermeadiate conveyor fault speed control. Tiến hành điều chỉnh lại vị trí đầu dò tốc độ.
Kết quả: Thiết bị hoạt động bình thường, bàn giao ĐVCQ</t>
  </si>
  <si>
    <t>2438/LVC</t>
  </si>
  <si>
    <t>Giá trị thấp</t>
  </si>
  <si>
    <t>Nguyên nhân: Chưa rõ nguyên nhân
Thực hiện: Kiểm tra ngoại quan không phát hiện bất thường, tiến hành đưa mẫu chuẩn vào giá trị đo lệch với mẫu chuẩn 0.2, tiến hành calibrate lại đưa thiết bị vào hoạt động
Kết quả: Thiết bị hoạt động bình thường, bàn giao ĐVCQ</t>
  </si>
  <si>
    <t>29HV-1008</t>
  </si>
  <si>
    <t>Báo fault</t>
  </si>
  <si>
    <t>Nguyên nhân: Chưa rõ nguyên nhân
Thực hiện: Kiểm tra ngoại quan phát hiện thiết bị báo fault trên màn hình, van vẫn hoạt động bình thường, tiến hành chốt handwheel chuyển manual sau đó reset lại van, sau khi reset xong van hết báo fault bàn giao ĐVCQ
Kết quả: Thiết bị hoạt động bình thường, bàn giao ĐVCQ</t>
  </si>
  <si>
    <t>0747/LVC</t>
  </si>
  <si>
    <t>Thiết bị báo IOP</t>
  </si>
  <si>
    <t>Nguyên nhân: Vượt range, nghi ngờ công nghệ dao động
Thực hiện: Kiểm tra ngoại quan phát hiện thiết bị báo over range, treo trị mặc dù áp đã về bình thường, tiến hành reset nguồn transmitter đồng thời looptest vào hệ thống, giá trị looptest đúng bàn giao lại ĐVCQ
Kết quả: Thiết bị hoạt động bình thường, bàn giao ĐVCQ</t>
  </si>
  <si>
    <t>06LT-1031</t>
  </si>
  <si>
    <t>Nguyên nhân: Mất nước bình ngưng
Thực hiện: Kiểm tra thấy giá trị dao động, tiến hành xả vent và bổ sung nước vào bình ngưng, sau khi bổ sung xong giá trị hết dao động, bàn giao ĐVCQ
Kết quả: Thiết bị hoạt động bình thường, bàn giao ĐVCQ</t>
  </si>
  <si>
    <t>Node RTU Sub Urea</t>
  </si>
  <si>
    <t>Off nguồn đèn quạt để điện kiểm tra cách điện sau sự cố trip tạo hạt</t>
  </si>
  <si>
    <t>Nguyên nhân: Off nguồn theo yêu cầu
Thực hiện: Thực hiện mở hết cửa tủ và tiến hành off nguồn đèn quạt tủ RTU để điện thực hiện kiểm tra cách điện, sau khi kiểm tra xong thực hiện on nguồn lại để thiết bị hoạt động
Kết quả: Thiết bị hoạt động bình thường, bàn giao ĐVCQ</t>
  </si>
  <si>
    <t>G07601</t>
  </si>
  <si>
    <t>Phối hợp kiểm tra nguyên nhân trip tạo hạt</t>
  </si>
  <si>
    <t>Nguyên nhân: Thực hiện theo yêu cầu TCNM
Thực hiện: Kiểm tra SOE event ghi nhận áp dầu 07PSAL-2503 kích hoạt vào lúc 5:40:16 AM 20/02/2026 (07PXT-2053A/B/C) dẫn đến trip B07603, nguyên nhân ban đầu do trip thanh cái 23F (chưa rõ nguyên nhân) dẫn đến bơm dầu 07MP-07201B trip đột ngột. Đã copy historical report cho ĐVCQ theo yêu cầu
Kết quả: Đến 11:30 cụm tạo hạt sau khi vệ sinh xong đã thực hiện chạy lại</t>
  </si>
  <si>
    <t>3064/LVC</t>
  </si>
  <si>
    <t>Lỗi thanh chặn pallet</t>
  </si>
  <si>
    <t>Nguyên nhân: Hỏng thanh chặn pallet
Thực hiện: Sau khi cơ khí hàn thanh chặn pallet thì Robot lỗi không gắp bao do lỗi sensor. Robot đã gắp bao lại bình thường sau khi điều chỉnh lại sensor SG4, SG9, SQ7
Kết quả: Robot đã hoạt động bình thường, bàn giao ĐVCQ</t>
  </si>
  <si>
    <t>3065/LVC
784/CLKP</t>
  </si>
  <si>
    <t>749/LVC</t>
  </si>
  <si>
    <t>2440/LVC</t>
  </si>
  <si>
    <t>3066/LVC</t>
  </si>
  <si>
    <t>1220/LVC</t>
  </si>
  <si>
    <t>751/LVC</t>
  </si>
  <si>
    <t>DIEU KHIEN</t>
  </si>
  <si>
    <t>1167/LVC</t>
  </si>
  <si>
    <t>03434/LVC</t>
  </si>
  <si>
    <t>0760/LVC</t>
  </si>
  <si>
    <t>0062/LVC</t>
  </si>
  <si>
    <t>1166/LVC</t>
  </si>
  <si>
    <t>03074/LVC</t>
  </si>
  <si>
    <t>2000018913</t>
  </si>
  <si>
    <t>3078/LVC</t>
  </si>
  <si>
    <t>3078/lvc</t>
  </si>
  <si>
    <t>73/lvc</t>
  </si>
  <si>
    <t>1164/lvc</t>
  </si>
  <si>
    <t>3080/LVC</t>
  </si>
  <si>
    <t>0074/LVC</t>
  </si>
  <si>
    <t>1351/LVC</t>
  </si>
  <si>
    <t>200018925</t>
  </si>
  <si>
    <t>2000018927</t>
  </si>
  <si>
    <t>1355/LVC</t>
  </si>
  <si>
    <t>2761/LVC</t>
  </si>
  <si>
    <t>777/LVC</t>
  </si>
  <si>
    <t>03083/LVC</t>
  </si>
  <si>
    <t>1358/LVC</t>
  </si>
  <si>
    <t>0.5</t>
  </si>
  <si>
    <t>3084/LVC</t>
  </si>
  <si>
    <t>Chuyển cân đóng bao sang 20kg theo yêu cầu</t>
  </si>
  <si>
    <t xml:space="preserve"> Nguyên nhân: Nhu cầu đóng bao 25kg.
Thực hiện: Chuyển cân 50kg xuống đóng bao 25kg theo yêu cầu VH 
Kết quả: Cân hoạt động bình thường. Bàn giao ĐVVH</t>
  </si>
  <si>
    <t>Piston cắt chỉ không hoạt động</t>
  </si>
  <si>
    <t>Nguyên nhân: Hỏng fitting ống khí của piston
Thực hiện: Tháo thay mới fiting cắt chỉ của máy may đưa vào hoạt động.
Kết quả: Máy may hoạt động bình thường. Bàn giao ĐVVH</t>
  </si>
  <si>
    <t>Cân A line B dao động dư ký</t>
  </si>
  <si>
    <t>Nguyên nhân: Thông số cửa tinh chưa phù hợp.
Thực hiện: Tiến hành điều chỉnh lại thông số đưa cân vào hoạt động. 
Kết quả: Cân A hoạt động bình thường. Bàn giao ĐVVH</t>
  </si>
  <si>
    <t>Bao lỗi đi qua nhưng không đá bao</t>
  </si>
  <si>
    <t xml:space="preserve"> Nguyên nhân: Sensor bắt bao bị lệch gương.
Thực hiện: Kiểm tra canh chỉnh lại sensor hị vào hoạt động.
Kết quả: Thiết bị hoạt động bình thường bàn giao ĐVVH</t>
  </si>
  <si>
    <t>Máy may không hoạt động (giao ca)</t>
  </si>
  <si>
    <t xml:space="preserve"> Nguyên nhân: CB 7KM1 chập chờn
Thực hiện: Ca Đêm 27/02/2026: Kiểm tra thấy máy may thỉnh thoảng không may, tín hiệu đầu dò bình thường, phát hiện contactor chập chờn, báo ĐVCQ yêu cầu VH Điện kiểm tra. Ca ngày 28/02/2026: Phối hợp Điện kiểm tra CB 7KM1 chập chờn. Bên Điện đã thay thế CB mới đưa vào hoạt động. 
Kết quả: Máy may hoạt động bình thường. Bàn giao ĐVVH</t>
  </si>
  <si>
    <t>Ống khí thân robot bị tuột</t>
  </si>
  <si>
    <t xml:space="preserve"> Nguyên nhân: Ống khí loã hoá bể.
Thực hiện: Lấy ống khí mới và fitting mới thay thế đưa robot vào hoạt động.  
Kết quả: Robot hoạt động bình thường. Bàn giao ĐVVH</t>
  </si>
  <si>
    <t>3086/LVC</t>
  </si>
  <si>
    <t>Nguyên nhân: Đầu phun lệch tia không đúng vào ống thu hồi.
Thực hiện: Kiểm tra vệ sinh đầu phun chỉnh lại tia mực đúng vào ống thu hồi mực. Đưa máy in vào hoạt động.
Kết quả: Máy in hoạt động bình thường. Bàn giao ĐVVH</t>
  </si>
  <si>
    <t>Lệch tia mực (đang dự phòng)</t>
  </si>
  <si>
    <t>Nguyên nhân: Đầu phun lệch tia mực lem
Thực hiện: Kiểm tra vệ sinh đầu phun chỉnh lại tia mực. Đưa máy in vào hoạt động.
Kết quả: Máy in hoạt động bình thường. Bàn giao ĐVVH</t>
  </si>
  <si>
    <t>Cân A line B lệch zero</t>
  </si>
  <si>
    <t>Nguyên nhân: Cân lệch -0,7 kg
Thực hiện: Kiểm tra vệ sinh lại loadcell sau đó zero lại cân. Đưa cân vào hoạt động.
Kết quả: Cân hoạt động bình thường. Bàn giao ĐVVH</t>
  </si>
  <si>
    <t>1359/LVC</t>
  </si>
  <si>
    <t>Bộ đo mức báo âm</t>
  </si>
  <si>
    <t>Nguyên nhân: Hỏng transmitter
Thực hiện: Kiểm tra trên DCS thiết bị báo giá trị âm. Tiến hành kiểm tra tại site HMI ko lên nguồn. Đo nguồn supply 23.4VDC. Đã yêu cầu VH khởi tạo WR trình ký thay thế vật tư.
Kết quả: Thiết bị đo mức đang hỏng. Chờ vật tư thay thế.</t>
  </si>
  <si>
    <t>Module dây báo nhiệt báo lỗi FireTrouble</t>
  </si>
  <si>
    <t>Nguyên nhân: Hỏng module FMM101
Thực hiện: Kiểm tra cùng An toàn dây báo nhiệt hỏng module FMM101. Yêu cầu An toàn khởi tạo WR trình ký vật tư thay thế.
Kết quả: Thiết bị đang hỏng module. Chờ vật tư thay thế.</t>
  </si>
  <si>
    <t>VH báo máy dán chập chờn không dán được</t>
  </si>
  <si>
    <t>Nguyên nhân: Sensor nhận tem chập chờn do support bị rung.
Thực hiện: Kiểm tra gia cố lại support sensor. Test lại sensor đã hết chập chờn.
Kết quả: Máy dán tem hoạt động bình thường. Bàn giao ĐVVH</t>
  </si>
  <si>
    <t>000'88/LVC</t>
  </si>
  <si>
    <t>Báo lỗi CNF</t>
  </si>
  <si>
    <t>Nguyên nhân: Transmitter hỏng
Thực hiện: Kiểm tra thấy Transmitter simen TH400 range 0-600oC, Sensor TC N. Đo nguồn cấp 13.1Vdc, nhiệt độ sensor được 499oC. Tiến hành source nhiệt từ transmitter vào không thấy hiển thị trên DCS. Nhiệt độ vẫn báo 0oC. Download lại transmitter vẫn không hết lỗi.
Kết quả: Transmitter hỏng, chờ có vật tư mói thay thế</t>
  </si>
  <si>
    <t>1361/LVC</t>
  </si>
  <si>
    <t>Cân dư ký</t>
  </si>
  <si>
    <t>Nguyên nhân: Thực hiện theo yêu cầu
Thực hiện: Kiểm tra cân sai ký, tiến hành điều chỉnh lại thông số cửa thô.
Kết Quả: Cân đã hết sai ký, bàn giao ĐVCQ</t>
  </si>
  <si>
    <t>Chuyển cân đóng 50kg</t>
  </si>
  <si>
    <t>Nguyên nhân: Chuyển theo yêu cầu
Thực hiện: Chuyển cân từ 25kg lên 50kg theo yêu cầu.
Kết Quả: Đã thực hiện theo yêu cầu, bàn giao ĐVC</t>
  </si>
  <si>
    <t xml:space="preserve">KHO 10000 TẤN </t>
  </si>
  <si>
    <t>Báo lỗi reset không hết</t>
  </si>
  <si>
    <t>Nguyên nhân: Kiểm tra theo yêu cầu
Thực hiện: Phối hợp TC An Toàn kiểm tra thấy đầu dò Beam vị trí trên cao nên không thao tác kiểm tra được. Tạm thời thống nhất Disable chuyển ca ngày đánh giá kiểm tra.
Kết Quả: Tín hiệu đang được Disable, chuyển ca sau phối hợp lắp giao kiểm tra</t>
  </si>
  <si>
    <t>Nguyên nhân: Kiểm tra theo yêu cầu
Thực hiện: Phối hợp TC An Toàn kiểm tra nhưng chưa tìm thấy thiết bị. Tạm thời thống nhất Disable chuyển ca ngày đánh giá kiểm tra.
Kết Quả: Tín hiệu đang được Disable, chuyển ca sau phối hợp lắp giao kiểm tra</t>
  </si>
  <si>
    <t>Cân A lỗi không đóng bao được</t>
  </si>
  <si>
    <t>Nguyên nhân: Nghi ngờ cân treo
Thực hiện: Kiểm tra thấy cân treo 22-24kg không xả. Reset lại cân sau đó hoạt đông dư ký. Tiến hành điều chỉnh lại thông số cửa thô
Kết Quả: Cân hoạt động đúng, bàn giao ĐVCQ</t>
  </si>
  <si>
    <t>KHO HÓA CHẤT</t>
  </si>
  <si>
    <t>Cân B thỉnh thoảng đóng 60kg</t>
  </si>
  <si>
    <t>Nguyên nhân: Đạm vón cục
Thực hiện: Cân hoạt động đúng, thỉnh thoảng đóng 60kg do có đạm vón cục. Đã yêu cầu ĐVCQ xử lý phần đạm cục
Kết Quả: Cân hoạt động bình thường, bàn giao ĐVCQ</t>
  </si>
  <si>
    <t>1363/LVC</t>
  </si>
  <si>
    <t>Cân A sai ký, Cửa xả kẹt không đóng làm tràn đạm.</t>
  </si>
  <si>
    <t>Nguyên nhân: Thông số đầu cân chưa phù hợp. Switch gạt bị kẹt nên của xả không đóng.
Thực hiện:  Đầu ca điều chỉnh thông số đầu cân theo dõi cân hoạt động đúng. Đầu giờ chiều switch điều khiển cửa xả bị kẹt làm cửa xả không đóng. Kiểm tra do thanh gạt switch bị cong làm kẹt switch. Sau khi điều chỉnh cân hoạt động bình thường
Kết quả: Cân hoạt động bình thường</t>
  </si>
  <si>
    <t>3435/LVC</t>
  </si>
  <si>
    <t>P.Giao nhận yêu cầu nâng giới hạn chiều cao cáp bóc hàng hàng. Vì thuyển có chiều cao lớn</t>
  </si>
  <si>
    <t>Nguyên nhân: Do thuyền cao cần nâng chiều cao cáp bóc lên cao để cẩu hàng 
Thực hiện: Điều chỉnh switch giới hạn chiều cao cáp móc hàng. phù hợp với  chiều cao thuyền.
Kết quả: Đã nâng chiều cao cáp móc hàng.</t>
  </si>
  <si>
    <t>0001/LVC</t>
  </si>
  <si>
    <t>Tháo đầu dò độ rung cho Cơ khí bảo dưỡng máy nén</t>
  </si>
  <si>
    <t>Nguyên nhân: Tháo đầu dò để Cơ khí bảo dưỡng máy nén
Thực hiện: Đã tháo 04VT3202, 03 mang về phòng bảo quản đầu dò. Cách lý tín hiệu các đầu dò 04VT3202-03-04 tại junction box.
Kết quả: Đã tháo đầu dò</t>
  </si>
  <si>
    <t>2762/LVC</t>
  </si>
  <si>
    <t>Vận hành báo giá trị sai. Giá trị vận hành hằng ngày PH 5-6 nhưng hiện tại tăng lên PH 9</t>
  </si>
  <si>
    <t>Nguyên nhân: Chưa phát hiện bất thường.
Thực hiện: Sau khi ra kiểm tra thì giá trị trở về PH 5.x. Tương đối đúng. Theo dõi chiều có mưa giá trị PH tăng lại 9.x. Nghi do nhiệt độ công nghệ giảm nên chưa đánh giá nguyên nhân do đâu. Hôm sau kiểm tra tiếp.
Kết quả: Hiện chưa phát hiện bất thường, Cần theo dõi thêm</t>
  </si>
  <si>
    <t>3087/lvc</t>
  </si>
  <si>
    <t>Máy in số 3, vận hành báo lệch tia mực</t>
  </si>
  <si>
    <t>Nguyên nhân: Chưa rõ nguyên nhân.
Thực hiện:  Kiểm tra thấy lệch tia mực, tiến hành vệ sinh đầu in và điều chỉnh lại tia mực. Thiết bị hoạt động bình thường, bàn giao ĐVVH.
Kết quả: Thiết bị hoạt động bình thường, bàn giao ĐVVH.</t>
  </si>
  <si>
    <t>1364/lvc</t>
  </si>
  <si>
    <t>Máy in vận hành báo lỗi ngắt cao áp.</t>
  </si>
  <si>
    <t>VH báo dư ký</t>
  </si>
  <si>
    <t>Nguyên nhân: Cân đóng nhanh.
Thực hiện:  Kiểm tra thấy cân đóng nhanh, tiến hành điều chỉnh lại thông số cho phù hợp. Thiết bị hoạt động bình thường, bàn giao ĐVVH.
Kết quả: Thiết bị hoạt động bình thường, bàn giao ĐVVH.</t>
  </si>
  <si>
    <t>VH báo không xả được đạm</t>
  </si>
  <si>
    <t>Nguyên nhân:  Chưa rõ nguyên nhân.
Thực hiện: Kiểm tra thấy cân báo lỗi nhưng không hiển thị lỗi sau khi cơ khí xử lý rò liệu, tiến hành reset lại lỗi. Thiết bị hoạt động bình thường, bàn giao ĐVVH.
Kết quả: Thiết bị hoạt động bình thường, bàn giao ĐVVH.</t>
  </si>
  <si>
    <t>2000018943</t>
  </si>
  <si>
    <t>VH báo cân B line B xả 60kg</t>
  </si>
  <si>
    <t>Nguyên nhân: Nghi ngờ hỏng solenoid cửa tinh
Thực hiện: Kiểm tra thấy cân thỉnh thoảng đóng 60kg, nghi ngờ solenoid có vấn đề tiến hành sử dụng solenoid dự phòng thay thế. Sau khi thay thế, theo dõi một thời gian thiết bị hoạt động bình thường, bàn giao ĐVVH.
Kết quả: Sau khi thay thế, theo dõi một thời gian thiết bị hoạt động bình thường, bàn giao ĐVVH.</t>
  </si>
  <si>
    <t>VH báo không chạy được V48011E</t>
  </si>
  <si>
    <t>Nguyên nhân: Nghi ngờ kẹt CK
Thực hiện: Quan sát thấy CB bị nhảy, sau khi Điện ON CB lại thì băng chạy có chạy nhưng chạy không nổi, nghi ngờ kẹt CK. Bàn giao CK xử lý, thiết bị ĐK hoạt động bình thường bàn giao ĐVVH.( Cơ khí kiểm tra hỏng hộp số ca ngày xử lý ) 
Kết quả:  Thiết bị ĐK hoạt động bình thường bàn giao ĐVVH.</t>
  </si>
  <si>
    <t>Chuyển cân đóng bao sang 25kg</t>
  </si>
  <si>
    <t xml:space="preserve">Nguyên nhân: Chuyển theo yêu cầu VH , 
Thực hiện: Thực hiện chuyển cân đóng bao 40kg về 25kg theo yêu cầu VH. Điều chỉnh thông số phù hợp, cân hoạt đông đúng, bàn giao VH  
Kết quả: Cân hoạt đông đúng, bàn giao VH  </t>
  </si>
  <si>
    <t>Hỏng ống khí</t>
  </si>
  <si>
    <t>Nguyên nhân: Lão hóa. 
Thực hiện: Kiểm tra, hỏng ống khí, tiến hành thay thế đoạn ống khí bị hỏng, đưa thiết bị vảo hoạt động bình thường, bàn giao VH . 
Kết quả:Thiết bị vảo hoạt động bình thường, bàn giao VH</t>
  </si>
  <si>
    <t>2768/LVC</t>
  </si>
  <si>
    <t>Vận hành báo giá trị sai. Giá trị vận hành hằng ngày PH 5-6 nhưng hiện tại tăng lên PH 9  (tồn đọng)</t>
  </si>
  <si>
    <t>Nguyên nhân: Đường 
Thực hiện: Ngày 1/3/26 Sau khi ra kiểm tra thì giá trị trở về PH 5.x. Tương đối đúng. Theo dõi chiều có mưa giá trị PH tăng lại 9.x. Nghi do nhiệt độ công nghệ giảm nên chưa đánh giá nguyên nhân do đâu. Hôm sau kiểm tra tiếp. Ngày 2/3/26 kiểm tra với mẫu chuẩn thì đạt, thấy có bọt trong ống dịch KCL. Đã vent hết bọt khí đưa thiết bị vào làm việc. Giá trị đang ổn. Cần theo dõi thêm
Kết quả: Giá trị đang ổn định</t>
  </si>
  <si>
    <t>1366/LVC</t>
  </si>
  <si>
    <t>Rò đạm cửa xả</t>
  </si>
  <si>
    <t>Nguyên nhân: Do cửa xả chưa kín
Thực hiện: Đã phối hợp với Cơ khí NPK sửa lại họng xả.
Kết quả: Cân đã hết rò đạm.</t>
  </si>
  <si>
    <t>Vận hành báo cân dừng đột ngột</t>
  </si>
  <si>
    <t>Nguyên nhân: Do cân không tự zero 
Thực hiện: Kiểm tra phát hiện cân lệch zero. Sau khi vệ sinh sạch man zero đầu cân. 
Kết quả: Cân đa hoạt động bình thường</t>
  </si>
  <si>
    <t>Cân không đồng bộ đầu cân và bộ điều khiển</t>
  </si>
  <si>
    <t>Nguyên nhân: Do sai mode hoạt động
Thực hiện: Kiểm tra giá trị đầu cân và bộ điều khiển lệch nhau. Thay đổi mode đầu câu giá trị đc được đồng bộ
Kết quả: Cân hoạt động bình thường</t>
  </si>
  <si>
    <t>0792/LVC</t>
  </si>
  <si>
    <t>Nguyên nhân: PI hoạt động sai
Thực hiện: Tháo PI mang về tổ Hiệu chuẩn kiểm tra và chuẩn. Do chưa xong nên chưa lắp lại.
Kết quả: Thiết bị đang hiệu chuẩn</t>
  </si>
  <si>
    <t>Tấm lật chỉ thị mức level gauge không đều.</t>
  </si>
  <si>
    <t>Nguyên nhân: Nghi do từ tính yếu
Thực hiện: Dùng nam cham kéo lại tấm lật cho đúng mức chỉ thị
Kết quả: Thiết bị đả chỉ thị đúng</t>
  </si>
  <si>
    <t>Vận hành báo van hoạt động sai</t>
  </si>
  <si>
    <t>Nguyên nhân: Do body van bẩn gây passing ra đường vent
Thực hiện: Kiểm tra phát hiện body van passing qua đường vent. Tháo body kiểm tra phát hiện bùn là van đóng không kín. Đã vệ sinh sạch body lắp lại van hoạt động đúng
Kết quả: Van hoạt động bình thường</t>
  </si>
  <si>
    <t>Vận hánh báo LCD transmitter mờ không thấy số</t>
  </si>
  <si>
    <t>Nguyên nhân: LCD hỏng do tuổi thọ
Thực hiện: kiểm tra LCD không hiển thị. Lấy LCD tái sữ dụng thay thế
Kết quả: LCD đa hiển thị lại bình thường</t>
  </si>
  <si>
    <t>Giá trị sai ( tồn đọng)</t>
  </si>
  <si>
    <t>Nguyên nhân: Chưa kiểm tra được do transmitter ngoài sàn thao tác
Thực hiện: Khảo sát transmitter trên tầng  sàn Ure và nằm ngoài sàn thao tác không thể thực hiện. Đang yêu cầu lắp giáo kiểm tra
Kết quả: Ngày 3/3/26 lắp giáo sẽ kiểm tra</t>
  </si>
  <si>
    <t>0788/CLKP</t>
  </si>
  <si>
    <t>Thiết bị alarm trên hệ thống báo cháy</t>
  </si>
  <si>
    <t>Nguyên nhân: Chưa rõ nguyên nhân
Thực hiện: Phối hợp cùng P.An Toàn test khi kho Hóa chất mở đèn thì thiết bị dò khói dạng beam hoạt động bình thường, Khi tắt đèn thì thiết bị alarm. Đã test nhiều lần vẫn chưa xử lý được lỗi. Thiết bị khác cùng trong kho thì không bị. Đang trình vật tư thay thế loại trừ. Hôm sau nhận vật tư sẽ thay thế đầu beam. Đang Disable đầu dò
Kết quả: Đang disable đầu dò hôm sau xử lý.</t>
  </si>
  <si>
    <t>Rò dịch glycerin ( tồn đọng)</t>
  </si>
  <si>
    <t>Nguyên nhân: Rò qua nút vặn điều chỉnh kim
Thực hiện: Ngày 27/2/26 Tháo về chuyển Tổ HCHC sửa chữa. Ca sau theo dõi lắp lại khi thực hiện xong. Ngày 2/3/26 Tổ hiệu chuẩn xong đã lắp lại PI
Kết quả: PI họa động đúng</t>
  </si>
  <si>
    <t>3093/LVC</t>
  </si>
  <si>
    <t>Cân đối chứng thường xuyên sai ký</t>
  </si>
  <si>
    <t>Nguyên nhân: Do băng tải V48012B rách, phần rách cọ vào cân đối chứng gây sai ký. 
Thực hiện: Phối hợp cùng TT đóng bao kiểm tra phát hiện băng tải V48012B rách mảnh rách va vào cân đối chứng gây sai ký. Cơ khí đã xử lý phần rách. Test lại cân đối chứng hoạt động đúng. 
Kết quả: Cân đối chứng hoạt động đún</t>
  </si>
  <si>
    <t>Nguyên nhân: Nghi do cài đặt
Thực hiện: Khi kiểm tra phát hiện giá trị cài alarm sai. Đã test lại bao alarm đúng
Kết quả: Cân đã alarm đúng</t>
  </si>
  <si>
    <t>Báo lỗi reset không hết ( tồn đọng )</t>
  </si>
  <si>
    <t>Nguyên nhân: Do trong quá trình bóc hàng bui phát tán gây alarm
Thực hiện: Đêm 28/2/26 Phối hợp TC An Toàn kiểm tra thấy đầu dò Beam vị trí trên cao nên không thao tác kiểm tra được. Tạm thời thống nhất Disable chuyển ca ngày đánh giá kiểm tra. Ngày 2/3/26 phối hợp cùng P.An toàn enable đầu dò đã hết alarm.
Kết Quả: Tín hiệu đang được hoạt động bình thường</t>
  </si>
  <si>
    <t>Tháo transmitter để Cơ khí hàn bồn</t>
  </si>
  <si>
    <t>Nguyên nhân: Cần tháo transmitter để hàn bồn
Thực hiện: Đã tháo transmitter để tại site. Khi nào Cơ khí hàn xong sẽ gắn lại
Kết quả: Đã tháo transmitter</t>
  </si>
  <si>
    <t>003094/lvc</t>
  </si>
  <si>
    <t>VH báo chuyển robot về gấp bao 50kg</t>
  </si>
  <si>
    <t>Nguyên nhân: Thực hiện theo y/c VH.
Thực hiện:  Kiểm tra, thực hiện theo y/c VH chuyển robot về gấp 50kg. Thiết bị hoạt động bình thường sau khi chuyển bàn giao ĐVVH
Kết quả: Thiết bị hoạt động bình thường sau khi chuyển bàn giao ĐVVH</t>
  </si>
  <si>
    <t>VH báo chuyển cân từ 25kg về 50kg</t>
  </si>
  <si>
    <t>Nguyên nhân:  Thực hiện theo y/c VH.
Thực hiện:  Thực hiện theo y/c VH chuyển cân đóng bao từ 25kg về 50kg, điều chỉnh thông số cửa thô và tinh cho phù hợp. Thiết bị hoạt động bình thường bàn giao ĐVVH.
Kết quả: Thiết bị hoạt động bình thường bàn giao ĐVVH.</t>
  </si>
  <si>
    <t>001352/lvc</t>
  </si>
  <si>
    <t>VH báo Piston đá bao lỗi  kích hoạt sớm .</t>
  </si>
  <si>
    <t xml:space="preserve">Nguyên nhân: Chưa rõ nguyên nhân .
Thực hiện: Kiểm tra, cân chỉnh  lại sensor nhận bao, piston đã đá bao đúng thời điểm theo yêu cầu VH .
Kết quả: Đá bao hoạt động bình thường, bàn giao VH </t>
  </si>
  <si>
    <t>VH báo ống khí điều khiển Piston kẹp pallet của Robot C bị bể .</t>
  </si>
  <si>
    <t>Nguyên nhân: Do ống khí sử dụng lâu ngày bị lão hóa .
Thực hiện: Kiểm tra, thay thế đoạn ống mới, bộ kẹp pallet hoạt động bình thường, bàn giao VH 
Kết quả: Robot đã hoạt động bình thường, bàn giao VH  .</t>
  </si>
  <si>
    <t xml:space="preserve">Không vận hành được, không hiển thì giá trị </t>
  </si>
  <si>
    <t xml:space="preserve">Nguyên nhân: Chưa rõ nguyên nhân.
Thực hiện: Kiểm tra, his bị treo không thao tác được, nhấn phím không tác dụng, tiến hành reset cứng, khởi động lại PC. His đã hoạt động lại bình thường, bàn giao VH 
Kết quả: His đã hoạt động lại bình thường, bàn giao VH </t>
  </si>
  <si>
    <t>001352/lvc
1055/clkp</t>
  </si>
  <si>
    <t xml:space="preserve">Nguyên nhân: Chưa rõ nguyên nhân. 
Thực hiện: Kiểm tra cách ly tín hiệu, looptest transmitter YTA70 kiểm tra transmitter chưaphát hiện bất thường. Tiến hành đo đạt dây RTD nối dài đến sensor phát hiện điên trở dao động , lệch nhiều chính- phụ ( Do quạt đang chạy nên chỉ kiểm tra bên ngoài ). Hiện tại tín hiệu đang giữ bypass, khi nào VH dừng quạt thì kiểm tra bên trong .
Kết quả: Thiết bị Alarm I.O.P Hiện tại tín hiệu đang giữ bypass, khi nào VH dừng quạt thì kiểm tra bên trong, chuyển ca theo dõi xử lý khi quạt dừng.  </t>
  </si>
  <si>
    <t xml:space="preserve">Cân 1 dư kg </t>
  </si>
  <si>
    <t xml:space="preserve">Nguyên nhân: Chưa rõ nguyên nhân
Thực hiện: Kiểm tra, điều chinh thông số phù hợp trên receipt , cân hoạt động đúng, bàn giao VH 
Kết quả: Cân hoạt  động đúng , bàn giao VH </t>
  </si>
  <si>
    <t xml:space="preserve">Cân Acân sai kg, dao động </t>
  </si>
  <si>
    <t xml:space="preserve">Nguyên nhân: nghi ngờ loadcell lỗi
Thực hiện: Kiểm tra, cân chỉnh lại dây đai thùng cân, zero lại cân, calib với tải chuẩn. Cân đóng được vài bao thì  bị dao động  zero, đo đạt kiểm tra thì tín hiệu loadcell từ bộ cộng về đầu cân bị dao động, cuối ca chưa xử lý xong, chuyển ca ngày tiếp tục xử lý . hiện tại line B Off cân A,  cân B đóng bình thường. 
Kết quả: Cuối ca chưa xử lý xong, chuyển ca ngày tiếp tục xử lý . hiện tại line B Off cân A,  cân B đóng bình thường. </t>
  </si>
  <si>
    <t>1369/LVC</t>
  </si>
  <si>
    <t>Robot bể ống khí ( giao ca )</t>
  </si>
  <si>
    <t>Nguyên nhân: Bể do ống nhựa bị lão hóa
Thực hiện: Kiểm tra thấy nứt ống khí phi 8mm do lão hóa. Tiến hành thay mới ống khí.
Kết quả: Đã thay ống khí mới theo yêu cầu, bàn giao ĐVCQ</t>
  </si>
  <si>
    <t>3095/LVC</t>
  </si>
  <si>
    <t>Máy in lỗi</t>
  </si>
  <si>
    <t>Nguyên nhân: Treo máy
Thực hiện: Kiểm tra thấy máy in bị treo, màn hình không thao tác dược. Tiến hành ngắt nguồn và khội phục lại. Máy in hết lỗi và hoạt động bình thường. Tiến hành rữa lại đầu in.
Kết quả: Thiết bị hoạt động bình thường sau khi chuyển bàn giao ĐVVH</t>
  </si>
  <si>
    <t>Cân A cân sai kg, dao động ( giao ca )</t>
  </si>
  <si>
    <t>Nguyên nhân: nghi ngờ loadcell lỗi
Thực hiện: Ca Đ 02 03 2026 Kiểm tra, cân chỉnh lại dây đai thùng cân, zero lại cân, calib với tải chuẩn. Cân đóng được vài bao thì  bị dao động  zero, đo đạt kiểm tra thì tín hiệu loadcell từ bộ cộng về đầu cân bị dao động, cuối ca chưa xử lý xong, chuyển ca ngày tiếp tục xử lý. hiện tại line B Off cân A, cân B đóng bình thường. Ca N 03 03 2026 kiểm tra thấy tắc đường khí solenoid cửa thô và tinh tắc không đóng bao được. Tiến hành thông tắc solenoid, cân chỉnh và calibrate lại cân.
Kết quả: Cân hoạt động đúng, bàn giao ĐVCQ</t>
  </si>
  <si>
    <t>1055/CNCL</t>
  </si>
  <si>
    <t>Báo lỗi I.O.P ( giao ca )</t>
  </si>
  <si>
    <t>Nguyên nhân: Thực hiện theo y/c VH.
Thực hiện: Ca Đ 02 03 2026  Kiểm tra cách ly tín hiệu, looptest transmitter YTA70 kiểm tra transmitter chưaphát hiện bất thường. Tiến hành đo đạt dây RTD nối dài đến sensor phát hiện điên trở dao động , lệch nhiều chính- phụ ( Do quạt đang chạy nên chỉ kiểm tra bên ngoài ). Hiện tại tín hiệu đang giữ bypass, khi nào VH dừng quạt thì kiểm tra bên trong. Ca N 03 03 2026 tổ DK-BENT đã thay mới Sensor, đã bỏ bypass sau khi theo dõi ổn định.
Kết quả: Thiết bị đã hoạt động bình thường, bàn giao ĐVCQ</t>
  </si>
  <si>
    <t>2783/LVC</t>
  </si>
  <si>
    <t>Lắp lại Level gauge ( tồn đọng )</t>
  </si>
  <si>
    <t>Nguyên nhân: Lắp lại theo yêu cầu
Thực hiện: Lắp lại thiết bị theo yêu cầu sau khi cơ khí BD van block xong.
Kết quả: Đã lắp lại thiết bị, bàn giao ĐVCQ.</t>
  </si>
  <si>
    <t>Lắp lại transmitter</t>
  </si>
  <si>
    <t>0022/LVC</t>
  </si>
  <si>
    <t>Lắp lại đầu dò ( tồn đọng )</t>
  </si>
  <si>
    <t>Nguyên nhân: Chưa rõ nguyên nhân
Thực hiện: Ca N 01 03 2026 Đã tháo 04VT3202, 03 mang về phòng bảo quản đầu dò. Cách lý tín hiệu các đầu dò 04VT3202-03-04 tại junction box. Ca N 03 03 2026 lắp lại các đầu dò trên theo yêu cầu.
Kết quả: Đã lắp lại đầu dò theo yêu cầu, bàn giao ĐVCQ.</t>
  </si>
  <si>
    <t>Thiết bị alarm trên hệ thống báo cháy (tồn đọng )</t>
  </si>
  <si>
    <t>Nguyên nhân: Chưa rõ nguyên nhân
Thực hiện: Ca N 02 03 2026 Phối hợp cùng P.An Toàn test khi kho Hóa chất mở đèn thì thiết bị dò khói dạng beam hoạt động bình thường, Khi tắt đèn thì thiết bị alarm. Đã test nhiều lần vẫn chưa xử lý được lỗi. Thiết bị khác cùng trong kho thì không bị. Đang trình vật tư thay thế loại trừ. Hôm sau nhận vật tư sẽ thay thế đầu beam. Đang Disable đầu dò. Ca N 03 03 2026 phối hợp tổ DK-F&amp;G thay thế thiết bị mới
Kết quả: Đầu dò đã hết báo lỗi và hoạt động bình thường.</t>
  </si>
  <si>
    <t>Cân A lệch zero</t>
  </si>
  <si>
    <t>Nguyên nhân: Chưa rõ nguyên nhân
Thực hiện: Quan sát thấy cân lệch dương 200g. Tiến hành zero lại cân.
Kết quả: Cân hết báo lỗi, bàn giao ĐVCQ</t>
  </si>
  <si>
    <t>Robot bể ống khí</t>
  </si>
  <si>
    <t>Nguyên nhân: Bể do lão hóa
Thực hiện: Cắt bỏ đoạn ống khí bể và đấu nối lại.
Kết quả: Đã khắc phục ống khỉ bể theo yêu cầu, bàn giao ĐVCQ</t>
  </si>
  <si>
    <t>Piston RFID rò khí</t>
  </si>
  <si>
    <t xml:space="preserve">Nguyên nhân: Hỏng phót
Thực hiện: Kiểm tra thấy piston hỏng phót làm rò khí lớn làm tem RFID không dán được. Nhận trước piston mới thay thế, Test lại cùng ĐVVH, máy đã dán tem bình thường.
Kết quả: Đã thay mới piston, bàn giao ĐVCQ </t>
  </si>
  <si>
    <t>Cân lỗi Trip liên tục</t>
  </si>
  <si>
    <t>Nguyên nhân: Kiểm tra theo yêu cầu
Thực hiện: Cách ly loadcell và đầu cân kiểm tra không phát hiện gì bất thường, tiến hành cắt bỏ đoạn dây đầu cos và bấm cos lại. Cân hết báo lỗi sau khi đấu nối lại.
Kết quả: Cân hất báo lỗi, bàn giao ĐVCQ</t>
  </si>
  <si>
    <t>3787/LVC</t>
  </si>
  <si>
    <t>Cân dư 170gram so với cân bàn</t>
  </si>
  <si>
    <t xml:space="preserve">Nguyên nhân: Chưa rõ nguyên nhân
Thực hiện: Calib lại cân và kểm tra, cân hoạt động đúng.
Kết quả: Thiết bị hoạt động bình thường. Bàn giao ĐVVH </t>
  </si>
  <si>
    <t>Cân dư 60gram so với cân bàn</t>
  </si>
  <si>
    <t>3807/LVC</t>
  </si>
  <si>
    <t>Cân đối chứng dừng và báo lỗi</t>
  </si>
  <si>
    <t xml:space="preserve">Nguyên nhân: Khoảng cách sensor chưa phù hợp với bao 25kg
Thực hiện: Thực hiện chỉnh lại vị trí của sensor bắt đầu và senor kết thúc cho phù hợp. Cân hoạt động bình thường
Kết quả: Thiết bị hoạt động bình thường. Bàn giao ĐVVH </t>
  </si>
  <si>
    <t xml:space="preserve"> Cân đối chứng lệch 120gram cao hơn so với cân bàn</t>
  </si>
  <si>
    <t xml:space="preserve">Nguyên nhân: Chưa rõ nguyên nhân
Thực hiện: Thực hiện Calib lại cân đối chứng và kểm tra cân hoạt độn đúng.
Kết quả: Thiết bị hoạt động bình thường. Bàn giao ĐVVH </t>
  </si>
  <si>
    <t>Cân đối chứng lệch 150gram cao hơn so với cân bàn</t>
  </si>
  <si>
    <t xml:space="preserve">Nguyên nhân: Chưa rõ nguyên nhân
Thực hiện: Thực hiện Calib lại cân đối chứng và kểm tra cân hoạt độn đúng.
- Kết quả: Thiết bị hoạt động bình thường. Bàn giao ĐVVH </t>
  </si>
  <si>
    <t>Nút nhấn báo lỗi NO ANSWER trên tủ vùng</t>
  </si>
  <si>
    <t xml:space="preserve">Nguyên nhân: Nút nhấn bị lỏng chân đế
Thực hiện: Thực hiện gia cố lại box chân đế của nút nhấn.
Kết quả: Thiết bị hoạt động bình thường. Bàn giao ĐVVH. </t>
  </si>
  <si>
    <t>02784/LVC</t>
  </si>
  <si>
    <t>Giá trị lưu lượng xả thải không hiển thị trên webapp</t>
  </si>
  <si>
    <t>Nguyên nhân: Đầu dò bộ đo lưu lượng bắt không tốt_x000D_
Thực hiện: Vệ sinh lại các jack cắm + bôi thêm silcol bám dính bề mặt đầu dò và đường ống._x000D_
Kết quả: Thiết bị hoạt động bình thường. Bàn giao ĐVVH</t>
  </si>
  <si>
    <t>3379/LVC
793/CNCL</t>
  </si>
  <si>
    <t>Alarm Fire Trouble</t>
  </si>
  <si>
    <t>Nguyên nhân: Hỏng do tuổi thọ
Thực hiện: Kiểm tra, vệ sinh thiết bị không hết lỗi. Mượn VT mới từ kho NM thay thế. Thiết bị đã hết báo lỗi.
Kết quả: Thiết bị hoạt động bình thường. Bàn giao ĐVCQ</t>
  </si>
  <si>
    <t>1891/LVC
793/CNCL</t>
  </si>
  <si>
    <t>Nguyên nhân: Hỏng do tuổi thọ
Thực hiện: Kiểm tra, vệ sinh thiết bị không hết lỗi. Thay mới đầu dò, thiết bị đã hết báo lỗi.
Kết quả: Thiết bị hoạt động bình thường. Bàn giao ĐVCQ</t>
  </si>
  <si>
    <t>2765/LVC</t>
  </si>
  <si>
    <t>Transmitter lỗi</t>
  </si>
  <si>
    <t>Nguyên nhân: Nghi ngờ các điểm tiếp xúc không tốt
Thực hiện: Off và on lại nguồn trans vẫn báo lỗi " Fatal Application Error". tiến hành  Off nguồn và vệ sinh các điểm  tiếp xúc giữa transmitter và màn hình sau đó On lại nguồn.
Kết quả: Thiết bị đã hoạt động bình thường, bàn giao ĐVCQ</t>
  </si>
  <si>
    <t>Nguyên nhân: Loadcel bám đạm
Thực hiện: Kiểm tra thấy loadcell bám đạm, tiến hành vệ sinh lại loadcell, cân chỉnh lại lưu lượng khí
Kết quả: Cân đã hoạt động đúng, bàn giao ĐVCQ</t>
  </si>
  <si>
    <t>3442/LVC</t>
  </si>
  <si>
    <t>Cẩu trục không di chuyển được</t>
  </si>
  <si>
    <t>Nguyên nhân: Chưa biết nguyên nhân.
Thực hiện: Ngoại quan thấy các Switch giới hạn hành trình kẹt do dính nước sơn, sau khi xử lý switch hành trình kiểm tra thấy cẩu nâng lên hạ xuống bình thường. Cẩu lỗi không di chuyển tới lui được, kiểm tra không thấy có Ouput từ PLC ra. On và off nguồn PLC khới động lại vẫn không hết lỗi. Do VH chưa cần chạy cẩu gấp nên thống nhất chuyển ca sau xử lý.
Kết quả: Cẩu chưa di chuyển tới lui được. Chuyển ca sau tiếp tục xử lý</t>
  </si>
  <si>
    <t>Lỗi không hoạt động được sau khi VH Điện BD</t>
  </si>
  <si>
    <t>Nguyên nhân: Chưa reset hết lỗi
Thực hiện: Kiểm tra thấy màn hình HMI báo nhiều lỗi, tiến hành Ack và reset hết lôi. Shiploader đã hoạt động bình thường
Kết quả: Shiploader hoạt động bình thường, bàn gioao ĐVCQ</t>
  </si>
  <si>
    <t>Chỉnh lại đầu dò tốc độ sau khi cơ khí BD</t>
  </si>
  <si>
    <t>Nguyên nhân: Thực hiện theo yêu cầu
Thực hiện: Kiểm tra thấy đầu dò tốc độ nằm xa, tiến hành cân chỉnh lại dầu dò. 
Kết quả: Đã cân chỉnh lại dầu dò theo yêu cầu, bàn gioao ĐVCQ</t>
  </si>
  <si>
    <t>1372/LVC
791CLKP</t>
  </si>
  <si>
    <t>Cẩu trục không di chuyển được (giao ca)</t>
  </si>
  <si>
    <t>Nguyên nhân: Limit switch vị trí LS7 bung support.
Thực hiện: Ca ngày 04/03/2026: Ngoại quan thấy các Switch giới hạn hành trình kẹt do dính nước sơn, sau khi xử lý switch hành trình kiểm tra thấy cẩu nâng lên hạ xuống bình thường. Cẩu lỗi không di chuyển tới lui được, kiểm tra không thấy có Ouput từ PLC ra. On và off nguồn PLC khới động lại vẫn không hết lỗi. Do VH chưa cần chạy cẩu gấp nên thống nhất chuyển ca sau xử lý. Ca đêm 04/03/2026: Kiểm tra do limitswitch LS7 bị bung support rớt. Chuyển ca ngày phối hợp Cơ khí hàn lại support.
Kết quả: Cẩu trục chưa di chuyển tới lui được. Chuyển ca sau tiếp tục xử lý</t>
  </si>
  <si>
    <t>Module dây báo nhiệt báo lỗi FireTrouble (Tồn đọng)</t>
  </si>
  <si>
    <t>Nguyên nhân: Hỏng module FMM101
Thực hiện: Ca ngày 28.02.2026: Kiểm tra cùng An toàn dây báo nhiệt hỏng module FMM101. Yêu cầu An toàn khởi tạo WR trình ký vật tư thay thế. Ca đêm 04.03.2026: Nhận vật tư sau khi trình ký thay thế đưa thiết bị vào hoạt động bình thường.
Kết quả: Module hoạt động bình thường. Bàn giao ĐVCQ.</t>
  </si>
  <si>
    <t>3102/LVC</t>
  </si>
  <si>
    <t>Cân đối chứng dư ký</t>
  </si>
  <si>
    <t>Nguyên nhân: Cân dư 50gram so với cân bàn.
Thực hiện: Kiểm tra dùng cân chuẩn calib lại cân. Test đóng bao cân lại cùng cân bàn đạt
Kết quả: Cân hoạt động bình thường. Bàn giao ĐVVH.</t>
  </si>
  <si>
    <t>Cân dao động dư ký</t>
  </si>
  <si>
    <t>Nguyên nhân: Thông số cân chưa phù hợp.
Thực hiện: Yêu cầu vận hanh vệ sinh loadcell sau đó chỉnh lại thông số cân phù hợp. Test cùng VH đưa cân vào hoạt động
Kết quả: Cân hoạt động bình thường. Bàn giao ĐVVH.</t>
  </si>
  <si>
    <t>Cân A và B dao động thiếu ký</t>
  </si>
  <si>
    <t>Nguyên nhân: Cân dao động đóng nhanh gây lúc dư lúc thiếu.
Thực hiện: Kiểm tra cả 2 cân A B đều dao động lúc dư lúc thiếu. Tiến hành điều chỉnh thông số cửa thô cửa tinh đóng chậm lại. Test đóng bao cùng VH đạt. 
Kết quả: Cân hoạt động bình thường. Bàn giao ĐVVH</t>
  </si>
  <si>
    <t>814/lvc</t>
  </si>
  <si>
    <t>Thiết bị Alarm Fire Trouble</t>
  </si>
  <si>
    <t xml:space="preserve">Nguyên nhân: Hỏng sensor
Thực hiện: Kiểm tra, thiết bị Alarm F-03, tiến hành vệ sinh sensor nhiều lần, nhưng vẫn Alarm, tiến hành thay thế sensor mới đưa thiết bị vào hoạt động bình thường, bàn giao VH 
Kết quả: Thiết bị vào hoạt động bình thường, bàn giao VH </t>
  </si>
  <si>
    <t>1376/LVC</t>
  </si>
  <si>
    <t xml:space="preserve">Nguyên nhân: Sensor bẩn
Thực hiện: Phối hợp An toàn kiểm tra, cách ly tin hiệu. Tiến hành vệ sinh sensor, thiết bị hết Alarm, hoạt động lại bình thường, An toàn đã Enable đưa vào hoạt động bình thường. 
Kết quả: An toàn đã Enable đưa vào hoạt động bình thường. </t>
  </si>
  <si>
    <t>'1376/LVC</t>
  </si>
  <si>
    <t xml:space="preserve">Nguyên nhân: Đang nghi sụt áp nguồn cấp 
Thực hiện: Qua kiểm tra, tiến hành đo đạt thấy có dấu hiệu sụt áp nguồn cấp, ca ngày hôm sau tiếp tục xử lý. 
Kết quả: Đang cách ly thiết bị, ca ngày hôm sau tiếp tuc. </t>
  </si>
  <si>
    <t>3443/lvc</t>
  </si>
  <si>
    <t xml:space="preserve">Kiểm tra cẩu trục 5T A ( giao ca ) </t>
  </si>
  <si>
    <t>'Nguyên nhân: Limit switch vị trí LS7 bung support.
Thực hiện: Ca ngày 04/03/2026: Ngoại quan thấy các Switch giới hạn hành trình kẹt do dính nước sơn, sau khi xử lý switch hành trình kiểm tra thấy cẩu nâng lên hạ xuống bình thường. Cẩu lỗi không di chuyển tới lui được, kiểm tra không thấy có Ouput từ PLC ra. On và off nguồn PLC khới động lại vẫn không hết lỗi. Do VH chưa cần chạy cẩu gấp nên thống nhất chuyển ca sau xử lý. Ca đêm 04/03/2026: Kiểm tra do limitswitch LS7 bị bung support rớt. Chuyển ca ngày phối hợp Cơ khí hàn lại support. Ca N 5/3 xử lý  gia cố tạm support cho cẩu di chuyển được theo yêu cầu của GN 
Kết quả: Cẩu trục đã di chuyển theo yêu cầu VH, khi nào có thời gian điều kiện  thì VH thông báo để làm hàn lại support.</t>
  </si>
  <si>
    <t>44/lvc</t>
  </si>
  <si>
    <t xml:space="preserve">Thiết bị rò impulse line </t>
  </si>
  <si>
    <t>Nguyên nhân: Rò khớp nối 
Thực hiện: Kiểm tra, tiến hành phối hợp VH cô lập xiết rò, thiết bị hết rò bàn giao VH ( valve bock passing nhỏ ) 
Kết quả:  Thiết bị hết rò bàn giao VH</t>
  </si>
  <si>
    <t>VH  máy in Alarm ngắt cao áp (Máy in 04 )</t>
  </si>
  <si>
    <t xml:space="preserve">Nguyên nhân: Đầu in phun bẩn
Thực hiện: Kiểm tra thấy đầu in phun bẩn, tiến hành vệ sinh đầu in phun đưa máy in vào hoạt động.
Kết quả: Thiết bị hoạt động bình thường, bàn giao VH </t>
  </si>
  <si>
    <t>VH  máy in Alarm ngắt cao áp (Máy in 08 )</t>
  </si>
  <si>
    <t>VH báo cân đủ ký qua nhưng báo lỗi.</t>
  </si>
  <si>
    <t xml:space="preserve">Nguyên nhân: Chưa rõ nguyên nhân
Thực hiện: Kiểm tra thấy cân đủ ký nhưng đi qua báo lỗi, tiến hành điều chỉnh lại độ nhạy từ 0.2 lên 0.5. Sau khi điều chỉnh, theo dõi 1 thời gian thiết bị hoạt động bình thường.
Kết quả: Thiết bị hoạt động bình thường, bàn giao VH </t>
  </si>
  <si>
    <t>01376/lvc</t>
  </si>
  <si>
    <t>VH báo cân lỗi</t>
  </si>
  <si>
    <t>Nguyên nhân: Lệch zero.
Thực hiện: Quan sát thấy cân lệch zero và báo lỗi Alarm 19. Tiến hành zero lại cân, thiết bị hoạt động bình thường, bàn giao ĐVVH.
Kết quả: Thiết bị hoạt động bình thường, bàn giao ĐVVH.</t>
  </si>
  <si>
    <t xml:space="preserve"> VH báo chuyển cân đóng bao về 25kg.</t>
  </si>
  <si>
    <t>Nguyên nhân: Thực hiện theo y/c VH.
Thực hiện: Thực hiện theo y/c VH, chuyển cân đóng bao về 25kg, điều chỉnh cửa tinh và thô cho phù hợp. Thiết bị hoạt động bình thường.
Kết quả: Thiết bị hoạt động bình thường.</t>
  </si>
  <si>
    <t>3103/lvc</t>
  </si>
  <si>
    <t>VH báo cân đủ ký nhưng báo lỗi.</t>
  </si>
  <si>
    <t>Nguyên nhân: Thực hiện theo y/c VH.
Thực hiện: Phối hợp Tổ Chuyên môn điều chỉnh lại khoảng cách và xung của sensor kết thúc bao, theo dõi thời gian thiết bị hoạt động bình thường. Thiết bị hoạt động bình thường.
Kết quả: Thiết bị hoạt động bình thường.</t>
  </si>
  <si>
    <t>2662/LVC</t>
  </si>
  <si>
    <t>Nguyên nhân: Nghi bẩn sensor
Thực hiện: Kiểm tra giá trị dao động, ngoại quan chưa phát hiện bất thường. Chưa dùng cụm RO để tháo vệ sinh sensor nên chưa vệ sinh được. Hôm sau khi nào dừng cụm RO Vận hành sẽ báo lại
Kết quả: Thiết bị vẫn còn dao động</t>
  </si>
  <si>
    <t>3159/LVC</t>
  </si>
  <si>
    <t>Vận hành báo không có mức nhưng transmitter báo mức đầy</t>
  </si>
  <si>
    <t>Nguyên nhân: Hỏng sensor đo mức
Thực hiện: Kiểm tra mức thực không có, tiến hành kiểm tra transmitter phát hiện đèn báo trạng thái transmitter fail. Ca ngày nhận vật tư thay thế
Kết quả: Thiết bị đang lỗi</t>
  </si>
  <si>
    <t xml:space="preserve">Cân đối chứng alarm liên tục </t>
  </si>
  <si>
    <t>Nguyên nhân: Sensor kết thúc bao chưa phù hợp
Thực hiện: Kiểm tra do chuyển từ 50 kg về 25 kg nên khoảng cách bao đến sensor cần điều chỉnh lại cho phù hơp. Sau khi cân chỉnh cân đã alarm bình thường
Kết quả: Thiết bị vào hoạt động bình thường.</t>
  </si>
  <si>
    <t>1377/LVC</t>
  </si>
  <si>
    <t>Nguyên nhân: Thông số đầu cân chưa phù hợp
Thực hiện: Điều chỉnh thhoong số đầu cân
Kết quả: Câ đã hoạt động đúng</t>
  </si>
  <si>
    <t>818/LVC</t>
  </si>
  <si>
    <t>Giá trị đo thấp (bằng 0)</t>
  </si>
  <si>
    <t>Nguyên nhân: Chưa rõ nguyên nhân
Thực hiện: Thông tin thiết bị: Range đo 0-80 m3/h, Model: Krohne &amp; OPTIFLUX4300C EX, nhiệt độ hoạt động Max: 165 oC, lưu lượng Process bình thường khoảng 9-15 m3/h. Thực hiện Off nguồn đo điện trở cuộn dây: Xanh lá-Xanh dương 70.5 ohm, vàng-xanh lá 35 ohm, vàng-xanh dương 35.7 ohm -&gt; giá trị đo điện trở cuộn dây bình thường. Kiểm tra Board mạch, các điểm đấu nối bình thường. -&gt; Chưa ghi nhận lỗi trên transmitter. Thiết bị đo này được thay mới trong BDTT năm 2024.
Kết quả: Chưa ghi nhận bất thường hoặc lỗi trên Trasmitter, thống nhất với VH tiếp tục đưa Transmitter vào hoạt động và theo dõi để đánh giá thêm.</t>
  </si>
  <si>
    <t>3161/LVC</t>
  </si>
  <si>
    <t>Thiết bị Alarm Fire Trouble (Ca Ngày 05/03/2026 bàn giao lại)</t>
  </si>
  <si>
    <t>Nguyên nhân: Do tiếp xúc tại điểm chia trong Junction box kém
Thực hiện: Thực hiện cắt bỏ đoạn lão hoá và đấu nối lại. Thiết bị hoạt động bình thường (Không thay thế vật tư)
Kết quả: Thiết bị hoạt động bình thường, bàn giao đơn vị chủ quản</t>
  </si>
  <si>
    <t>1379/LVC</t>
  </si>
  <si>
    <t>Transmitter hỏng (Giao ca)</t>
  </si>
  <si>
    <t>Nguyên nhân: Hỏng Transmitter
Thực hiện: Thực hiện thay mới Trasmitter.
Kết quả: Thiết bị hoạt động bình thường, bàn giao đơn vị chủ quản</t>
  </si>
  <si>
    <t>Xem cấu hình Trend</t>
  </si>
  <si>
    <t>Nguyên nhân: Xem cấu hình theo y/c của VH
Thực hiện: Thực xem cấu hình Trend Group thời gian lấy mẫu cho 06AT1004, 06AT1005A/B
Kết quả: Đã cung cấp thông tin cho VH</t>
  </si>
  <si>
    <t>3162/LVC</t>
  </si>
  <si>
    <t>Robot xếp bao bị lệch</t>
  </si>
  <si>
    <t>Nguyên nhân: Lệch tọa độ sếp bao
Thực hiện: Chỉnh lại tọa độ Sếp bao
Kết quả: Thiết bị hoạt động bình thường, bàn giao đơn vị chủ quản</t>
  </si>
  <si>
    <t>Lỗi CNF</t>
  </si>
  <si>
    <t>Nguyên nhân: Chưa rõ nguyên nhân
Thực hiện: Kiểm tra trên DCS thấy Alarm CNF và IOP- và lúc 3h57' 06.03.2026 sau đó trở lại Normal bình thường luôn. Theo dõi đến cuối ca thiết bị hoạt động bình thường không ghi nhận Alarm. Thống nhất với VH tiếp tục theo dõi thêm.
Kết quả: Thiết bị đang hoạt động bình thường, VH theo dõi thêm.</t>
  </si>
  <si>
    <t>001253/LVC</t>
  </si>
  <si>
    <t>Mất tín hiệu</t>
  </si>
  <si>
    <t>Nguyên nhân: Dây tín hiệu bị tuột khỏi transmitter
Thực hiện: Đấu nối lại dây tín hiệu cho Transmitter.
Kết quả: Thiết bị hoạt động bình thường, bàn giao đơn vị chủ quản</t>
  </si>
  <si>
    <t>Không có giá trị</t>
  </si>
  <si>
    <t>-Nguyên nhân: Ống kết nối hỏng
-Nội dung thực hiện: Giá trị 08PT-0049 không có giá trị do ống dẫn gãy (lõa hóa) lấy  ống mới thay thế đưa thiết bị vào hoạt động.
-Kết quả: Thiết bị hoạt động bình thường bàn giao ĐVVH.</t>
  </si>
  <si>
    <t>Nguyên nhân: Tắc ngăn high
Nội dung thực hiện: Tiến hành vệ sinh thông tắc đường ống. Sau khi vệ sinh  thiết bị hoạt động đúng.
Kết quả: Thiết bị hoạt động bình thường bàn giao cho ĐVVH.F18</t>
  </si>
  <si>
    <t>Nguyên nhân: Tắc ngăn high
Nội dung thực hiện: Tiến hành vệ sinh thông tắc đường ống. Sau khi vệ sinh  thiết bị hoạt động đúng.
Kết quả: Thiết bị hoạt động bình thường bàn giao cho ĐVVH.</t>
  </si>
  <si>
    <t>VH báo lệch tia mực</t>
  </si>
  <si>
    <t>Nguyên nhân: Đầu in phun bẩn
Nội dung thực hiện: Kiểm tra thấy đầu in phun bẩn, tiến hành vệ sinh đầu in phun đưa máy in vào hoạt động.
Kết quả: Thiết bị hoạt động bình thường, bàn giao cho VH.</t>
  </si>
  <si>
    <t>Switch lệch bang không tác động</t>
  </si>
  <si>
    <t>Nguyên nhân: Kẹt
Nội dung thực hiện: Kiểm tra trạng thái switch xoay cần nhưng tiếp điểm không tác động, Tháo  switch vệ sinh bộ phận  cần xoay. Sau khi vệ sinh thiết bị hoạt động bình thường.
Kết quả: Thiết bị hoạt động bình thường bàn giao ĐVVH</t>
  </si>
  <si>
    <t>00825/LVC</t>
  </si>
  <si>
    <t>Van không tác động được</t>
  </si>
  <si>
    <t>Nguyên nhân: Dây tín hiệu có hiện tượng bị cấn vào nắp Housing
Nội dung thực hiện: Kiểm tra thấy van không tác động đóng mở được từ DCS, đo có tín hiệu 24Vdc ra Solenoid nhưng van không tác động được. Tháo Solenoid kiểm tra phát hiện dây dương bị trầy và có hiện tượng chạm nắp housing -&gt; thực hiện cắt đoạn bị trầy bấm lại đầu cos, đưa dây ra xa housing -&gt; Test kiểm tra đóng mở Solenoid và van đã đóng mở bình thường.
Kết quả: Thiết bị đã hoạt động bình thường bàn giao ĐVVH</t>
  </si>
  <si>
    <t>VH báo cân A line D không xuống đạm</t>
  </si>
  <si>
    <t>Nguyên nhân: Treo barrier cữa thô
Nội dung thực hiện: Kiểm tra thấy cửa thô không mở, tiến hành reset lại nguồn barrier cửa thô. Thiết bị hoạt động bình thường, bàn giao ĐVVH.
Kết quả: Đạt</t>
  </si>
  <si>
    <t>2717/LVC</t>
  </si>
  <si>
    <t>Mất nắp đậy</t>
  </si>
  <si>
    <t>Nguyên nhân: Không rõ nguyên nhân
Nội dung thực hiện: Thay nắp đậy và đổ Glycerin
Kết quả: Đạt</t>
  </si>
  <si>
    <t>3163/LVC</t>
  </si>
  <si>
    <t>Vânh hành yêu cầu chuyển cân từ 25kg lên 50kg</t>
  </si>
  <si>
    <t>Nguyên nhân: Do nhu cầu đóng bao 50kg
Thực hiện: Thực hiện chuyển cân đóng bao sang 50kg
Kết quả: Thiết bị hoạt động bình thường,</t>
  </si>
  <si>
    <t>Cân đối chứng sai ký</t>
  </si>
  <si>
    <t>Nguyên nhân: Sensor kết thưc bao chưa phù hợp
Thực hiện: kiểm tra sensor kết thúc bao chưa phù hợp. Điều chỉnh lại khoảng cách sensor đến bao.
Kết quả: Thiết bị hoạt động bình thường,</t>
  </si>
  <si>
    <t>1380/LVC</t>
  </si>
  <si>
    <t>03164/LVC</t>
  </si>
  <si>
    <t>2719/LVC</t>
  </si>
  <si>
    <t xml:space="preserve">BẢNG LEB </t>
  </si>
  <si>
    <t>3446/LVC</t>
  </si>
  <si>
    <t>1383/LVC</t>
  </si>
  <si>
    <t>0829/LVC</t>
  </si>
  <si>
    <t>236/LVC</t>
  </si>
  <si>
    <t>1384/LVC</t>
  </si>
  <si>
    <t>3167/LVC</t>
  </si>
  <si>
    <t>MÁY IN LINE A</t>
  </si>
  <si>
    <t>Lỗi ngắt điều biên</t>
  </si>
  <si>
    <t>3171/LVC</t>
  </si>
  <si>
    <t>3383/LVC
0799/CLKP</t>
  </si>
  <si>
    <t>1386/LVC</t>
  </si>
  <si>
    <t>Mức trên transmitter không đúng với thực tế</t>
  </si>
  <si>
    <t>Nguyên nhân: Nghi transmitter lỗi đo chưa đúng mức thật
Thực hiện: Đã đo đạc thùng hopper setup lại thông số nhưng đáp ứng của transmittr không đúng với mức thực hopper. Hôm sau sẽ phối hợp tổ AMLL xử lý
Kết quả: Thiết bị đo chưa đúng</t>
  </si>
  <si>
    <t>WT48001D</t>
  </si>
  <si>
    <t xml:space="preserve"> 003172/lvc</t>
  </si>
  <si>
    <t>1387/lvc</t>
  </si>
  <si>
    <t>040/LVC</t>
  </si>
  <si>
    <t>Nguyên nhân: do khoảng cách băng tải đến support encoder gần nên khi hoạt động băng tải dao động gây chạm nhau
Thực hiện: Vì lý do an toàn băng tải đang hoạt động không thể điều chỉnh. Chờ dừng tạo hạt vệ sinh sẽ điều chỉnh lại. Thỉnh thoảng mới chạm nên không ảnh hưởng
Kết quả: Chờ vệ sinh tạo hạt sẽ xử lý</t>
  </si>
  <si>
    <t>Nguyên nhân: Mặt bích lỏng gây rò hơi amo
Thực hiện: Kiểm tra hơi amo rò ra từ mặt bích thanh dẫn hướng phao đo mức. Sau khi siết mặt bích hết rò
Kết quả: Thiết bị hết rò</t>
  </si>
  <si>
    <t>1390/lvc</t>
  </si>
  <si>
    <t>Nguyên nhân: Do HMI bị khóa password không chỉnh được tốc độ đóng mở cửa thô, tinh
Thực hiện: Phối hợp cùng tổ PLC load chương trình cũ đã backup lại cho HMI. Sau khi load login vào calibration lại cân, chỉnh tốc độ đóng mở cửa thô, tinh phù hợp.
Kết quả: Cân đã hoạt động bình thường</t>
  </si>
  <si>
    <t>3178/LVC</t>
  </si>
  <si>
    <t>1391/lvc</t>
  </si>
  <si>
    <t>003176/lvc</t>
  </si>
  <si>
    <t>3176/lvc</t>
  </si>
  <si>
    <t>003177/lvc</t>
  </si>
  <si>
    <t>0002680/lvc</t>
  </si>
  <si>
    <t>2000019023</t>
  </si>
  <si>
    <t>000262/lvc</t>
  </si>
  <si>
    <t>000265/lvc</t>
  </si>
  <si>
    <t>Nguyên nhân: Chưa rõ nguyên nhân
Thực hiện: Tháo bàn giao Đội thiết bị đo kiểm tra hiệu chuẩn.
Kết quả: Chờ hiệu chuẩn xong lắp lại, thay thế nếu hư hỏng.</t>
  </si>
  <si>
    <t>3177/lvc</t>
  </si>
  <si>
    <t>48WT-03A
L48001A</t>
  </si>
  <si>
    <t>03179/LVC</t>
  </si>
  <si>
    <t>01395/LVC</t>
  </si>
  <si>
    <t>48WT-02F/03F
L48001F</t>
  </si>
  <si>
    <t>3181/LVC</t>
  </si>
  <si>
    <t>PI Van Deluge V21, V23</t>
  </si>
  <si>
    <t>0273/LVC</t>
  </si>
  <si>
    <t>Lắp lại dầu dò (V21, V23)</t>
  </si>
  <si>
    <t>Nguyên nhân: Lắp lại theo yêu cầu
Thực hiện: Ca ngày 11/03/2026 Tháo bàn giao Đội thiết bị đo kiểm tra hiệu chuẩn. Ca ngày 12/03/2026 lắp lại thiết bị sau khi tổ HCSC xử lý kẹt kim và hiệu chỉnh xong.
Kết quả: Thiết bị đã được lắp lại, bàn giao ĐVCQ</t>
  </si>
  <si>
    <t>PI Van Deluge V22</t>
  </si>
  <si>
    <t>Lắp lại dầu dò V22</t>
  </si>
  <si>
    <t>Nguyên nhân: Lắp lại theo yêu cầu
Thực hiện: Ca ngày 11/03/2026 Tháo bàn giao Đội thiết bị đo kiểm tra hiệu chuẩn. Ca ngày 12/03/2026 chưa lắp lại được thiết bị do hỏng ren kết nối tại van.
Kết quả: Chuyển ca sau phối hợp tổ AMLL xử lý lại phần ren kết nối</t>
  </si>
  <si>
    <t>WR 2000019028</t>
  </si>
  <si>
    <t>3018/LVC</t>
  </si>
  <si>
    <t>MÁY IN 
L48001B</t>
  </si>
  <si>
    <t>1398/LVC</t>
  </si>
  <si>
    <t>000901/LVC</t>
  </si>
  <si>
    <t>000278/LVC</t>
  </si>
  <si>
    <t>0280/LVC</t>
  </si>
  <si>
    <t>Lắp lại PI V22</t>
  </si>
  <si>
    <t>Nguyên nhân: Lắp lại theo yêu cầu
Thực hiện: Ca ngày 11/03/2026 Tháo bàn giao Đội thiết bị đo kiểm tra hiệu chuẩn. Ca ngày 12/03/2026 chưa lắp lại được thiết bị do hỏng ren kết nối tại van. Cà ngày 13/03/2026 thực hiện thay van cô lập và lắp lại đồng hồ PI. 
Kết quả: Thiết bị hoạt động bình thường, ban giao đơn vị VH.</t>
  </si>
  <si>
    <t>000906/LVC</t>
  </si>
  <si>
    <t>0003318/LVC</t>
  </si>
  <si>
    <t>3186/LVC</t>
  </si>
  <si>
    <t>0908/LVC</t>
  </si>
  <si>
    <t>Tồn đọng đã XL</t>
  </si>
  <si>
    <t>TỒN ĐỌNG</t>
  </si>
  <si>
    <t xml:space="preserve">Tên Thiết bị </t>
  </si>
  <si>
    <t>Nội dung thực hiện</t>
  </si>
  <si>
    <t>Lý do tồn đọng</t>
  </si>
  <si>
    <t>Dự kiến hoàn thành</t>
  </si>
  <si>
    <t>08FT-0023</t>
  </si>
  <si>
    <t>Vận hành báo không có lưu lượng.</t>
  </si>
  <si>
    <t>- Nguyên nhân: Thiết bị không có giá trị_x000D_
- Thực hiện: 23/10/25 Thiết bị rỉ sét nhiều chưa thể cô lập kiểm tra được. Chuyển ca ngày hôm sau tháo thiết bị xử lý.Ngày 25/10/25 Tháo thiết bị về đo kiểm phát hiện sensor hỏng. Do vật tư không còn trong kho. Báo tổ chuyên môn mua để thay thế._x000D_
- Kết quả: Thiết bị đang lỗi</t>
  </si>
  <si>
    <t>Hết tồn kho 1001</t>
  </si>
  <si>
    <t>Khi có vật tư mới</t>
  </si>
  <si>
    <t>07TT-2301</t>
  </si>
  <si>
    <t>04TT-2075 hỏng cần thay transmitter, chưa có vật tư mới</t>
  </si>
  <si>
    <t>- Nguyên nhân: Do 04TT-2075 hỏng mượn tạm trans_x000D_
- Thực hiện: Chuyển 07TT-2301 sang 04TT-2075. Khi có vật tư sẽ thay thế hoàn trả_x000D_
- Kết quả: Thiết bị đang lỗi</t>
  </si>
  <si>
    <t>Hiện hết tồn kho 1001</t>
  </si>
  <si>
    <t>- Nguyên nhân: Hỏng transmitter_x000D_
- Thực hiện: 31/12 Kiểm tra thiết bị có Range đo từ 0 - 400°C, đo cặp sensor chính và phụ giá trị tương đương nhau, tiến hành looptest giá trị đúng với range đo. 1/1: transmiters bị lỗi như hôm qua, loại TH400 Siemens. Thiết bị hay bị C.N.F. chờ vật tư thay thế theo QTBDSC_x000D_
- Kết quả: Thiết bị hay bị C.N.F. chờ vật tư thay thế theo QTBDSC._x000D_
- Đề xuất/Kiến nghị: Planner bổ sung vật tư thay thế .</t>
  </si>
  <si>
    <t>- Nguyên nhân: Hỏng transmitter_x000D_
- Thực hiện: Kiểm tra, nguồn 13Vdc, range ( 0~300) degC, TC K , TH400. sensor 1~ 2~ 158degC. Thiết bị C.N.F. Looptest không tác dụng. Nghi ngờ transmiter hỏng, hiện tại đã hết tồn kho transmitter FF._x000D_
- Kết quả: Thiết bị Alarm CN.F. Chờ thay thế transmitter</t>
  </si>
  <si>
    <t>Nghi đo sai</t>
  </si>
  <si>
    <t>- Nguyên nhân: Chưa rõ nguyên nhân_x000D_
- Thực hiện: Kiểm tra, đo dây TC-N, Transmitter TH400, sensor chính giá trị 169,2 °C, sensor phụ 169.4°C. Tiến hành source 5 điểm với từ 0-300°C. Giá trị vào DCS không thay đổi 170°C thiết bị báo I.O.P. Resset nguồn nhưng transmitter báo I.O.P nghi thiết bị hỏng. Báo vận hành thiết bị hỏng chờ vật tư thay thế._x000D_
- Kết quả: Hiện tại đã hết tồn kho transmitter nhiệt FF, thiết bị đang I.O.P, chờ vật tư thay thế._x000D_
- Đề xuất/Kiến nghị: Planner bổ sung vật tư thay thế .</t>
  </si>
  <si>
    <t>- Nguyên nhân: Transmitter lỗi_x000D_
- Thực hiện: Kiểm tra, sensor TC K nối dài nhiệt độ bình thường không dao động (40.5degC), transmitter TH400 , range ( 0~100) degC . Looptest không đạt giá trị dao động lớn. Do hiện tại đã hết tồn kho transmitter, thiết bị chỉ hiển thị nên yêu cầu VH tạo WR thay thế theo QTBD khi có vật tư về._x000D_
- Kết quả: Transmitter lỗi, đang chờ vật tư thay thế</t>
  </si>
  <si>
    <t>Khi có vật tư</t>
  </si>
  <si>
    <t>06PDI-2253</t>
  </si>
  <si>
    <t>Giá trị đồng hồ cơ thấp hơn transmitter 0.2 bar (đo chênh áp bộ lọc seal P06206)</t>
  </si>
  <si>
    <t>- Nguyên nhân: PDI hỏng_x000D_
- Thực hiện: Đóng van Isolate xả vent phát hiện kim đồng hồ đã mất liên kết với ống bourdon. Kim quay tròn. Thiết bị hỏng. Viết wr và thay thế khi nhận vật tư mới.Ngày 2/5/25 Đóng van Isolate xả vent phát hiện kim đồng hồ đã mất liên kết với ống bourdon. Kim quay tròn. Thiết bị hỏng. Viết wr nhận vật tư thay thế. Ngày 9/5/25 tìm vật tư Kho hết tồn kho. Tháo thiết bị về Tổ Hiệu Chuẩn kiểm tra thiết bị hỏng cơ cấu kim không sửa được. Tổ HC đang lên kế hoạch mua sắp vật tư._x000D_
- Kết quả: Thiết bị đang hỏng</t>
  </si>
  <si>
    <t>Hết tồn kho 1001.</t>
  </si>
  <si>
    <t>Khi có vật tư về</t>
  </si>
  <si>
    <t>06TI-0523</t>
  </si>
  <si>
    <t>- Nguyên nhân: Thiết bị hỏng_x000D_
- Thực hiện: Tháo thiết bị sang tổ HC kiểm tra, thiết bị hỏng không sửa được, kiểm tra mã vật tư đã hết tồn kho ,_x000D_
- Kết quả: Thiết bị hỏng, chờ vật tư thay thế .</t>
  </si>
  <si>
    <t>TI nhiệt độ khoang spouting giá trị sai so với TT</t>
  </si>
  <si>
    <t>- Nguyên nhân: Đang hiệu chuẩn_x000D_
- Thực hiện: Tháo TI mang hề tổ Hiệu chuẩn kiểm tra. Chuyển ca ngày hôm sau nhận lắp lại_x000D_
- Kết quả: Chưa xong nên chưa lắp lại</t>
  </si>
  <si>
    <t>41TI-1112</t>
  </si>
  <si>
    <t>VH báo giá trị đo sai</t>
  </si>
  <si>
    <t>- Nguyên nhân: Nghi ngờ hỏng sensor nhiệt độ_x000D_
- Thực hiện: Kiểm tra giá trị đo nhiệt bị treo tại 60degC không thay đổi. Tiến hành tháo về chuyển Tổ Nhiệt kiểm tra sửa chữa._x000D_
- Kết quả: Thiết bị hỏng chờ thay thế vật tư</t>
  </si>
  <si>
    <t>Thiết bị hỏng chờ thay thế vật tư</t>
  </si>
  <si>
    <t>41TI-1113</t>
  </si>
  <si>
    <t>- Nguyên nhân: Nghi ngờ hỏng sensor nhiệt độ + Mặt kính bị nứt_x000D_
- Thực hiện: Kiểm tra giá trị đo nhiệt bị treo tại 35degC không thay đổi. Tiến hành tháo về chuyển Tổ Nhiệt kiểm tra sửa chữa + thay mặt kính bể._x000D_
- Kết quả: &lt;br&gt;Thiết bị hỏng chờ thay thế vật tư</t>
  </si>
  <si>
    <t>- Nguyên nhân: Transmitter hỏng_x000D_
- Thực hiện: Kiểm tra thấy Transmitter simen TH400 range 0-600oC, Sensor TC N. Đo nguồn cấp 13.1Vdc, nhiệt độ sensor được 499oC. Tiến hành source nhiệt từ transmitter vào không thấy hiển thị trên DCS. Nhiệt độ vẫn báo 0oC. Download lại transmitter vẫn không hết lỗi._x000D_
- Kết quả: Transmitter hỏng, chờ có vật tư mói thay thế</t>
  </si>
  <si>
    <t>Thay thế khi có vật tư mới</t>
  </si>
  <si>
    <t>07PI-3637</t>
  </si>
  <si>
    <t>- Nguyên nhân: Nghi ngờ do rung hỏng thiết bị_x000D_
- Thực hiện: Kiểm tra kim đồng hồ xoay tròn. Do van block đã hỏng nên không thể tháo thiết bị về kiểm tra. Sau khi X.ure sửa van block sẽ tháo PI về kiểm tra._x000D_
- Kết quả: Thiết bị đang lỗi</t>
  </si>
  <si>
    <t>Van block đã hỏng</t>
  </si>
  <si>
    <t>VH chờ CK sửa xong sẽ báo thực hiện</t>
  </si>
  <si>
    <t>Lũy kế năm</t>
  </si>
  <si>
    <t>Tòa nhà khối bảo dưỡng: Rà soát lại các thiết kế hệ thống báo cháy theo thẩm duyệt: hệ thống nào có thiết kế điện trở cuối kênh hay không có điện trở cuối kênh phải đảm bảo đúng thiết kế. 
Phòng ATMT lập WR, X.ĐK thực hiện tại tòa nhà khối bảo dưỡng</t>
  </si>
  <si>
    <t>909/lvc</t>
  </si>
  <si>
    <t>Nguyên nhân: Tắc ngăn Low
Thực hiện: Kiểm tra thiết bị thấy báo lỗi vượt range 103,7%, nghi ngờ do tắc ngăn low. Tiến hành cô lập xả vent, đồng thời thông tắc ngăn low đưa thiết bị vào hoạt động bình thường.
Kết quả: Thiết bị hoạt động bình thường bàn giao ĐVVH</t>
  </si>
  <si>
    <t xml:space="preserve">Lắp lại mái che cho thiết bị </t>
  </si>
  <si>
    <t xml:space="preserve">Nguyên nhân: Lắp lại mái che cho thiết bị 
Thực hiện: Kiểm tra và lắp lại mái  che cho posit. 
Kết quả: Đã lắp lại mái che cho thiết bị. </t>
  </si>
  <si>
    <t>1400/lvc</t>
  </si>
  <si>
    <t>Cân đối chứng sai ký.</t>
  </si>
  <si>
    <t>Nguyên nhân: Lệch zero
Thực hiện: Kiểm tra cân lệch zero 2kg, ngoại quan không thấy bất thường, tiến hành calib lại cân đưa cân vào hoạt động hình thường  bàn giao VH .
Kết quả: Thiết bị hoạt động bình thường, bàn giao cho VH.</t>
  </si>
  <si>
    <t>3020/lvc</t>
  </si>
  <si>
    <t>Không đóng được ngàm kẹp bao.</t>
  </si>
  <si>
    <t>Nguyên nhân:Kẹt bulong  ngàm kẹp bao 
Thực hiện: Kiểm tra tín hiệu solenoid  hoạt động bình thường, tác động cơ khí ngàm kẹp bao không hoạt động được do bulong ngàm kẹp bao siết chặt. Phối hợp cơ khí điều chỉnh bulong ngàm kẹp bao. Ngàm kẹp bao hoạt động bình thường sau khi điều chỉnh bulong cơ khí.
Kết quả: Thiết bị hoạt động bình thường, bàn giao cho VH</t>
  </si>
  <si>
    <t>V08208B</t>
  </si>
  <si>
    <t>1401/LVC</t>
  </si>
  <si>
    <t>Nguyên nhân: Do các anh LĐPT cột nhầm sensor nhận bao vào support 
Thực hiện: Kiểm tra phát hiện có người cột nhầm sensor nhận bao vào 1 thanh support cứng làm cân sai ký. Sau khi tháo dây và cabibration cân đã hoạt động đúng
Kết quả: Cân hoạt động bình thường</t>
  </si>
  <si>
    <t>3187/LVC</t>
  </si>
  <si>
    <t>Cân alram thường xuyên trong khi bao đủ ký</t>
  </si>
  <si>
    <t>Nguyên nhân: Do vị trí sensor nhận. kết thúc bao chưa phù hợp
Thực hiện: Điều chỉnh lại vị trí nhận và kết thúc bao.
Kết quả: Cân đã hoạt động bình thường</t>
  </si>
  <si>
    <t>21LXT-1001A</t>
  </si>
  <si>
    <t>2698/LVC
0902/CL-KP</t>
  </si>
  <si>
    <t>Giá trị đo mức tăng gây I.O.P sau đó trở về normal.</t>
  </si>
  <si>
    <t>Nguyên nhân: Tắc đường ống ngăn impusle line.
Thực hiện: Kiểm tra giá trị trên DCS báo I.O.P sau đó về normal 90% cao hơn so với B và C. Tiến hành MOS giá trị cả ABC sau đó dùng ống thổi khí sạch cặn bên trong. Theo dõi giá trị ổn định đã trả MOS.
Kết quả: Thiết bị đo mức hoạt động bình thường</t>
  </si>
  <si>
    <t>3188/LVC</t>
  </si>
  <si>
    <t>Cần gạt xả bao bị kẹt</t>
  </si>
  <si>
    <t>Nguyên nhân: Đạm đóng cần gạt xả bao.
Thực hiện: Tháo vệ sinh cần gạt xả bao. Test lại cũng VH đạt.
Kết quả: Cân đã hoạt động bình thường</t>
  </si>
  <si>
    <t>48N5L2M135</t>
  </si>
  <si>
    <t>An toàn báo thiết bị lỗi Fire Trouble</t>
  </si>
  <si>
    <t xml:space="preserve">Nguyên nhân: Hỏng module báo cháy FCM-1
Thực hiện: Tiến hành đo kiểm phát hiện module bị hỏng. Yêu cầu ĐVCQ khởi tạo WR trình ký vật tư thay thế. 
Kết quả: Module hỏng đang chờ vật tư. </t>
  </si>
  <si>
    <t>48N5L2M071</t>
  </si>
  <si>
    <t>An toàn báo thiết bị lỗi Fire Truoble</t>
  </si>
  <si>
    <t xml:space="preserve">Nguyên nhân: Hỏng nút nhấn báo cháy FSM500K.
Thực hiện: Tiến hành đo kiểm phát hiện nút nhấn bị hỏng board do đạm gây oxy hoá. Yêu cầu ĐVCQ khởi tạo WR trình ký vật tư thay thế. 
Kết quả: Nút nhấn hỏng đang chờ vật tư. </t>
  </si>
  <si>
    <t>48N5L2M072</t>
  </si>
  <si>
    <t xml:space="preserve">Nguyên nhân: Hỏng module báo cháy FRM-1
Thực hiện: Tiến hành đo kiểm phát hiện module bị hỏng. Yêu cầu ĐVCQ khởi tạo WR trình ký vật tư thay thế. 
Kết quả: Module hỏng đang chờ vật tư. </t>
  </si>
  <si>
    <t>2698/LVC</t>
  </si>
  <si>
    <t>VH báo thiết bị đèn báo alarm ngoài hiện trường</t>
  </si>
  <si>
    <t>Nguyên nhân: Chưa rõ nguyên nhân gốc
Thực hiện: Tạm thời chuyển Loacl sau đó nhấn Reset trên valve. Chuyển lại Remote đưa thiết bị vào hoạt động.
Kết quả: Van đang hoạt động bình thường, bàn giao vận hành theo dõi.</t>
  </si>
  <si>
    <t>34N2L1D053</t>
  </si>
  <si>
    <t>01839/LVC</t>
  </si>
  <si>
    <t>An toàn báo thiết bị lỗi FIRE TROUBLE phòng trạm điện Amo</t>
  </si>
  <si>
    <t xml:space="preserve">Nguyên nhân: Hỏng đầu dò báo khói.
Thực hiện: Tiến hành đo kiểm phát hiện đầu dò bị hỏng. Trao đổi mượn tạm vật tư spare thay thế đưa vào hoạt động, sau đó trình ký trả vật tư sau. 
Kết quả: Đầu dò hoạt động bình thường. Bàn giao ĐVCQ. </t>
  </si>
  <si>
    <t>48WT-02A</t>
  </si>
  <si>
    <t>3197/LVC</t>
  </si>
  <si>
    <t>Chuyển cân về 50kg</t>
  </si>
  <si>
    <t>Nguyên nhân: Thực hiện theo yêu cầu
Thực hiện: Chuyển cân A, B về 50kg theo yêu cầu
Kết quả: Đã thực hiện theo yêu cầu, bàn giao ĐVCQ</t>
  </si>
  <si>
    <t>48WT-03A</t>
  </si>
  <si>
    <t>Chuyển Robo về 50kg</t>
  </si>
  <si>
    <t>Nguyên nhân: Thực hiện theo yêu cầu
Thực hiện: Chuyển Robo về 50kg theo yêu cầu
Kết quả: Đã thực hiện theo yêu cầu, bàn giao ĐVCQ</t>
  </si>
  <si>
    <t>1403/LVC</t>
  </si>
  <si>
    <t>Điều chỉnh lại vị trí sensor vị trí home</t>
  </si>
  <si>
    <t>Nguyên nhân: Thực hiện theo yêu cầu
Thực hiện: Điều chỉnh lại đầu dò vị trí Home theo yêu cầu.
Kết quả: Cân hoạt động bình thường, bàn giao ĐVCQ</t>
  </si>
  <si>
    <t>MÁY IN L08201A</t>
  </si>
  <si>
    <t>Nguyên nhân: Đầu in bẫn
Thực hiện: Vệ sinh lại đầu in. Cân chỉnh lại tia mực
Kết quả: Máy in hoạt động bình thường, bàn giao ĐVCQ</t>
  </si>
  <si>
    <t>Rò khí do bể ống</t>
  </si>
  <si>
    <t>Nguyên nhân: Thực hiện theo yêu cầu
Thực hiện: Thay mới 1.5m ống khí phi 6mm và 1 connect,
Kết quả: Cân hoạt động bình thường, bàn giao ĐVCQ</t>
  </si>
  <si>
    <t>Nguyên nhân: Chưa biết nguyên nhân
Thực hiện: Điều chỉnh lại thông số cân A. Theo dõi thấy cân đã hoạt động đúng và đóng bao bình thường.
Kết quả: Cân hoạt động bình thường, bàn giao ĐVCQ</t>
  </si>
  <si>
    <t>Nguyên nhân: Chưa biết nguyên nhân
Thực hiện: Kiểm tra thấy cân bị treo không hoạt động được. Chưa xử lý được. Tạm thời yêu cầu ĐVCQ dừng cân chuyển ca ngày xử lý.
Kết quả: Cân đang dừng, chuyển ca ngày tìm nguyên nhân xử lý</t>
  </si>
  <si>
    <t>1405/LVC</t>
  </si>
  <si>
    <t>Cân dao động</t>
  </si>
  <si>
    <t>Nguyên nhân: Thông số chưa phù hợp
Thực hiện: Điều chỉnh thông số cửa, cân hết dao động, bàn giao ĐVVH
Kết quả: Thiết bị hoạt động bình thường, bàn giao ĐVVH</t>
  </si>
  <si>
    <t>Cân báo -200kg</t>
  </si>
  <si>
    <t>Nguyên nhân: Chưa rõ nguyên nhân
Thực hiện: Kiểm tra phát hiện cân báo -200kg, tiến hành kiểm tra thực hiện calibrate lại cân, đưa thiết bị vào hoạt động
Kết quả: Thiết bị hoạt động bình thường, bàn giao ĐVVH</t>
  </si>
  <si>
    <t>04AE-2076</t>
  </si>
  <si>
    <t>0293/LVC</t>
  </si>
  <si>
    <t>Rò khớp nối đường drain</t>
  </si>
  <si>
    <t>Nguyên nhân: Chưa rõ nguyên nhân
Thực hiện: Kiểm tra phát hiện rò khớp nối đường drain nước, tiến hành siết rò, bàn giao ĐVVH
Kết quả: Thiết bị hoạt động bình thường, bàn giao ĐVVH</t>
  </si>
  <si>
    <t>K06102B</t>
  </si>
  <si>
    <t>0919/LVC</t>
  </si>
  <si>
    <t>Đèn báo solenoid mờ</t>
  </si>
  <si>
    <t>Nguyên nhân: Đèn lão hóa
Thực hiện: Kiểm tra phát hiện đèn sáng mờ, không nhìn rõ, tiến hành kiểm tra vật tư thay thế nhưng chưa có vật tư phù hợp, chuyển ca ngày mai tiếp tục tìm vật tư đèn thay thế
Kết quả: Đèn vẫn còn mờ, chuyển ca ngày mai tìm vật tư thay thế</t>
  </si>
  <si>
    <t>21FT-1003</t>
  </si>
  <si>
    <t>0617/LVC</t>
  </si>
  <si>
    <t>Giảm lưu lương 1600 t/h</t>
  </si>
  <si>
    <t>Nguyên nhân: Chưa rõ nguyên nhân
Thực hiện: Kiểm tra ngoại quan không phát hiện bất thường, nghi nhiễu từ trường ảnh hưởng, hiện tại giá trị lưu lượng đã tăng lại bình thường sau khi giảm lúc ca đêm nên yêu cầu ĐVVH theo dõi thêm
Kết quả: Thiết bị hoạt động bình thường, bàn giao ĐVVH theo dõi</t>
  </si>
  <si>
    <t>06PI-1617</t>
  </si>
  <si>
    <t>Hỏng kim chỉ thị</t>
  </si>
  <si>
    <t>Nguyên nhân: Chưa rõ nguyên nhân
Thực hiện: Kiểm tra phát hiện hỏng kim chỉ thị, thực hiện tháo PI bàn giao tổ chuyên môn thay kim và kiểm tra lại PI, sau khi kiểm tra xong lắp lại thiết bị bàn giao ĐVVH
Kết quả: Thiết bị hoạt động bình thường, bàn giao ĐVVH</t>
  </si>
  <si>
    <t>04PV-3015A/B</t>
  </si>
  <si>
    <t>Nghi ngờ van đóng chưa kín</t>
  </si>
  <si>
    <t>Nguyên nhân: Kiểm tra theo yêu cầu
Thực hiện: Kiểm tra ngoại quan không phát hiện bất thường, giá trị áp suất đầu ra hiển thị 0 bar, yêu cầu ĐVVH block van đầu vào và stroke test lại van, sau khi stroke xong van hoạt động bình thường, bàn giao ĐVVH đánh giá thêm 
Kết quả: Thiết bị hoạt động bình thường, bàn giao ĐVVH</t>
  </si>
  <si>
    <t>Nguyên nhân: Khoảng cách chưa phù hợp
Thực hiện: Kiểm tra phát hiện khoảng cách đầu dò chưa phù hợp, tiến hành điều chỉnh lại đầu dò tốc độ, bàn giao ĐVVH
Kết quả: Thiết bị hoạt động bình thường, bàn giao ĐVVH</t>
  </si>
  <si>
    <t>Hết khí argon</t>
  </si>
  <si>
    <t>Nguyên nhân: Hết khí argon
Thực hiện: Kiểm tra phát hiệt hết khí argon bình đang hoạt động, bình dự phòng vẫn còn khí, tiến hành thay thế bình khí argon, bàn giao ĐVVH
Kết quả: Thiết bị hoạt động bình thường, bàn giao ĐVVH</t>
  </si>
  <si>
    <t>34N2L1D025</t>
  </si>
  <si>
    <t>0810/CNCL
1843/LVC</t>
  </si>
  <si>
    <t>Báo lỗi fire trouble</t>
  </si>
  <si>
    <t>Nguyên nhân: Nghi ngờ đầu dò sắp hỏng
Thực hiện: Phối hợp trực ca an toàn disable các module, cách ly solenoid. Tiến hành tháo đầu dò kiểm tra ngoại quan không phát hiện gì bất thường, vệ sinh lại các tiếp điểm.
Kết quả: Đầu dò đã hết báo lỗi, bàn giao ĐVCQ.</t>
  </si>
  <si>
    <t>H08020</t>
  </si>
  <si>
    <t>1409/LVC</t>
  </si>
  <si>
    <t>Lủng ống nhựa làm mát</t>
  </si>
  <si>
    <t>Nguyên nhân: Lủng do hóa chất ăn mòn
Thực hiện: Kiểm tra thấy ống khí nhựa phi 10mm bị lủng, cắt bỏ đoạn lủng và nối lại.
Kết quả: Thiết bị hoạt động bình thường, bàn giao ĐVCQ.</t>
  </si>
  <si>
    <t>Robot lỗi ngàm kẹp pallet</t>
  </si>
  <si>
    <t xml:space="preserve">Nguyên nhân: Gãy piston kẹp pallet
Thực hiện: Kiểm ra thấy piston kẹp pallet hỏng, thống nhất cùng ĐVCQ tháo piston kẹp pallet Robot A sang lắp cho Robot B. Cân chỉnh lại tọa độ xếp bao theo yêu cầu.
Kết quả: Robot hoạt động bình thường, bàn giao ĐVCQ. </t>
  </si>
  <si>
    <t>48WT-03C</t>
  </si>
  <si>
    <t>3203/LVC</t>
  </si>
  <si>
    <t>Nguyên nhân: Nghi ngờ cửa tinh đóng chậm gây dư ký
Thực hiện: Quan sát thấy cân dư ký, nghi ngờ cửa tinh đóng chậm gây dư ký Tiến hành điều chỉnh lại thông số cửa tinh đóng sớm hơn.
Kết quả: Cân đã hoạt động đúng ký sau khi điều chỉnh, bàn giao ĐVCQ</t>
  </si>
  <si>
    <t>Nguyên nhân: Chỉnh tia mực theo yêu cầu
Thực hiện: Kiểm ra thấy máy in báo lỗi lệch tia mực, vệ sinh lại đầu in, máy in đã hết báo lỗi.
Kết quả: Máy in đã hoạt động bình thường, bàn giao ĐVCQ</t>
  </si>
  <si>
    <t>1844/LVC
0991/CLKP</t>
  </si>
  <si>
    <t>Nguyên nhân: Hỏng đầu dò
Thực hiện: 
Ca đêm 16/03/2026: Phối hợp trực ca an toàn disable các module, cách ly solenoid. Tiến hành tháo đầu dò kiểm tra ngoại quan không phát hiện gì bất thường, vệ sinh lại các tiếp điểm.
Ca ngày 17/03/2026: Đầu dò tiếp tục báo lỗi trouble, tiến hành nhận vật tư mới thay thế đưa đầu dò vào hoạt đông
Kết quả: Thiết bị hoạt động bình thường, bàn giao ĐVVH</t>
  </si>
  <si>
    <t>04FXT-3021B</t>
  </si>
  <si>
    <t>0298/LVC</t>
  </si>
  <si>
    <t>Rò nút bịt drain</t>
  </si>
  <si>
    <t>Nguyên nhân:Chưa rõ nguyên nhân
Thực hiện: Kiểm tra phát hiện rò nhẹ dịch nút bịt drain, tiến hành MOS 04FXT-3021B sau đó tiến hành siết lại nút bịt, sau khi siết xong thiết bị hết rò, bàn giao ĐVVH
Kết quả: Thiết bị hoạt động bình thường, bàn giao ĐVVH</t>
  </si>
  <si>
    <t>06FT-1040</t>
  </si>
  <si>
    <t>0933/LVC</t>
  </si>
  <si>
    <t>Cách ly nguồn để cơ khí hàn</t>
  </si>
  <si>
    <t>Nguyên nhân: Thực hiện cách ly theo yêu cầu
Thực hiện: Kiểm tra thực hiện cách ly thiết bị tại 06FJB-1130, sẽ lắp lại nguồn sau khi cơ khí thực hiện hàn xong
Kết quả: Thiết bị vẫn còn cách ly nguồn, chờ cơ khí thực hiện xong công việc</t>
  </si>
  <si>
    <t>0297/LVC</t>
  </si>
  <si>
    <t>Nguyên nhân: Đèn lão hóa
Thực hiện: 
Ca ngày 16/03/2026: Kiểm tra phát hiện đèn sáng mờ, không nhìn rõ, tiến hành kiểm tra vật tư thay thế nhưng chưa có vật tư phù hợp, chuyển ca ngày mai tiếp tục tìm vật tư đèn thay thế
Ca Ngày 17/03/2026: Tiến hành nhận vật tư mới thay thế đèn, sau khi thay xong đèn hoạt động bình thường, bàn giao ĐVVH
Kết quả: Thiết bị hoạt động bình thường, bàn giao ĐVVH</t>
  </si>
  <si>
    <t>48N5L2M042</t>
  </si>
  <si>
    <t>3208/lvc</t>
  </si>
  <si>
    <t xml:space="preserve">An Toàn báo đầu dò Alarm </t>
  </si>
  <si>
    <t>Nguyên nhân: Chưa rõ nguyên nhân.
Thực hiện: Phối hợp An Toàn kiểm tra module, chưa phát hiện bất thường. An toàn đã reset thiết bị hết Alarm, theo dõi đến cuối ca  thiết bị hoatj đông bình thường, bàn giao VH 
Kết quả: Thiết bị hoạt động bình thường bàn giao ĐVVH</t>
  </si>
  <si>
    <t>Cân B đóng hay tự dừng.</t>
  </si>
  <si>
    <t>Nguyên nhân: Chưa rõ nguyên nhân. 
Thực hiện: Kiểm tra,  tự dừng Alarm 19. Tiến hành reset cân, cân hoạt động lại bình thường, tuy nhiên đóng khoảng thời gian thì bị lỗi laị , thông tin vận hành vệ sinh thùng cân vệ sinh loadcell, do điều kiện VH chưa vệ sinh được, hiện tại chỉ đóng cân A 
Kết quả: Hiện tại chỉ đóng cân A, chuyển ca sau phối hợp vận hành kiểm tra thùng cân và loadcell</t>
  </si>
  <si>
    <t>1416/LVC</t>
  </si>
  <si>
    <t>Khi chạy auto tải thấp nhưng biến tần chạy tốc độ cao</t>
  </si>
  <si>
    <t>Nguyên nhân: Do encoder lỏng then chốt trục
Thực hiện: Kiểm tra then chốt trục encoder lỏng dẫn đến sai tốc độ. Sau khi vệ sinh siết chặt then. Chạy test cùng X.NPK cân đã hoạt động bình thường.
Kết quả: cân đã hoạt động bình thường</t>
  </si>
  <si>
    <t>29PI-1002A-F</t>
  </si>
  <si>
    <t>2570/LVC</t>
  </si>
  <si>
    <t>Mặt PI cụm boiler đọng sương làm mờ kính   khó quan sát</t>
  </si>
  <si>
    <t>Nguyên nhân: Ẩm do môi trường
Thực hiện: Tháo mặt kính PI vệ sinh sau đó lắp lại.
Kết quả: Thiết bị đã vệ sinh sạch</t>
  </si>
  <si>
    <t xml:space="preserve">Vận hành báo giảm 100 vòng thời điểm 5h59p 18/3/26 </t>
  </si>
  <si>
    <t>Nguyên nhân: nghi ngờ bị "Nhiễu" tín hiệu Modbus
Thực hiện: 1. Tín hiệu có xung xuống trên DCS là tín hiệu Modbus được gửi từ PLC về DCS. Tín hiệu trên PLC được lấy từ Output của Trident. 2. Xem Trend trên HMI thấy giá trị giảm có 11 vòng (6683 về 6672) không có thay đổi như trên DCS 100 vòng -&gt; giá trị Modbus gửi từ PLC về DCS có thể bị "Nhiễu". 3. Kết luận: tín hiệu tốc ở gốc từ Trident và trên PLC là bình thường, chỉ có tín hiệu tốc 04SI4261 Modbus về DCS là bị giảm từ 6683 RPM về 6586 RPM trong 17 giây, giá trị MV Governor bình thường. Chưa xác định được nguyên nhân, nghi ngờ bị "Nhiễu" tín hiệu Modbus. Hệ thống điều khiển tốc trident và PLC đang hoạt động bình thường nhé.
Kết quả: Hệ thống đang hoạt động bình thường</t>
  </si>
  <si>
    <t>06PI-2258</t>
  </si>
  <si>
    <t>0944/LVC</t>
  </si>
  <si>
    <t>Nghi thiết bị đo sai</t>
  </si>
  <si>
    <t>Nguyên nhân: Mang về phòng hiệu chuẩn kiểm tra chưa xong
Thực hiện: Tháo thiết bị về phòng hiệu chuẩn kiểm tra. Chuyển ca ngày hôm sau nhận lắp lại nếu đạt
Kết quả: Thiết bị đã tháo về hiệu chuẩn</t>
  </si>
  <si>
    <t>P06113B</t>
  </si>
  <si>
    <t>Rò connect TI</t>
  </si>
  <si>
    <t>Nguyên nhân: Rò thermowell 
Thực hiện: Do pump đang dừng nên tháo thermowell ra quấn thêm cao su non test lại hết rò.
Kết quả: Thiết bị hết rò.</t>
  </si>
  <si>
    <t>Robot trip không hoạt động</t>
  </si>
  <si>
    <t>Nguyên nhân: Treo IO card càng gấp bao
Thực hiện: Mô phỏng tín hiệu điều khiển càng nhưng không có tác động, Tiến hành reset nguồn lại IO card. Robot đã hoạt động lại bình thường.
Kết quả: Robot đã hoạt động lại bình thường.</t>
  </si>
  <si>
    <t>Nguyên nhân: Chưa rõ nguyên nhân. 
Thực hiện: Đêm 17/3 Kiểm tra,  tự dừng Alarm 19. Tiến hành reset cân, cân hoạt động lại bình thường, tuy nhiên đóng khoảng thời gian thì bị lỗi laị , thông tin vận hành vệ sinh thùng cân vệ sinh loadcell, do điều kiện VH chưa vệ sinh được, hiện tại chỉ đóng cân A. Ngày 18/3 phối hợp Vận hành vệ sinh thùng cân sau đó zero lại đầu cân. Cân đã hoạt động bình thường
Kết quả: Cân đã hoạt động bình thường</t>
  </si>
  <si>
    <t>1419/lvc</t>
  </si>
  <si>
    <t>Băng tải H25 bị lỗi tự lỗi tăng tốc biến tần</t>
  </si>
  <si>
    <t xml:space="preserve">Nguyên nhân:  Chưa rõ nguyên nhân
Thực hiện: Kiểm tra, tại cabinet VFD 2U1 luôn ở giá trị max khi  run băng tải, tại site thì băng tải chạy nhanh. Mở cover kiểm tra thì phát hiện không có đồng tâm  encoder và trục trục motor, phối hợp VH và cơ khí gia cố support và khớp nối  encoder  và trục motor đưa thiết bị vào hoạt động bình thường, bàn giao VH 
Kết quả: Thiết bị hoạt động bình thường, bàn giao VH </t>
  </si>
  <si>
    <t>06TT-1038</t>
  </si>
  <si>
    <t>2000019069</t>
  </si>
  <si>
    <t>944/lvc</t>
  </si>
  <si>
    <t xml:space="preserve">Các thiết bị đồng loạt Alarm C.N.F </t>
  </si>
  <si>
    <t xml:space="preserve">Nguyên nhân: Hỏng transmitter
Thực hiện: Kiểm tra, Thiết bị 06TT1037/ 06TT1038/06TT1041 (chỉ hiển thị ) đồng loạt Alarm C.N.F . Qua kiểm tra 06FJB1125 phát hiện 06TT1038 lỗi trans làm các thiết bị còn lại C.N.F,( 06TT1038 Transmitter TH400 Siemens 0~100degC,TCK. Đã cách ly thiết bị tại jbox chờ vật tư thay thế . Hiện các thiết bị khác đã trở về Normal. 
Kết quả: Hiện các thiết bị khác đã trở về Normal, riêng 06TT-1038 đã được cách ly tại box 06FJB1125 chờ vật tư thay thế 
Kiến nghị: Hiện tại đã hết tồn kho transmitter FF, kiến nghị planner bổ sung vật tư thay thế  </t>
  </si>
  <si>
    <t>3213/LVC</t>
  </si>
  <si>
    <t>May in báo lỗi cao áp</t>
  </si>
  <si>
    <t xml:space="preserve">Nguyên nhân: Đầu in bẫn
Thực hiện: Kiểm tra vệ sinh đầu in, đưa thiết bị vào hoạt động
Kết quả: Thiết bị hoạt động bình thường, bàn giao VH </t>
  </si>
  <si>
    <t>0307/LVC</t>
  </si>
  <si>
    <t>Kiểm tra giá trị đo theo yêu cầu</t>
  </si>
  <si>
    <t>Nguyên nhân: Thực hiện theo yêu cầu
Thực hiện: Kiểm tra giá trị sensor chính và phụ bằng nhau, tiến hành soure nhiệt độ hệ thống DCS, giá trị hiển thị và giá trị source như nhau, bàn giao ĐVVH theo dõi thêm
Kết quả: Thiết bị hoạt động bình thường, bàn giao ĐVVH</t>
  </si>
  <si>
    <t>0948/LVC</t>
  </si>
  <si>
    <t>Nguyên nhân: Kiểm tra theo yêu cầu
Thực hiện: Ca ngày 18/03/2026: Tháo thiết bị về phòng hiệu chuẩn kiểm tra. Chuyển ca ngày hôm sau nhận lắp lại nếu đạt
Ca ngày 19/03/2026: Lắp lại thiết bị sau khi tổ chuyên môn kiểm tra xong
Kết quả: Thiết bị hoạt động bình thường, bàn giao ĐVVH</t>
  </si>
  <si>
    <t>1421/LVC</t>
  </si>
  <si>
    <t>Cân thỉnh thoãng báo alarm 19</t>
  </si>
  <si>
    <t>Nguyên nhân: Solenoid đóng mở cửa xả chập chờn
Thực hiện: Kiểm tra phát hiện solenoid cửa xả chập chờn, tiến hành vệ sinh solenoid, siết lại terminal đưa thiết bị vào hoạt động
Kết quả: Thiết bị hoạt động bình thường, bàn giao ĐVVH</t>
  </si>
  <si>
    <t>Không chạy được từ đầu cân</t>
  </si>
  <si>
    <t>Nguyên nhân: Mode chạy chưa đúng
Thực hiện: Kiểm tra điều chỉnh lại mode chạy tại đầu cân, bàn giao ĐVVH 
Kết quả: Thiết bị hoạt động bình thường, bàn giao ĐVVH</t>
  </si>
  <si>
    <t>Chuyển cân đóng 25kg</t>
  </si>
  <si>
    <t>Nguyên nhân: Chuyển cân theo yêu cầu
Thực hiện: Kiểm tra thực hiện chuyển cân đóng bao, cân đối chứng từ 50kg sang 25kg, điều chỉnh lại thông số cửa bàn giao ĐVVH 
Kết quả: Thiết bị hoạt động bình thường, bàn giao ĐVVH</t>
  </si>
  <si>
    <t>3025/LVC</t>
  </si>
  <si>
    <t>Switch gạt bao không hoạt động</t>
  </si>
  <si>
    <t xml:space="preserve">Nguyên nhân: Switch gạt bao bị kẹt đạm
Thực hiện: Kiểm tra tháo vệ sinh switch gạt bao, đưa thiết bị vào hoạt động
Kết quả: Thiết bị hoạt động bình thường, bàn giao VH </t>
  </si>
  <si>
    <t>21KV-1002C2</t>
  </si>
  <si>
    <t>02573/LVC</t>
  </si>
  <si>
    <t>VH báo Switch chuyển trạng thái của lọc S21102C(2) bị gãy</t>
  </si>
  <si>
    <t>Nguyên nhân: Switch bị loã hoá.
Thực hiện: Kiểm tra Switch bị xoay tròn không hoạt động. Tiến hành lấy switch spare thay thế đưa truyền lọc vào hoạt động.
Kết quả: Thiết bị hoạt động bình thường, bàn giao ĐVVH</t>
  </si>
  <si>
    <t>VH báo robot không hoạt động</t>
  </si>
  <si>
    <t>Nguyên nhân: Chưa rõ nguyên nhân.
Thực hiện: Kiểm tra chưa phát hiện bất thường. Tiến hành reset robot chạy lại bình thường.
Kết quả: Robot hoạt động bình thường, bàn giao ĐVVH</t>
  </si>
  <si>
    <t>F04501</t>
  </si>
  <si>
    <t>308/LVC</t>
  </si>
  <si>
    <t>Lắp thêm cover nút Emergency</t>
  </si>
  <si>
    <t>Nguyên nhân: Lắp theo yêu cầu
Thực hiện: Lắp thêm cover bảo vệ nút Emergency theo yêu cầu.
Kết quả: Đã thực hiện lắp theo yêu cầu. Bàn giao ĐVCQ</t>
  </si>
  <si>
    <t>K04451</t>
  </si>
  <si>
    <t>3212/LVC
1041/CNCL</t>
  </si>
  <si>
    <t>An toàn báo thiết bị lỗi Fire Trouble ( tồn đọng )</t>
  </si>
  <si>
    <t>Nguyên nhân: Hỏng module báo cháy FCM-1
Thực hiện: Ca ngày 15/03 Tiến hành đo kiểm phát hiện module bị hỏng. Yêu cầu ĐVCQ khởi tạo WR trình ký vật tư thay thế. Ca ngày 20/03 nhận vật tư mới tháy thế.
Kết quả: Thiết bị đã được thay mới</t>
  </si>
  <si>
    <t>48N5L2M071/72</t>
  </si>
  <si>
    <t>An toàn báo thiết bị lỗi Fire Truoble  ( tồn đọng )</t>
  </si>
  <si>
    <t>Nguyên nhân: Hỏng nút nhấn báo cháy FSM500K.
Thực hiện: Ca ngày 15/03 Tiến hành đo kiểm phát hiện nút nhấn bị hỏng board do đạm gây oxy hoá. Yêu cầu ĐVCQ khởi tạo WR trình ký vật tư thay thế. Ca ngày 20/03 nhận vật tư mới tháy thế. Sau khi thay thế thì kiểm tra thấy mất nguồn toàn bộ Loop, phối hợp Tổ PCCC kiểm tra làm lại mối nối cuối kho do phát hiện nguồn chập chờn. Sau đó thay trả module cũ vào kiểm tra, module cũ hoạt động bình thường.
Kết quả: 48N5L2M071, 48N5L2M072 hoạt động bình thường, bàn giao ĐVCQ</t>
  </si>
  <si>
    <t>Kiểm tra shiploader không xoay trái phải được</t>
  </si>
  <si>
    <t>Nguyên nhân: Kiểm tra theo yêu cầu
Thực hiện: Kiểm tra thấy Shiploader xoay trái phải bình thường.
Kết quả: Shiploader chạy bình thường, bàn giao ĐVCQ theo dõi</t>
  </si>
  <si>
    <t>Máy in lỗi ngắt cao áp, lệch tia mực</t>
  </si>
  <si>
    <t>Nguyên nhân: Kiểm tra theo yêu cầu
Thực hiện: Vệ sinh đầu in và cân chỉnh lại tia mực. Đang để máy in chạy dự phòng
Kết quả: Máy in hết báo lỗi, bàn giao ĐVCQ theo dõi</t>
  </si>
  <si>
    <t>2574/LVC</t>
  </si>
  <si>
    <t>VH báo thiết bị đo lưu lượng dao động và giá trị lưu lượng giảm</t>
  </si>
  <si>
    <t xml:space="preserve">Nguyên nhân: Chưa rõ nguyên nhân.
Thực hiện: Kiểm tra giá trị đo lưu lượng giảm từ 7xxxm3/h xuống còn 5xxxm3/h. Kiểm tra vệ sinh jack cắm đầu sensor vào transmitter và reset nguồn thiết bị đưa thiết bị vào hoạt động
Kết quả: Thiết bị đã hết dao động tuy nhiên giá trị đo vẫn 5xxxm3/h bàn giao ĐVVH tiếp tục theo dõi thêm. </t>
  </si>
  <si>
    <t>0953/LVC</t>
  </si>
  <si>
    <t>VH báo giá trị đo phân tích nồng độ Oxy và Nitơ dao động</t>
  </si>
  <si>
    <t xml:space="preserve">Nguyên nhân: Nghi ngờ rò khí tạo đầu vào khí nền Argon
Thực hiện: Kiểm tra áp đầu vào khí nền Argon ổn định tuy nhiên kiểm tra rò có điểm sủi bọt tạo fitting regulator. Tiến hành cô lập siết rò, đưa thiết bị vào hoạt động.
Kết quả: Thiết bị phân tích online hoạt động bình thường, bàn giao VH theo dõi thêm. </t>
  </si>
  <si>
    <t>Bảng LEB hiển thị số cân line B chập chờn</t>
  </si>
  <si>
    <t>Nguyên nhân: Board mạch LED bị ẩm
Thực hiện: Kiểm tra tháo vệ sinh và reset lại nguồn board mạch LED hiển thị. Đưa bảng LED vào hoạt động.
Kết quả: Thiết bị hoạt động bình thường, bàn giao VH.</t>
  </si>
  <si>
    <t>i</t>
  </si>
  <si>
    <t>1. Interlock Logic diagram:
- DCS: 0%
- ESD: 0%
- PLC: 0%
- MPS: 100%
2. Loop diagram:
(Chưa có thông tin triển khai)
3. Alarm trip setpoint:
- DCS: Amo 100%, Uti 100%, Ure 100%
- ESD: Amo 100%, Uti 100%, Ure 100%
- PLC: 0%
- MPS: 100%
Trong tuần:
- Cập nhật Alarm trip setpoint trên hệ thống PLC Nito (90%)
Kế hoạch tuần tiếp theo:
Triển khai rà soát cập nhật Alarm trip setpoint trên hệ thống PLC (tiếp tục)</t>
  </si>
  <si>
    <t>- Hoàn thành lắp đặt hệ thống điều khiển, test máy phun sơn với nước đạt yêu cầu
- Đang chờ đơn hàng sơn về để chạy test với sơn</t>
  </si>
  <si>
    <t>HMI CO2 THỰC PHẨM</t>
  </si>
  <si>
    <t>2652/LVC</t>
  </si>
  <si>
    <t>Màn hình HMI không tác động được</t>
  </si>
  <si>
    <t>Nguyên nhân: Cảm ứng HMI có vấn đề
Thực hiện: Quan sát thấy các thông số, thời gian thực trên HMI hoạt động bình thường. Cảm ứng không tác động được khi thao tác, ngoại quan chưa phát hiện gì bất thường. Tiến hành reset lại nguồn HMI, cảm ứng vẫn không hoạt động lại được. Tạm thường mượn chuột có dây từ tổ PLC lắp vào HMI để ĐVCQ thao tác vận hành tạm chờ T2 tổ Dự Án vào kiểm tra và xử lý sau.
Kết quả: HMI đã thao tác bằng chuột bình thường. Cảm ứng HMI chờ tổ dự án vào xử lý sau.</t>
  </si>
  <si>
    <t>CAMERA 44/45</t>
  </si>
  <si>
    <t>3390/LVC</t>
  </si>
  <si>
    <t>Trực ca AT báo mất tín hiệu hình ảnh</t>
  </si>
  <si>
    <t>Nguyên nhân: Hỏng bộ quang điện
Thực hiện: Kiểm tra thấy bộ quang điện mất các tín hiệu đèn trạng thái … đo nguồn cấp được 48Vdc. Bộ chuyển đổi quang điện hỏng, đã thông tin về Trực ca AT báo về NCC thay mới do đang còn trong thời gian bảo hành.
Kết quả: Đã hỗ trợ theo yêu cầu, bàn giao ĐVCQ</t>
  </si>
  <si>
    <t>ĐƯỜNG LẤY MẪU CO2</t>
  </si>
  <si>
    <t>2347/LVC</t>
  </si>
  <si>
    <t>QLCL</t>
  </si>
  <si>
    <t>Siết rò các khớp nối regulator</t>
  </si>
  <si>
    <t>Nguyên nhân: Siết rò theo yêu cầu
Thực hiện: Siết rò lại connect theo yêu cầu, thiết bị đã hết rò sau khi siết
Kết quả: Đã hỗ trợ theo yêu cầu, bàn giao ĐVCQ</t>
  </si>
  <si>
    <t>3028/LVC</t>
  </si>
  <si>
    <t>Cửa xả cân B không đóng lại được</t>
  </si>
  <si>
    <t>Nguyên nhân: Tắc đường vent solenoid cửa xả
Thực hiện: Vệ sinh và thông tắc solenoid.
Kết quả: Cửa xả đã hoạt động bình thường, bàn giao ĐVCQ</t>
  </si>
  <si>
    <t>31TT-105C</t>
  </si>
  <si>
    <t>2576/LVC</t>
  </si>
  <si>
    <t>Nhiệt độ IOP sau đó reovery lại normal lỗi lập lại vài lần</t>
  </si>
  <si>
    <t>Nguyên nhân: Điểm tiếp xúc sensor và dây tín hiệu không tốt
Thực hiện: Tháo connect sensor và dây tín hiệu vệ sinh gắn lại
Kết quả: Thiết bị hết alarm</t>
  </si>
  <si>
    <t>11258/lvc</t>
  </si>
  <si>
    <t>Nguyên nhân: Tắc đường ống
Thực hiện: iến hành vệ sinh thông tắc đường ống. Sau khi vệ sinh  thiết bị hoạt động đúng.
Kết quả: Thiết bị hoạt động bình thường bàn giao cho ĐVVH.</t>
  </si>
  <si>
    <t>S08109</t>
  </si>
  <si>
    <t xml:space="preserve"> Lắp đường khí cho búa gõ</t>
  </si>
  <si>
    <t xml:space="preserve">Nguyên nhân: Lắp theo yêu cầu VH
Thực hiện: Theo yêu cầu NPK đã lắp thêm 2 búa gõ tại S08109. Lấy fitting và ống lắp đường khí cho 2 búa gõ theo yêu cầu. Sau khi thêm 2 búa gõ thì 2 búa hoạt động yếu do không đủ khí  cấp cho 4 búa gõ cùng lúc. Chỉnh lại lưu lượng khí phù hợp cho các búa.
Kết quả: Hạng mục đã được thực hiện theo yêu cầu VH </t>
  </si>
  <si>
    <t>Máy in số 4</t>
  </si>
  <si>
    <t>3029/lvc</t>
  </si>
  <si>
    <t>Nguyên nhân: Đầu in phun bẩn
Thực hiện: Kiểm tra thấy đầu in phun bẩn, tiến hành vệ sinh đầu in phun đưa máy in vào hoạt động.
Kết quả: Thiết bị hoạt động bình thường, bàn giao cho VH.</t>
  </si>
  <si>
    <t>Máy in số 8</t>
  </si>
  <si>
    <t>Máy in số 5</t>
  </si>
  <si>
    <t xml:space="preserve">Màn hình LED hiển thị giá trị cân B bị treo </t>
  </si>
  <si>
    <t>Nguyên nhân: Chưa rõ nguyên nhân.
Thực hiện: Quan sát thấy cân đang tắt nhưng bảng led hiện thị full chũ số 8. Tháo bảng reset nguồn. Sau khi reset bảng led hiện thị đúng.
Kết quả: Thiết bị hoạt động bình thường, bàn giao cho VH.</t>
  </si>
  <si>
    <t>04TI-3201</t>
  </si>
  <si>
    <t>000313./lvc</t>
  </si>
  <si>
    <t>VH báo sensor tuột khỏi khớp nối.</t>
  </si>
  <si>
    <t>Nguyên nhân: Cháy ren khớp nối và không ăn vòng đệm.
Thực hiện: Kiểm tra thấy cháy ren khớp nối và không ăn vòng đệm khiến sensor không cố định, lấy vật tư dự phòng thay thế. Thiết bị hoạt động bình thường, bàn giao ĐVVH.
Kết quả: Thiết bị hoạt động bình thường, bàn giao ĐVVH.</t>
  </si>
  <si>
    <t>08HE08106SW0</t>
  </si>
  <si>
    <t>1259/lvc</t>
  </si>
  <si>
    <t xml:space="preserve">Bypass tín hiệu theo yêu cầu VH </t>
  </si>
  <si>
    <t xml:space="preserve">Nguyên nhân: Theo yêu cầu VH 
Thực hiện: Thực hiên bypass tín hiệu theo yêu cầu VH 
Kết quả: Hạng mục đã được thực hiện theo yêu cầu. </t>
  </si>
  <si>
    <t>Thay thế 4 switch 1LS1/1LS2/1LS3/1LS4</t>
  </si>
  <si>
    <t xml:space="preserve">Nguyên nhân: Các switch đã có kế hoạch thay thế từ trước đó. 
Thực hiện: Thực hiện gia công support mới, thay thế 4 switch 1LS1/1LS2/1LS3/1LS4, che chắn làm kín . Test chức năng với VH các switch hoạt động đúng chức năng, bàn giao VH 
Kết quả: Các switch hoạt động đúng chức năng, bàn giao VH </t>
  </si>
  <si>
    <t xml:space="preserve">Bộ đá bao không đá bao </t>
  </si>
  <si>
    <t xml:space="preserve">Nguyên nhân: Chưa rõ nguyên nhân
Thực hiện: Qua kiểm tra hiện trang thấy bộ đá hoạt động bình thường,bàn giao VH theo dõi thêm 
Kết quả: Thiết bị hoạt động bình thường, bàn giao VH theo dõi thêm </t>
  </si>
  <si>
    <t>FSLL400-01</t>
  </si>
  <si>
    <t>257/LVC</t>
  </si>
  <si>
    <t>Transmitter đo lưu lượng báo cao gây trip cụm Co2 thực phẩm</t>
  </si>
  <si>
    <t>Nguyên nhân: Nghi do tiếp xúc không tốt
Thực hiện: Kiểm tra thấy thiết bị kết nối với dây nguồn và tín hiệu output bằng jack gài. Thiết bị lắp ngay vị trí tháp giải nhiệt môi trường ẩm ước do nước từ tháp giải nhiệt bay ra xung quanh. Sau khi vệ sinh lấy băng keo điện seal connect lại. Thiết bị đã hoạt động bình thường.
Kết quả: Thiết bị đã hoạt động bình thường.</t>
  </si>
  <si>
    <t>06PXT-0253ABC</t>
  </si>
  <si>
    <t>961/LVC
857/CL-KP</t>
  </si>
  <si>
    <t>VH báo giá trị đo dương lệch giữa các thiết bị đo ABC</t>
  </si>
  <si>
    <t>Nguyên nhân: Hơi nước đọng ống impusle line
Thực hiện: Sau khi đánh giá cùng TCNM&amp;VH tiến hành Force giá trị ABC trên PLC. Tiến hành cô lập tháo ống impusle line thổi sạch hơi nước động bên trong ống. Khôi phục đưa thiết bị vào hoạt động. 
Kết quả: Giá trị cả 3 thiết bị đo áp đã tương đường nhau. Đã trả Force bàn giao ĐVVH.</t>
  </si>
  <si>
    <t>04LT-2101A</t>
  </si>
  <si>
    <t>144/LVC
856/CL-KP</t>
  </si>
  <si>
    <t>VH báo giá trị đo tăng cao so với thiết bị đo level gause</t>
  </si>
  <si>
    <t>Nguyên nhân: Mất nước bình ngưng.
Thực hiện: Kiểm tra bypass tín hiệu trên I208 DCS. Tiến hành cô lập đổ nước bình ngưng đưa thiết bị đo vào hoạt động. Giá trị đo ổn định đã trả bypass.
Kết quả: Thiết bị đo mức hoạt động ổn định, bàn giao ĐVCQ</t>
  </si>
  <si>
    <t>MÁY ÉP BÙN NPK</t>
  </si>
  <si>
    <t>VH báo kiểm tra theo yêu cầu.</t>
  </si>
  <si>
    <t>Nguyên nhân: Solenoid bị bung
Thực hiện: Tiến hành gia cố lại lắp đậy bị gãy chấu hở lắp solenoid. Chạy test cũng VH đạt
Kết quả: Đã hỗ trợ theo yêu cầu, bàn giao ĐVCQ</t>
  </si>
  <si>
    <t>CAMERA CỔNG A3</t>
  </si>
  <si>
    <t>Kiểm tra theo yêu cầu TCNM</t>
  </si>
  <si>
    <t>Nguyên nhân: Camera bị mất nguồn
Thực hiện: Theo yêu cầu kiểm tra camera cổng A3 ko lên nguồn. Kiểm tra do bị Off CB. Kiểm tra ko có bất thường tiến hành ON lại và dán thông tin ko OFF nguồn camera này.
Kết quả: Đã thực hiện theo yêu cầu, bàn giao ĐVCQ</t>
  </si>
  <si>
    <t>003039/LVC</t>
  </si>
  <si>
    <t>Chuyển cân sang 50kg</t>
  </si>
  <si>
    <t>Nguyên nhân: Thực hiện theo yêu cầu
Thực hiện: Chuyển cân đóng bao sang 50kg theo yêu cầu
Kết quả: Đã thực hiện theo yêu cầu, bàn giao ĐVCQ</t>
  </si>
  <si>
    <t>48WT-02B</t>
  </si>
  <si>
    <t>48WT-03B</t>
  </si>
  <si>
    <t>MÁY DÁN TEM L08201A</t>
  </si>
  <si>
    <t>1434/LVC</t>
  </si>
  <si>
    <t>Máy lỗi không dán tem</t>
  </si>
  <si>
    <t>Nguyên nhân: Cài đặt giới hạn số lượng Tem chưa phù hợp
Thực hiện: Điều chỉnh lại giới hạn số lượng tem từ 0 lên 9999.
Kết quả: Máy đã dán bình thường, bàn giao ĐVCQ</t>
  </si>
  <si>
    <t>2591/LVC
'858/CNCL</t>
  </si>
  <si>
    <t>Giá trị báo cao do tắc ống impulse line</t>
  </si>
  <si>
    <t>Nguyên nhân: Tắc ngăn High
Thực hiện: Mos tín hiệu theo ĐGRR 21LXT-1001A, tiến hành thông tắc thiết bị. Theo dõi đến hết ca thấy tín hiệu hoạt động ổn định 85% tương đương với 2LXT-1001B và C.
Kết quả: Đã bỏ Mos, bàn giao ĐVCQ</t>
  </si>
  <si>
    <t>Cân A, B sai ký</t>
  </si>
  <si>
    <t>Nguyên nhân: Thông số cài đặt chưa phù hợp
Thực hiện: Điều chỉnh lại thông số cửa thô và tinh.
Kết quả: Cân hoạt động đúng, bàn giao ĐVCQ</t>
  </si>
  <si>
    <t>BẢNG LED L48001D</t>
  </si>
  <si>
    <t>VH báo bảng LED cân A line D không hiển thị.</t>
  </si>
  <si>
    <t>Nguyên nhân: Hỏng bộ nguồn 12Vdc
Thực hiện: Kiểm tra bảng LED hiển thị cân chập chờn. Tháo đo nguồn cấp lúc được lúc không. Tiến hành nhận vật tư nguồn 12 vdc mới lắp lại đưa bảng LED vào hoạt động.
Kết quả: Thiết bị hoạt động bình thường, bàn giao ĐVCQ</t>
  </si>
  <si>
    <t>00964/LVC</t>
  </si>
  <si>
    <t>Thiết bị báo C.N.F (tồn đọng)</t>
  </si>
  <si>
    <t>Nguyên nhân: Hỏng transmitter
Thực hiện: Kiểm tra thiết bị hỏng transmitter đã cô lập nguồn trước đó. VH cần theo dõi nhiệt nên yêu cầu mượn tạm transmitter thiết bị 07TT2663 thay sang. Sau khi thay cấu hình &amp; download đưa thiết bị đo nhiệt vào hoạt động.
Kết quả: Thiết bị đo nhiệt hoạt động bình thường, bàn giao ĐVCQ</t>
  </si>
  <si>
    <t>07TT-2663</t>
  </si>
  <si>
    <t>Đổi transmitter thay cho 06TT-1038 theo yêu cầu</t>
  </si>
  <si>
    <t>Nguyên nhân: Theo yêu cầu tháo transmitter thay cho 06TT-1038
Thực hiện: Tháo transmitter thay cho thiết bị đo nhiệt 06TT1038. Nguồn đã cách ly tại box ngoài hiện trường.
Kết quả: Thiết bị đã được tháo transmitter chờ vật tư thay thế, bàn giao ĐVCQ theo dõi.</t>
  </si>
  <si>
    <t>TỦ VÙNG TRẠM CO2 AMO</t>
  </si>
  <si>
    <t>An toàn báo tủ vùng báo lỗi Ground Fault</t>
  </si>
  <si>
    <t>Nguyên nhân: Hỏng bình acquy 
Thực hiện: Kiểm tra tủ vùng báo lỗi Troulbe in System Ground Fault, kiểm tra mở tủ phát hiện bình acquy bị chảy dung dịch. Tiến hành nhận vật tư mới thay thế. Đưa thiết bị tủ vùng vào hoạt động.
Kết quả: Tủ vùng hoạt động bình thường, bàn giao ĐVCQ</t>
  </si>
  <si>
    <t>29PI-1102A</t>
  </si>
  <si>
    <t>2595/LVC</t>
  </si>
  <si>
    <t>VH báo đồng hồ hiển thị sai</t>
  </si>
  <si>
    <t>Nguyên nhân: Đồng hồ đo áp lệch kim chỉ thị
Thực hiện: Tháo đồng hồ chuyển Tổ HCHC kiểm tra sửa chữa. (Range 0-250mBar)
Kết quả: Đã tháo về P.TCĐK, ca sau chuyển Tổ HCHC sửa chữa.</t>
  </si>
  <si>
    <t>29PI-1102D</t>
  </si>
  <si>
    <t>Nguyên nhân: Đồng hồ đo áp lệch zero
Thực hiện: Tháo đồng hồ chuyển Tổ HCHC kiểm tra sửa chữa. (Range 0-250mBar)
Kết quả: Đã tháo về P.TCĐK, ca sau chuyển Tổ HCHC sửa chữa.</t>
  </si>
  <si>
    <t>1437/LVC</t>
  </si>
  <si>
    <t>Cân A line B sai ký</t>
  </si>
  <si>
    <t>Nguyên nhân: Cân lệch zero.
Thực hiện: Yêu cầu VH vệ sinh sau đó zero lại cho cân. Cân test lại cùng vận hành đạt.
Kết quả: Cân hoạt động đúng, bàn giao ĐVCQ</t>
  </si>
  <si>
    <t>MÁY TÍNH CAMERA ĐẾM BAO SẢN PHẨM</t>
  </si>
  <si>
    <t>VH báo máy tính bị lỗi kết nối</t>
  </si>
  <si>
    <t>Nguyên nhân: Chưa rõ nguyên nhân.
Thực hiện: Kiểm tra máy tính báo mất kết nối cơ sở dữ liệu. Tiến hành reset lại máy tính đã kết nối lại CSDL. 
Kết quả: Máy tính hoạt động bình thường, bàn giao ĐVCQ</t>
  </si>
  <si>
    <t>08PT-0018</t>
  </si>
  <si>
    <t>1260/LVC</t>
  </si>
  <si>
    <t>Xử lý rò hơi</t>
  </si>
  <si>
    <t>Nguyên nhân: Thực hiện theo yêu cầu
Thực hiện: Do van block bị passing, không cô lập và thay mới fitting được. Tiến hành siết thêm fitting theo yêu cầu, thiết bị còn rò hơi nhỏ sau khi xiết.
Kết quả: Thiết bị còn rò hơi nhỏ, bàn giao ĐVCQ theo dõi.</t>
  </si>
  <si>
    <t>2596/LVC</t>
  </si>
  <si>
    <t>Ống khí nhựa rò</t>
  </si>
  <si>
    <t>Nguyên nhân: Bể ống nhựa do lão hóa
Thực hiện: Cắt bỏ đoạn ống bể và đấu nối lại.
Kết quả: Thiết bị hết rò, bàn giao ĐVCQ theo dõi.</t>
  </si>
  <si>
    <t>3046/LVC</t>
  </si>
  <si>
    <t xml:space="preserve">Biến tần tự tăng tốc </t>
  </si>
  <si>
    <t>Nguyên nhân: Do encoder lỏng trục gây sai số tốc độ.
Thực hiện: Tháo encoder gia công lại then cố định trục. Test lại biến tần chạy ổn định
Kết quả: Cân đã hoạt động ổn định</t>
  </si>
  <si>
    <t>04TI-4403</t>
  </si>
  <si>
    <t>Bể mặt kính, nghi giá trị sai so với điều kiện công nghệ</t>
  </si>
  <si>
    <t>Nguyên nhân: Chưa kiểm tra xong
Thực hiện: Tháo thiết bị mang về Phòng bảo quản. Hôm sau kiểm kiểm tra
Kết quả: Thiết bị đã tháo</t>
  </si>
  <si>
    <t>2522/LVC</t>
  </si>
  <si>
    <t>Nguyên nhân: nghẻn đường dẫn dung dịch tham chiếu KCl
Thực hiện: Kiểm tra do dây rút cố định ống dẫn dung dịch KCl bị siết chặt gây nghẽn đường ống tạo bọt nên thiết bị họat động sai. Sau khi thông đường dẫn KCl thiết bị đã hoạt động ổn định
Kết quả: Thiết bị đã làm việc bình thường</t>
  </si>
  <si>
    <t>07FT-2301</t>
  </si>
  <si>
    <t>0996/LVC</t>
  </si>
  <si>
    <t>Vận hành yêu cầu cách ly nguồn để di dời thiết bị</t>
  </si>
  <si>
    <t>Nguyên nhân: Di dời thiết bị
Thực hiện: Đã cách ly nguồn tín hiệu ( Max 4R 1SX1 11/12)
Kết quả: Đã cách ly nguồn theo yêu cầu</t>
  </si>
  <si>
    <t>Đường ống khí IA thổi rửa đầu dò thiết bị phân tích thủng</t>
  </si>
  <si>
    <t>Nguyên nhân: Do ống nhựa lảo hóa
Thực hiện: Cắt bỏ đoạn ống lão hóa. Thay thế fitting khác.
Kết quả: Thiết bị làm việc bình thường</t>
  </si>
  <si>
    <t>1439/LVC</t>
  </si>
  <si>
    <t>Robot trip báo không có pallet</t>
  </si>
  <si>
    <t>Nguyên nhân: Do sensor nâng hạ pallet chập chờn nghi do bẩn
Thực hiện: Kiểm tra thấy sensor nhận pallet chập chờn. Tháo sensor vệ sinh sạch đạm, vệ sinh chân cắm. robot đã hoạt động lại bình thường
Kết quả: Robot đã hoạt động lại bình thường</t>
  </si>
  <si>
    <t>Thiết bị đo PH</t>
  </si>
  <si>
    <t>Thiết bị đo PH trạm quan trắc giá trị tăng khi pump dừng</t>
  </si>
  <si>
    <t>Nguyên nhân: Sensor đo PH bẩn
Thực hiện: Tháo sensor vệ sinh sạch sau đó cho đo online thiết bị đã làm việc ổn định
Kết quả: Thiết bị đã làm việc ổn định</t>
  </si>
  <si>
    <t xml:space="preserve"> Bộ đá bao đá nhiều bao </t>
  </si>
  <si>
    <t xml:space="preserve">Nguyên nhân: Bộ quét temp chập chờn chưa rõ nguyên do 
Thực hiện: Kiểm tra, bao thiếu /đủ kg thì bộ đá bao hoạt động bình thường, tuy nhiên bộ quét tem thì không ổn định (thông tin của VH cứ khoảng 10 bao thì 6 đến 7 bao là quét không thấy tem) qua trao đổi VH thì khả năng tem lỗi hoặt bộ quét tem không ổn định, đã tiến hành đã vệ sinh và thử điều chỉnh thay đổi vị trí máy quét team ở nhiều vị trí khác nhau, nhưng cũng không thay đổi được.) VH đã liên hệ nhà thầu phối hợp xử lý, chuyển ca sau theo dõi và phối hợp nhà thầu xử lý      
Kết quả: Đã liên hệ nhà thầu, chuyển ca sau phối hợp nhà thầu xử lý . </t>
  </si>
  <si>
    <t>4641/LVC</t>
  </si>
  <si>
    <t>Remote điều khiển hao pin</t>
  </si>
  <si>
    <t>Nguyên nhân: Nhi do ẩm ước làm hao pin
Thực hiện: Tháo remote vệ sinh các nút điều khiển, vệ sinh board mạch remote. Test lại remote đã hoạt động bình thường, không còn hao pin
Kết quả: remote đã hoạt động bình thường.</t>
  </si>
  <si>
    <t>04TT-3203</t>
  </si>
  <si>
    <t>0154/LVC</t>
  </si>
  <si>
    <t>Kiểm tra tình trạng dây tín hiệu, các connect để đảm bảo thiết bị hoạt động ổn định ( máy nén K04301)</t>
  </si>
  <si>
    <t>Nguyên nhân: Kiểm tra loại trừ các rủi ro do chạm chập
Thực hiện: Tháo housing kiểm tra phát hiện đầu cose dây sensor bị hở dây đồng. Đã bấm lại và sắp xếp dây gọn gàn trong housing. Tiến hành looptest  điểm kết quả transmitter hoạt động đúng.
Kết quả: Thiết bị hoạt động bình thường sau kiểm tra</t>
  </si>
  <si>
    <t>04TT-3206</t>
  </si>
  <si>
    <t>04TT-3209</t>
  </si>
  <si>
    <t>Nguyên nhân: Kiểm tra loại trừ các rủi ro do chạm vỏ
Thực hiện: Tháo housing kiểm tra phát hiện đầu cose dây sensor bị hở dây đồng. Đã bấm lại và sắp xếp dây gọn gàn trong housing. Tiến hành looptest  điểm kết quả transmitter hoạt động đúng.
Kết quả: Thiết bị hoạt động bình thường sau kiểm tra</t>
  </si>
  <si>
    <t xml:space="preserve">Thay nút emergency có nấp chụp để bảo tăng tính an toàn cho thiết bị tránh va chạm </t>
  </si>
  <si>
    <t>Nguyên nhân: Tăng độ an toàn cho thiết bị bằng cách thay nút ấn emergency có nấp chụp bảo vệ
Thực hiện: Khi máy nén dừng đã thay thế nút emergency có nấp chụp. Sau khi thay test lại cùng Vận hành đúng chứng năng của nút nhấn
Kết quả: Thiết bị làm việc bình thường</t>
  </si>
  <si>
    <t>04VT-3202</t>
  </si>
  <si>
    <t>Cơ khí yêu cầu tháo đầu dò để bảo dưỡng máy nén ( K04301)</t>
  </si>
  <si>
    <t>Nguyên nhân: Bảo dưỡng máy nén cần tháo các tín hiệu điều khiển
Thực hiện: Thực hiện tháo các đầu dò theo yêu cầu. Sau khi Cơ khí bảo dưỡng xong đã cân chỉnh và lắp lại theo yêu cầu.
Kết quả: Thiết bị đã bình thường sau khi lắp</t>
  </si>
  <si>
    <t>04VT-3203</t>
  </si>
  <si>
    <t>T08106</t>
  </si>
  <si>
    <t>1534/LVC</t>
  </si>
  <si>
    <t>PI ( không tagname) giá trị sai lệch, gãy kim</t>
  </si>
  <si>
    <t>Nguyên nhân: Chưa biết nguyên nhân
Thực hiện: Tháo thiết bị bảo quản tổ TCĐK ca ngày sau mang qua phòng Hiệu chuẩn kiểm tra 
Kết quả: Thiết bị đã tháo về</t>
  </si>
  <si>
    <t>51LI-1002</t>
  </si>
  <si>
    <t>2527/LVC</t>
  </si>
  <si>
    <t xml:space="preserve">Bộ hiển thị mức level gauge bị tuột </t>
  </si>
  <si>
    <t>Nguyên nhân: Do lỏng ốc
Thực hiện: Điều chỉnh bộ hiển thị mức level gauge phù hợp sau đó siết ốc cố định lại bộ chỉ thị mức
Kết quả: Thiết bị đã hiển thị đúng mức thực</t>
  </si>
  <si>
    <t>PH-301/2</t>
  </si>
  <si>
    <t>thiết bị đo PH cụm RO mới</t>
  </si>
  <si>
    <t>Nguyên nhân: Nghi thiết bị treo giá trị
Thực hiện: Do thiết bị gắn trực tiếp lên đường ống. Không thể tháo sensor ra vệ sinh hoặc kiểm tra. Tiến hành reset nguồn thiết bị. Sau reset giá trị về bình thường PH = 8.
Kết quả: Thiết bị hoạt động bình thường</t>
  </si>
  <si>
    <t>Bộ van điều hướng đạm về silo dừng chưa đúng vị trí</t>
  </si>
  <si>
    <t>Nguyên nhân: Thời gian timer chưa phù hợp
Thực hiện: Kiểm tra thời gian điều khiển motor chưa phù hợp. Hiện tại cài  giây chủ phù hợp vị trí van. Đã thay đổi lên  giây. để phù hợp hơn.
Kết quả: Lá van đã phù vị trí</t>
  </si>
  <si>
    <t xml:space="preserve"> Bộ đá bao đá nhiều bao( tồn đọng)  </t>
  </si>
  <si>
    <t xml:space="preserve">Nguyên nhân: Bộ quét temp chập chờn chưa rõ nguyên do 
Thực hiện: Kiểm tra, bao thiếu /đủ kg thì bộ đá bao hoạt động bình thường, tuy nhiên bộ quét tem thì không ổn định (thông tin của VH cứ khoảng 10 bao thì 6 đến 7 bao là quét không thấy tem) qua trao đổi VH thì khả năng tem lỗi hoặt bộ quét tem không ổn định, đã tiến hành đã vệ sinh và thử điều chỉnh thay đổi vị trí máy quét team ở nhiều vị trí khác nhau, nhưng cũng không thay đổi được.) VH đã liên hệ nhà thầu phối hợp xử lý, chuyển ca sau theo dõi và phối hợp nhà thầu xử lý. Ca Ngày 26/3 nhà thầu đã phối hợp xử lý xong. Hiện bộ quét tem đã hoạt động bình thường       
Kết quả: Hiện bộ quét tem đã hoạt động bình thường. </t>
  </si>
  <si>
    <t>04TT-3026</t>
  </si>
  <si>
    <t>2000019115</t>
  </si>
  <si>
    <t>159/lvc</t>
  </si>
  <si>
    <t xml:space="preserve">Thiết bị Alarm C.N.F </t>
  </si>
  <si>
    <t xml:space="preserve">Nguyên nhân: Nghi ngờ hỏng transmitter do lão hóa.
Thực hiện: Thiết bị Alarm C.N.F .tiến hành reset nhiều lần mà thiết bị vẫn Alarm, scan trên DCS không tìm thấy thiết bị. Tiến hành cách ly thiết bị tại jbox 04FJB1132, chờ vật tư thay thế (Transmitter đang dùng TH400, TC K , range 0~100 degC)
Kết quả: Hiện thiết bị Alarm C.N.F, đã cách ly tại box chờ vật tư thay thế. 
Kiến nghị: Planner bổ sung vật tư thay thế. </t>
  </si>
  <si>
    <t xml:space="preserve"> L08202B</t>
  </si>
  <si>
    <t>1535/lvc</t>
  </si>
  <si>
    <t xml:space="preserve"> VH báo robot  rò khí điều khiển</t>
  </si>
  <si>
    <t>Nguyên nhân: Ống khí lão hóa 
Thực hiện: Kiểm tra thấy vỡ ống khí điều khiển pittong kẹp pallet. Tiến hành lấy ống khí dự phòng thay thế đưa robot vào hoạt động, bàn giao VH 
Kết quả: Thiết bị hoạt động bình thường, bàn giao ĐVVH</t>
  </si>
  <si>
    <t>21LXT-1001B</t>
  </si>
  <si>
    <t>2606/LVC
861/CNCL</t>
  </si>
  <si>
    <t>Kiểm tra giá trị đo cao nghi tắc</t>
  </si>
  <si>
    <t>Nguyên nhân: Thực hiện theo yêu cầu
Thực hiện: Tiến hành Mos tín hiệu 21LXT-1001A/B/C và thông tác ống impulise theo yêu cầu. Thiết bị đã hoạt động gần bằng 21LXT-1001A/C sau khi thông tắc.
Kết quả: Đã bỏ Mos sau khi theo dõi thấy thiết bị ổn định, bàn giao ĐVCQ</t>
  </si>
  <si>
    <t>CAMERA XUẤT XÁ</t>
  </si>
  <si>
    <t>4642/LVC</t>
  </si>
  <si>
    <t>Không xem được hình ảnh</t>
  </si>
  <si>
    <t>Nguyên nhân: Sim hết dữ liệu data
Thực hiện: Kiểm tra camera sử dụng kết nối mạng 5G qua sim. Camera không kết nối được do hết data, đã thông tin về đầu mối Camera xưởng hỗ trợ gia hạn.
Kết quả: Camera đã kết nối lại được, bàn giao ĐVCQ</t>
  </si>
  <si>
    <t>1299/LVC</t>
  </si>
  <si>
    <t>Kiểm tra trạm quan trắc khói thải theo yêu cầu VH, TCNM và An toàn</t>
  </si>
  <si>
    <t>Nguyên nhân: Thiết bị đo lệch zero + lưu lượng khí mẫu lớn.
Thực hiện: Theo yêu cầu TCNM VH NPK và An toàn thực hiện kiểm tra giá trị đo khí thải trạm quan trắc khí thải bị dao động chạm ngưỡng cao. Tiến hành kiểm tra giá trị đo bị lệch zero + Lưu lượng khí mẫu vào lớn. Tiến hành zero lại thiết bị + điều chỉnh lưu lượng khí vào phù hợp. 
Kết quả: Thiết bị đo khí thải đã ổn định, bàn giao ĐVCQ</t>
  </si>
  <si>
    <t>1537/LVC</t>
  </si>
  <si>
    <t>Giá trị cân A và B line B dao động lúc dư lúc thiếu.</t>
  </si>
  <si>
    <t>Nguyên nhân: Giá trị thông số cửa tinh, cửa thô chưa phù hợp
Thực hiện: Điều chỉnh thông số cửa tinh, giảm thông số cửa thô, cho cân đóng test bao lại cũng VH đạt. 
Kết quả: Các cân hoạt động ổn định, bàn giao ĐVCQ</t>
  </si>
  <si>
    <t>Giá trị cân 1 line C dao động thiếu ký.</t>
  </si>
  <si>
    <t>Nguyên nhân: Cân dao động thiếu ký 100gram
Thực hiện: Điều chỉnh thông số cửa tính cho phù hợp, cho cân đóng test bao lại cũng VH đạt. 
Kết quả: Cân 1 hoạt động ổn định, bàn giao ĐVCQ</t>
  </si>
  <si>
    <t>L08201B
CÂN ĐỐI CHỨNG LINE B</t>
  </si>
  <si>
    <t>Cân đối chứng thiếu ký</t>
  </si>
  <si>
    <t>Nguyên nhân: Cân đối chứng lệch zero thiếu ký -0.01kg
Thực hiện: Tiến hành vệ sinh và zero lại cho cân. Cân test lại cùng VH đạt. 
Kết quả: Cân đối chứng hoạt động đúng, bàn giao ĐVCQ</t>
  </si>
  <si>
    <t>L08201B
CÂN ĐỐI CHỨNG LINE C</t>
  </si>
  <si>
    <t>Nguyên nhân: Cân đối chứng lệch zero thiếu ký -0.03kg
Thực hiện: Tiến hành vệ sinh và zero lại cho cân. Cân test lại cùng VH đạt. 
Kết quả: Cân đối chứng hoạt động đúng, bàn giao ĐVCQ</t>
  </si>
  <si>
    <t>- Nguyên nhân: Đồng hồ đo áp lệch kim chỉ thị_x000D_
- Thực hiện: Tháo đồng hồ chuyển Tổ HCHC kiểm tra sửa chữa. (Range 0-250mBar)_x000D_
- Kết quả: Đã tháo về P.TCĐK, ca sau chuyển Tổ HCHC sửa chữa.</t>
  </si>
  <si>
    <t>Đang gửi tổ HC kiểm tra</t>
  </si>
  <si>
    <t>Tuần 13, 14</t>
  </si>
  <si>
    <t>- Nguyên nhân: Nghi ngờ hỏng transmitter do lão hóa._x000D_
- Thực hiện: Thiết bị Alarm C.N.F .tiến hành reset nhiều lần mà thiết bị vẫn Alarm, scan trên DCS không tìm thấy thiết bị. Tiến hành cách ly thiết bị tại jbox 04FJB1132, chờ vật tư thay thế (Transmitter đang dùng TH400, TC K , range 0~100 degC)_x000D_
- Kết quả: Hiện thiết bị Alarm C.N.F, đã cách ly tại box chờ vật tư thay thế._x000D_
- Đề xuất/Kiến nghị: Planner bổ sung vật tư thay thế.</t>
  </si>
  <si>
    <t>Gãy Switch</t>
  </si>
  <si>
    <t>- Nguyên nhân: Đồng hồ đo áp lệch zero_x000D_
- Thực hiện: Tháo đồng hồ chuyển Tổ HCHC kiểm tra sửa chữa. (Range 0-250mBar)_x000D_
- Kết quả: Đã tháo về P.TCĐK, ca sau chuyển Tổ HCHC sửa chữa.</t>
  </si>
  <si>
    <t>Hết vật tư tồn kho</t>
  </si>
  <si>
    <t>- Nguyên nhân: Lệch tuyến tính_x000D_
- Thực hiện: Tháo thiết bị về hiệu chuẩn. Sau khi kiểm tra thiết bị lệch không tuyến tính. Kiểm tra vật tư kho đã hết._x000D_
- Kết quả: Thiết bị đã hỏng. Chờ mua sắm vật tư</t>
  </si>
  <si>
    <t>1538/LVC</t>
  </si>
  <si>
    <t>Ngàm kẹp bao kẹt</t>
  </si>
  <si>
    <t>Nguyên nhân: Thực hiện theo yêu cầu
Thực hiện: Phần mắt trâu xylanh bị kẹt, ngàm hoạt động bình thường sau khi xử lý kẹt.
Kết quả: Ngàm kẹp hoạt động bình thường, bàn giao ĐVCQ</t>
  </si>
  <si>
    <t>195/LVC</t>
  </si>
  <si>
    <t>Lưu lượng giảm về 0Nm3/h</t>
  </si>
  <si>
    <t>Nguyên nhân: Rò hơi, mất nước bình ngưng
Thực hiện: Siết rò, đổ lại nước bình ngưng. Đã có lưu lượng sau khi xử lý
Kết quả: Thiết bị hoạt động bình thường, bàn giao ĐVCQ</t>
  </si>
  <si>
    <t>2610/LVC</t>
  </si>
  <si>
    <t>Lưu lượng dao động 1m3 khi bơm dừng</t>
  </si>
  <si>
    <t>Nguyên nhân: Kiểm tra theo yêu cầu
Thực hiện: Kiểm tra thấy lưu lượng Transmitter bằng 0m3, lưu lượng trên dataloger dao động quanh 1m3. Kiểm tra dây, tiếp điểm chưa phát hiện gì bất thường, tiến hành reset lại bộ Transmitter và dataloger giá trị vẫn chưa về 0m3/h.
Kết quả: Chuyển ca sau theo dõi.</t>
  </si>
  <si>
    <t>Chuyển cân lên 50kg</t>
  </si>
  <si>
    <t>Nguyên nhân: Thực hiện theo yêu cầu
Thực hiện: Chuyển cân lên 50kg theo yêu cầu, điều chỉnh giá trị cửa thô và tinh. Cân đã hoạt động đúng.
Kết quả: Đã thực hiện theo yêu cầu, bàn giao ĐVCQ</t>
  </si>
  <si>
    <t>Chỉnh cân lên 100g</t>
  </si>
  <si>
    <t>Nguyên nhân: Thực hiện theo yêu cầu
Thực hiện: Điều chỉnh cân lên thêm 100g theo yêu cầu
Kết quả: Đã thực hiện theo yêu cầu, bàn giao ĐVCQ</t>
  </si>
  <si>
    <t>V48017A</t>
  </si>
  <si>
    <t>3054/LVC</t>
  </si>
  <si>
    <t>Nguyên nhân: Thực hiện theo yêu cầu
Thực hiện: Kiểm tra thấy Switch gãy không gia cố được. Chờ nhận vật tư mới thay thế
Kết quả: Băng tải vẫn đang hoạt động bình thường, chuyển ca sau theo dõi SAP và nhận vật tư thay thế.</t>
  </si>
  <si>
    <t>Gãy piston đè bao</t>
  </si>
  <si>
    <t>Nguyên nhân: Thực hiện theo yêu cầu
Thực hiện: Kiểm tra thấy ty Piston gãy. Phối hợp CK NPK hàn lại vị trí gãy.
Kết quả: Piston hoạt động bình thường sau khi lắp lại, bàn giao ĐVCQ</t>
  </si>
  <si>
    <t>M08103</t>
  </si>
  <si>
    <t>1486/LVC</t>
  </si>
  <si>
    <t>Dòng điện trên DCS hiển thị sai</t>
  </si>
  <si>
    <t>Nguyên nhân: Nghi ngờ bộ chuyển đổi dòng điện CT1 treo
Thực hiện: Kiểm tra thấy dòng điện thực tế 3.7A, qua bộ chuyển đổi CT1 dòng điện trên HMI hiển thị  ###, dòng trên hệ thống DCS 37A. Tiến hành reset lại bộ CT1, siết lại termial.
Kết quả: Dòng điện đã hiển thị đúng 3.7A, bàn giao ĐVCQ</t>
  </si>
  <si>
    <t>0982/LVC</t>
  </si>
  <si>
    <t>Đồng hồ cơ hiển thị sai</t>
  </si>
  <si>
    <t>Nguyên nhân: Đồng hồ hỏng kim
Thực hiện: Tháo đồng hồ hỏng kim về P.TCĐK. Bàn giao ca sau chuyển Tổ HCHC sửa chữa.
Kết quả: Đồng hồ hỏng tháo về P.TCĐK</t>
  </si>
  <si>
    <t>MÁY QUÉT MÃ RFID L08201A</t>
  </si>
  <si>
    <t>1540/LVC</t>
  </si>
  <si>
    <t>Máy không quét được mã gây đá bao liên tục</t>
  </si>
  <si>
    <t>Nguyên nhân: Nghi ngờ khoảng cách đầu quét mã xa không nhạy
Thực hiện: Kiểm tra máy không quét được mã RFID. Điều chỉnh lại khoảng cách quét phù hợp.
Kết quả: Máy quét mã hoạt động ổn định hơn. Bàn giao ĐVVH theo dõi</t>
  </si>
  <si>
    <t>MÁY QUÉT MÃ RFID L08201B</t>
  </si>
  <si>
    <t>Máy thỉnh thoảng không quét được mã RFID gây đá bao.</t>
  </si>
  <si>
    <t>Nguyên nhân: Khoảng cách đầu quét mã RFID xa không nhạy
Thực hiện: Kiểm tra máy quét mã lúc quét lúc không. Điều chỉnh lại khoảng cách quét phù hợp.
Kết quả: Máy quét mã hoạt động ổn định hơn. Bàn giao ĐVVH theo dõi</t>
  </si>
  <si>
    <t>Lưu lượng giảm về 0Nm3/h ( tồn đọng )</t>
  </si>
  <si>
    <t xml:space="preserve">Nguyên nhân: Rò hơi van chặn, mất nước bình ngưng
Thực hiện: Tiến hành cô lập siết rò, và đổ lại nước bình ngưng. Lưu lượng sau khi xử lý đã có lại tuy nhiên thấp hơn so vận hành. Yêu cầu VH theo dõi thêm đồng thời yêu cầu VH kiểm tra thêm drain phía sau bộ đo do nghi ngờ hơi công nghệ bị tù nước phía sau chưa kiểm tra được.
Kết quả: Thiết bị đo lưu lượng đã có lưu lượng, bàn giao ĐVCQ theo dõi và xả drain </t>
  </si>
  <si>
    <t>Cân 1 &amp; 2 line C dao động dư ký</t>
  </si>
  <si>
    <t>Nguyên nhân: Cân lệch zero
Thực hiện: Kiểm tra vệ sinh cân, tiến hành zero lại cân + điều chỉnh thông số cửa tinh, cửa thô. Đưa cân vào hoạt động
Kết quả: Các cân hoạt động bình thường. Bàn giao ĐVVH</t>
  </si>
  <si>
    <t>MÁY IN LINE B NPK</t>
  </si>
  <si>
    <t>Báo lỗi ngắt cao áp</t>
  </si>
  <si>
    <t>Nguyên nhân: Đầu phun bẩn
Thực hiện: Kiểm tra vệ sinh đầu phun. Đưa máy in vào hoạt động
Kết quả: Máy in line B hoạt động bình thường. Bàn giao ĐVVH</t>
  </si>
  <si>
    <t>HIS0260</t>
  </si>
  <si>
    <t>VH báo màn hình máy bị giựt và sọc</t>
  </si>
  <si>
    <t>Nguyên nhân: Chưa rõ nguyên nhân
Thực hiện: Kiểm tra màn hình 1 của HIS0260 bị giựt nháy phần phía trên màn hình. Tạm thời đổi tạm màn hình spare cho VH.
Kết quả: Màn hình HIS hoạt động bình thường. Bàn giao ĐVVH</t>
  </si>
  <si>
    <t>06LXT-1810A</t>
  </si>
  <si>
    <t>000983/lvc
862/clkp</t>
  </si>
  <si>
    <t xml:space="preserve">VH báo giá trị lệch, giá trị thấp  </t>
  </si>
  <si>
    <t xml:space="preserve">Nguyên nhân: Lệch zero
Thực hiện: Kiểm tra giá trị 06LXT-1810A 0,0% tương đương -13.4mm.H2O, 06LXT-1810B/C ( 5;6) %.Phối hợp VH cách ly, cô lập thiết bị, tiến hành zero đưa thiết bị , thiết bị đo lại bình thường, bàn giao VH đưa vào hoạt đông.
Kết quả: Thiết bị đo lại bình thường, bàn giao VH </t>
  </si>
  <si>
    <t xml:space="preserve">VH báo giá trị lệch, giá trị cao </t>
  </si>
  <si>
    <t xml:space="preserve">Nguyên nhân: Nghi mất nước bình ngưng
Thực hiện: Kiểm tra giá trị 06LXT-1807B 15% , 06LXT-1807A/C(7 ; 9)%. Phối hợp VH cách ly, cô lập thiết bị, bổ sung  nước vào bình ngưng. Giá trị sau khi thực hiện 06LXT-1807A,B,C tương đương nhau. Thiết bị đo bình thường. 
Kết quả: Thiết bị đo bình thường, bàn giao VH </t>
  </si>
  <si>
    <t>06LT-0212</t>
  </si>
  <si>
    <t>000983/lvc</t>
  </si>
  <si>
    <t>Thiết bị rò đường vent</t>
  </si>
  <si>
    <t xml:space="preserve">Nguyên nhân: Manifold rò đường vent
Thực hiện: Kiểm tra, phối hợp VH cô lập thiết bị, tiến hành xiết rò đường vent, thiết bị đã hết rò bàn giao VH 
Kết quả: Thiết bị đã được khắc phục rò, bàn giao VH </t>
  </si>
  <si>
    <t>PI-bơm hóa chất</t>
  </si>
  <si>
    <t>200000019747</t>
  </si>
  <si>
    <t>2533/lvc</t>
  </si>
  <si>
    <t xml:space="preserve">PI mất kính ( hạng mục PM hỗ trợ AM ) </t>
  </si>
  <si>
    <t>Nguyên nhân: PI mất kính ( hạng mục PM hỗ trợ AM ) 
Thực hiện: Kiểm tra, thiết bị Pi bơm hóa chất cụm 21000 rơi mặt kính. Lấy vật tư dự phòng thay thế đưa thiết bị vào hoạt động, bàn giao VH 
Kết quả: Hạng mục đã được xử lý, thiết bị hoạt động bình thường bàn giao cho VH</t>
  </si>
  <si>
    <t>001541/lvc</t>
  </si>
  <si>
    <t>Gàu tải hay bị trip</t>
  </si>
  <si>
    <t xml:space="preserve">Nguyên nhân:Chưa rõ nguyên nhân, 
Thực hiện: Kiểm tra sensor tốc độ đáp ứng bình thường, vận hành báo tríp nhiều lần, phối hợp cơ khí NPK chỉnh lại support sensor tốc &amp; kết hợp chỉnh lại sensor tốc cho phù hợp hơn đưa thiết bị vào hoạt động bình thường, bàn giao VH 
Kết quả: Gàu tải đã chạy lại bình thường, theo dõi khoảng 30 phút thấy ổn định, bàn giao VH </t>
  </si>
  <si>
    <t>21PI-1161B</t>
  </si>
  <si>
    <t>Mất dịch Glycerin</t>
  </si>
  <si>
    <t xml:space="preserve">Nguyên nhân:  Lão hóa nút bịt
Thực hiện: Kiểm tra thấy do lão hóa nút bịt, nên không giữ được Glycerin. Tiến hành sử dụng vật tư dự phòng thay thế và châm dịch lại. Thiết bị hoạt động bình thường bàn giao ĐVVH.
Kết quả: Thiết bị đã được bổ sung dịch, hoạt động bình thường, bàn giao VH </t>
  </si>
  <si>
    <t>04LI-2541/2</t>
  </si>
  <si>
    <t>0197/LVC</t>
  </si>
  <si>
    <t>Vận hành báo level gauge hiển thị không đúng mức so với transmitter</t>
  </si>
  <si>
    <t>Nguyên nhân: Chưa kiểm tra được do thiết bị cần tháo bảo ôn mới kiểm tra được
Thực hiện: Kiểm tra thấy thiết bị bảo ôn kín hết chưa thể kiểm tra. Chuyển ca ngày yêu cầu tháo bảo ôn để kiểm tra
Kết quả: Thiết bị chưa kiểm tra</t>
  </si>
  <si>
    <t>3056/LVC</t>
  </si>
  <si>
    <t>Robot trip không vận hành được</t>
  </si>
  <si>
    <t>Nguyên nhân: Nghi ngờ truyền thông PLC và tủ Robot 
Thực hiện: Robot không hoạt động  nhưng không alarm. Khi điều khiển man thì robot hoạt động bình thường, khi đưa vào hoạt động auto thì đứng yên, Tiến hành reset nguồn tủ PLC thì robot đã hoạt động bình thường
Kết quả: Robot đã hoạt động bình thường</t>
  </si>
  <si>
    <t>1542/LVC</t>
  </si>
  <si>
    <t xml:space="preserve">Cân A và B dao động </t>
  </si>
  <si>
    <t>Nguyên nhân: Do thông số cửa thô chưa phù hợp
Thực hiện: Điều chỉnh thông số cửa thô 2 cân A, B lại
Kết quả: Cân đã hoạt động ổn định</t>
  </si>
  <si>
    <t>000206/lvc</t>
  </si>
  <si>
    <t>Vận hành báo level gauge hiển thị không đúng mức so với transmitter( giao ca)</t>
  </si>
  <si>
    <t xml:space="preserve">Nguyên nhân: Chưa kiểm tra được do thiết bị cần tháo bảo ôn mới kiểm tra được
Thực hiện: Kiểm tra thấy thiết bị bảo ôn kín hết chưa thể kiểm tra. Chuyển ca ngày yêu cầu tháo bảo ôn để kiểm tra, Ca ngày 30/03 Qua khảo sát thì nhiệt độ trên thân level gauge cao ~ 140degC, bên trong áp level gauge ~110 bar, trao đổi với VH hạng mục cần lắp giáo để kiểm tra, cô lập thiết bị để kiểm tra phao, level gauge không có van vent chỉ có bit mù.  Khu vực Áp cao, nhiêt độ cao các bên cần phối hợp đánh giá rủi khi  kiểm tra thiết bị cũng như  các rủi ro khi thực hiện công việc, thông tin thêm từ VH là trước khi lắp bảo ôn cho level gauge thì level gauge hiển thị bình thường, chỉ hiển thị chưa đúng sau khi lắp bảo ôn. Chuyển ca ngày hôm sau 31/3 phối hợp các bên đánh giá thêm trong cuộc  họp đầu ca . 
Kết quả: Thiết bị chưa kiểm tra được phao, chuyển ca ngày hôm sau 31/3 phối hợp các bên đánh giá thêm trong cuộc  họp đầu ca . </t>
  </si>
  <si>
    <t>1543/lvc</t>
  </si>
  <si>
    <t xml:space="preserve">Gàu tải hay bị trip ( tồn đọng) </t>
  </si>
  <si>
    <t xml:space="preserve">Nguyên nhân:Chưa rõ nguyên nhân, 
Thực hiện: Kiểm tra, bấm lại cos kết nối cho sensor, tuy nhiên thiết bị chạy được khoảng 60p thì trip lại, cũng Alarm speed sensor. Tổ NPK hỗ trợ kiểm tra, kiểm tra sửa đổi lại logic trip mất tốc của V08017, sau khi thay đổi xong chạy lại một thời gian thì V08017 tiếp tục trip do mất tín hiệu running feedback, tiến hành thay thế relay 23RL4 (start V08017) và theo dõi hoạt động của thiết bị đến cuối ca thiết bị hết trip bàn giao ĐVVH theo dõi .
Kết quả: Gàu tải đã chạy lại bình thường, theo dõi khoảng 30 phút thấy ổn định, bàn giao VH </t>
  </si>
  <si>
    <t>04LXT-3004A
04LXT-3004B
04LXT-3004C</t>
  </si>
  <si>
    <t>200/lvc
863/lvc</t>
  </si>
  <si>
    <t>Nguyên nhân: Bypass tín hiệu theo yêu cầu VH 
Thực hiện: Kiểm tra,thực hiện Bypass tín hiệu theo yêu cầu VH , cuối ca đã bỏ bypass tín hiệu 
Kết quả: Hạng mục đã được thực hiện theo yêu cậu.</t>
  </si>
  <si>
    <t xml:space="preserve">C04302 </t>
  </si>
  <si>
    <t xml:space="preserve">Phối hợp đầu mối kiểm tra che chắn thiết bị ( phục vụ bắn cát) </t>
  </si>
  <si>
    <t>Nguyên nhân: Phối hợp đầu mối kiểm tra che chắn thiết bị 
Thực hiện: Kiểm tra, phối hợp đầu mối rà soát, che chắn thiệt bị, bọc túi bóng. Trong qua trình rà soát, đã đấu nối tiếp địa cho 04LXT-3004A/B/C do  thiết bị chưa có tiếp địa. Sau khi kiểm tra che chắn cẩn thận xong, bàn giao cho đơn vị VH 
Kết quả: Hạng mục đã được phối hợp rà soát theo yêu cầu</t>
  </si>
  <si>
    <t>001543/lvc</t>
  </si>
  <si>
    <t>Không đóng mở được.</t>
  </si>
  <si>
    <t xml:space="preserve">Nguyên nhân: Switch ZH-0101 chưa chạm
Thực hiện: Quan sát thấy van không đóng mở được và báo lỗi, kiểm tra thấy do switch ZH-0101 chưa tác động hết hành trình. Tiến hành điều chỉnh lại vị trí switch cho đúng. Thiết bị hoạt động bình thường, bàn giao ĐVVH. 
Kết quả: Thiết bị hoạt động bình thường, bàn giao ĐVVH. 
</t>
  </si>
  <si>
    <t>06TT-1039</t>
  </si>
  <si>
    <t>000993/lvc</t>
  </si>
  <si>
    <t>Nguyên nhân: Nghi hỏng transmitter
Thực hiện: Kiểm tra ( range 0~250, TC K , YTA70) sensor1~sensor2~ 49.1degC. Loop test bình thường, tuy nhiên sau đó thiết bị lại chập chờn Alarm C.N.F. Khả năng hỏng transmitter do lão hóa . Phối hợp VH cách ly thiết bị tại jbox 06FJB1133. 
 Kết quả: THiết bị Alarm C.N.F, cách ly thiết bị tại jbox 06FJB1133, chờ thay thế vật tư. 
Kiến nghi: Planner bổ sung vật tư thay thế .</t>
  </si>
  <si>
    <t>3058/lvc</t>
  </si>
  <si>
    <t>Máy in 05 Line B, VH báo lệch tia mực</t>
  </si>
  <si>
    <t>Nguyên nhân: Đầu in phun bẩn 
Thực hiện:  Kiểm tra thấy đầu in phun bẩn, tiến hành vệ sinh đầu in phun đưa máy in vào hoạt động.
Kết quả: Thiết bị hoạt động bình thường, bàn giao cho VH.</t>
  </si>
  <si>
    <t>Bung ống khí ngàm kẹp bao.</t>
  </si>
  <si>
    <t xml:space="preserve">Nguyên nhân:  Lão hóa
Thực hiện: Kiểm tra thấy ống khí của piston ngàm kẹp bao bung do hỏng fitting. Tiến hành lấy fitting dự phòng thay thế , đưa cân vào hoạt động bình thường bàn giao VH 
Kết quả: Cân vào hoạt động bình thường bàn giao VH </t>
  </si>
  <si>
    <t xml:space="preserve"> Ngàm kẹp bao không hoạt động</t>
  </si>
  <si>
    <t>Nguyên nhân: Switch kẹt
Thực hiện: Kiểm tra switch tác động không trả về trạng thái. Tiến hành tháo switch vệ sinh đưa ngàm kẹp bao vào hoạt động bình thường.
Kết quả:  Thiết bị hoạt động bình thường, bàn giao cho VH.</t>
  </si>
  <si>
    <t>Đồng hồ cơ hiển thị sai ( tồn đọng )</t>
  </si>
  <si>
    <t>Nguyên nhân: Đồng hồ hỏng kim
Thực hiện: Sau khi Tổ HCHC sửa chữa xong, tiến hành lắp lại thiết bị. Thiết bị hoạt động bình thường bàn giao ĐVVH.
Kết quả: Thiết bị hoạt động bình thường bàn giao ĐVVH.</t>
  </si>
  <si>
    <t>001493/lvc</t>
  </si>
  <si>
    <t>PI (không tagname) giá trị sai lệch, gãy kim</t>
  </si>
  <si>
    <t>Nguyên nhân: Chưa biết nguyên nhân
Thực hiện: Sau khi Tổ HCHC sửa chữa xong, tiến hành lắp lại thiết bị. Thiết bị hoạt động bình thường bàn giao ĐVVH
Kết quả: Thiết bị hoạt động bình thường bàn giao ĐVVH</t>
  </si>
  <si>
    <t>PI-120-5</t>
  </si>
  <si>
    <t>002477/lvc</t>
  </si>
  <si>
    <t xml:space="preserve">VH báo sai so với thực tế (cụm  CO2 TP) </t>
  </si>
  <si>
    <t>Nguyên nhân: Chưa rõ nguyên nhân.
Thực hiện: Tiến hành tháo và mang về Tổ HCHC sửa chữa, sau khi Tổ HCHC sửa chữa xong, tiến hành lắp lại thiết bị. Thiết bị hoạt động bình thường bàn giao ĐVVH.
Kết quả: Thiết bị hoạt động bình thường bàn giao ĐVVH.</t>
  </si>
  <si>
    <t>VH báo rò nước</t>
  </si>
  <si>
    <t>Nguyên nhân: Chưa rõ nguyên nhân.
Thực hiện:  Quan sát thấy rò nước tại ty van block thuộc thiết bị ĐK, tiến hành siết lại ty van block, sau khi siết thiết bị hết rò. Thiết bị hoạt động bình thường bàn giao ĐVVH.
Kết quả: Thiết bị hết rò, hoạt động bình thường bàn giao ĐVVH.</t>
  </si>
  <si>
    <t>247/LVC</t>
  </si>
  <si>
    <t>Giá trị đứng yên</t>
  </si>
  <si>
    <t>Nguyên nhân: Nghi lỗi chương trình hệ thống. 
Thực hiện: Kiểm tra thiết bị đang bị đơ, Thiết bị ấn nút không có tác dụng. Tiến hành reset nguồn lại thì thiết bị báo " Fatat application error". Trao đổi với Tổ Phan tích hôm sau tổ sẽ kiểm tra lại.Trao đổi Vận hành hôm sau xử lý
Kết quả: Hiện tại thiết bị lỗi không vào được chương trình.</t>
  </si>
  <si>
    <t>1550/LVC</t>
  </si>
  <si>
    <t>Gàu nâng vận hành hay trip</t>
  </si>
  <si>
    <t>Nguyên nhân: Do trên đỉnh gàu nâng độ rung cao thời gian dài gây đứt dây tín hiệu emergency stop
Thực hiện: Kiểm tra trong tủ cabinet có hiện tượng relay Emergency nhảy liên tục làm cho tín hiệu emergency không thỏa điều kiện dẫn đến trip hoài. Tiến hành đo nguồn phát hiện nguồn không đủ, dao động từ 16-23V dc. Kiểm tra juntionbox tại site phát hiện dây tín hiệu emergency stop đứt sắp lìa. Đã bấm cos lại gàu nâng hoạt động bình thường
Kết quả: Gàu nâng hoạt động bình thường</t>
  </si>
  <si>
    <t>1551/LVC</t>
  </si>
  <si>
    <t>Nguyên nhân: Lệch zero 
Thực hiện: Quan sát HMI cân A lệch ZERO (-0,56kg) báo Alarm #19, tiến hành vệ sinh thùng cân và ZERO lại.
Kết quả: Thiết bị hoạt động bình thường, bàn giao ĐVVH</t>
  </si>
  <si>
    <t>3333/LVC</t>
  </si>
  <si>
    <t>Cào chính không nâng hạ được</t>
  </si>
  <si>
    <t>Nguyên nhân: Upper Litmit Switch của cào chính bị kẹt do đóng đạm
Thực hiện: Tiến hành vệ sinh Upper Litmit Switch, phối hợp với ĐVVH kiểm tra bình thường.
Kết quả: Cào đạm hoạt động bình thường, bàn giao ĐVVH</t>
  </si>
  <si>
    <t>60N4L1D026</t>
  </si>
  <si>
    <t>3399/LVC
01046/CK-KP</t>
  </si>
  <si>
    <t>Thiết bị báo Free - Alarm</t>
  </si>
  <si>
    <t>Nguyên nhân: Đầu dò bẩn 
Thực hiện: Tiến hành vệ sinh đầu dò, phối hợp An Toàn reset và kiểm tra.
Kết quả: Thiết bị hoạt động bình thường, bàn giao ĐVVH</t>
  </si>
  <si>
    <t>34N2L1M0106</t>
  </si>
  <si>
    <t>1638/LVC
01046/CK-KP</t>
  </si>
  <si>
    <t>Thiết bị báo lỗi INVREP</t>
  </si>
  <si>
    <t>Nguyên nhân: Chưa rõ nguyên nhân
Thực hiện: Kiểm tra vệ sinh thiết bị, phối hợp An Toàn reset nhưng vẫn còn báo alarm. Tiến hành nhận vật tư mới thay thế đưa thiết bị vào hoạt động.
Kết quả: Thiết bị hoạt động bình thường, bàn giao ĐVVH theo dõi</t>
  </si>
  <si>
    <t>V48019B</t>
  </si>
  <si>
    <t>04648/LVC</t>
  </si>
  <si>
    <t xml:space="preserve">Băng tải báo lỗi đầu dò tốc độ </t>
  </si>
  <si>
    <t>Nguyên nhân: Khoảng cách đầu dò tốc độ chưa phù hợp
Thực hiện: Điều chỉnh lại khoảng cách đầu đò tốc độ SS-48019B, phối hợp ĐVVH kiểm tra 
Kết quả: Thiết bị hoạt động bình thường, bàn giao ĐVVH</t>
  </si>
  <si>
    <t>04FV-2050</t>
  </si>
  <si>
    <t>0215/LVC</t>
  </si>
  <si>
    <t>VH báo van bị OOP</t>
  </si>
  <si>
    <t>Nguyên nhân: Nghi ngờ tín hiệu chập chờn do dây tín hiệu bị ẩm nước gây oxyhoá. 
Thực hiện: Sau khi họp ĐGRR cùng các bên tiến hành cắt bỏ đoạn dây bị oxyhoá và đấu lại đoạn dây mới. Đưa van vào hoạt động bình thường, bàn giao ĐVVH tiếp tục theo dõi trong 24h.
Kết quả: Van đang hoạt động bình thường. Bàn giao ĐVCQ</t>
  </si>
  <si>
    <t>CARD AO FCS0203</t>
  </si>
  <si>
    <t>Card AO FCS0203 node 2 slot 7 bị fail</t>
  </si>
  <si>
    <t>Nguyên nhân: Card bị fail cùng thời điểm van FV20250 bị OOP. 
Thực hiện: Sau khi họp ĐGRR cùng các bên Tổ PLC đã tiến hành reset card AO. Đưa card vào hoạt động bình thường.
Kết quả: Card AO đang hoạt động bình thường. Bàn giao ĐVCQ</t>
  </si>
  <si>
    <t>Giá trị đứng yên (tồn đọng)</t>
  </si>
  <si>
    <t>Nguyên nhân: Lỗi chương trình cập nhật hệ thống. 
Thực hiện: Ca đêm 30/03/2026: Kiểm tra thiết bị đang bị đơ, Thiết bị ấn nút không có tác dụng. Tiến hành reset nguồn lại thì thiết bị báo " Fatat application error". Trao đổi với Tổ Phan tích hôm sau tổ sẽ kiểm tra lại.Trao đổi Vận hành hôm sau xử lý. Ca ngày 31/03/2026: Tổ PT phối hợp đã liên hệ nhà cung cấp xử lý hiện chưa xử lý xong. Ngày mai Tổ tiếp tục phối hợp xử lý. 
Kết quả: Hiện tại thiết bị phân tich vẫn còn lỗi.</t>
  </si>
  <si>
    <t>04LXT-3004ABC</t>
  </si>
  <si>
    <t>00200/LVC
0865/CLKP</t>
  </si>
  <si>
    <t>Thực hiện theo yêu cầu VH</t>
  </si>
  <si>
    <t>Nguyên nhân: VH yêu cầu MOS tín hiệu để nhà thầu bắn cát khu vực này. 
Thực hiện: MOS tín hiệu 04LXT-3004ABC trên ESD theo yêu cầu ĐVVH. Sau khi xong đã trả MOS. 
Kết quả: Tín hiệu hoạt động bình thường. Bàn giao ĐVVH.</t>
  </si>
  <si>
    <t>3336/LVC</t>
  </si>
  <si>
    <t>Cân đối chứng lỗi</t>
  </si>
  <si>
    <t>Nguyên nhân: Lỗi sensor kết thúc bao
Thực hiện: Vị trị trí sensor kết thúc bao chưa phù hợp. Cân chỉnh lại sensor kết thúc bao.
Kết quả: Thiết bị hoạt động bình thường, bàn giao ĐVVH</t>
  </si>
  <si>
    <t>1555/LVC</t>
  </si>
  <si>
    <t>Rớt bulong piston kẹp ép bao</t>
  </si>
  <si>
    <t>Nguyên nhân: Chưa biết nguyên nhân
Thực hiện: Lắp lại bu-long piston, thay mới connect 10 theo yêu cầu.
Kết quả: Thiết bị hoạt động bình thường, bàn giao ĐVVH</t>
  </si>
  <si>
    <t>Nguyên nhân: Nghi ngờ tín hiệu chập chờn do dây tín hiệu bị ẩm nước gây oxyhoá. 
Thực hiện: Ca ngày 31/03 Sau khi họp ĐGRR cùng các bên tiến hành cắt bỏ đoạn dây bị oxyhoá và đấu lại đoạn dây mới. Đưa van vào hoạt động bình thường, bàn giao ĐVVH tiếp tục theo dõi trong 24h. Ca đêm 31/03 xuất hiện 1 lần OOP sau đó recover lại bình thường.
Kết quả: Van đang hoạt động bình thường. Bàn giao ĐVCQ</t>
  </si>
  <si>
    <t>0164/LVC
869/CL-KP</t>
  </si>
  <si>
    <t>VH báo van bị OOP ( tồn đọng)</t>
  </si>
  <si>
    <t>Nguyên nhân: Nghi ngờ tín hiệu chập chờn do dây tín hiệu bị ẩm nước gây oxyhoá. 
Thực hiện: Ca ngày 31/03 Sau khi họp ĐGRR cùng các bên tiến hành cắt bỏ đoạn dây bị oxyhoá và đấu lại đoạn dây mới. Đưa van vào hoạt động bình thường, bàn giao ĐVVH tiếp tục theo dõi trong 24h. Ca đêm 31/03 xuất hiện 1 lần OOP sau đó recover lại bình thường. Ca ngày 01/04/2026: Thực hiện đánh giá cũng các bên tiến hành thay thế Barrier để loại trừ các nguyên nhân. Sau khi thay đưa van vào hoạt động, bàn giao ĐVCQ tiếp tục theo dõi, trường hợp bị lỗi sẽ tiến hành thay thế positioner. 
Kết quả: Van đang hoạt động bình thường. Bàn giao ĐVCQ tiếp tục theo dõi</t>
  </si>
  <si>
    <t>MÁY TÍNH CỔNG D2</t>
  </si>
  <si>
    <t>3402/LVC</t>
  </si>
  <si>
    <t>Máy tính Access control cổng A2 không lên hình</t>
  </si>
  <si>
    <t>Nguyên nhân: Mất nguồn máy tính CPU
Thực hiện: Kiểm tra lỏng jack nguồn. Tiến hành gia cố, khởi động lại máy tính
Kết quả: Máy tính hoạt động bình thường, bàn giao ĐVCQ</t>
  </si>
  <si>
    <t>00200/LVC
0867/CLKP</t>
  </si>
  <si>
    <t>07FT-2645</t>
  </si>
  <si>
    <t>0868/CL-KP</t>
  </si>
  <si>
    <t>Thực hiện cách ly theo yêu cầu</t>
  </si>
  <si>
    <t>Nguyên nhân: Tổ AMLL sửa chữa đột xuất yêu cầu cách ly tín hiệu
Thực hiện: Cách lý tín hiệu 4-20mA và nguồn 220Vac theo bảng ĐGRR. Tổ AMLL tháo về kiểm tra. 
Kết quả: Đã thực hiện cách ly theo yêu cầu. Bàn giao Tổ AMLL</t>
  </si>
  <si>
    <t>20KV-2048</t>
  </si>
  <si>
    <t>2436/LVC</t>
  </si>
  <si>
    <t>Cách ly tín hiệu cho Cơ khí tháo van về Workshop</t>
  </si>
  <si>
    <t>Nguyên nhân: Tháo ống impusle line để Cơ khí tháo van về workshop sửa chữa.
Thực hiện: Đã tháo cách ly khí IA, tháo đường ống impusle line theo yêu cầu. Bàn giao Cơ khí tháo van.
Kết quả: Đã thực hiện tháo ống impusle line theo yêu cầu.</t>
  </si>
  <si>
    <t>2486/LVC</t>
  </si>
  <si>
    <t>VH báo giá trị đo bị cao vượt ngưỡng.</t>
  </si>
  <si>
    <t>Nguyên nhân: Chưa rõ nguyên nhân.
Thực hiện: Kiểm tra giá trị đo báo cao. Tiến hành dùng mẫu chuẩn đưa vào giá trị đo đúng. Bàn giao ĐVVH kiểm tra lại điều kiện công nghệ.
Kết quả: Thiết bị đo phân tích hoạt động bình thường.</t>
  </si>
  <si>
    <t>1557/LVC</t>
  </si>
  <si>
    <t>Cân đối chứng hiển thị giá trị thấp hơn so với cân bàn</t>
  </si>
  <si>
    <t>Nguyên nhân: Cân đối chứng lệch zero -0,030kg
Thực hiện: Tiến hành ZERO lại cân đối chứng. Phối hợp với ĐVVH so sánh giá trị với cân bàn đạt.
Kết quả: Cân hoạt động đúng, bàn giao ĐVVH</t>
  </si>
  <si>
    <t>Nguyên nhân: Cân đối chứng lệch zero -0,040kg
Thực hiện: Tiến hành ZERO lại cân đối chứng. Phối hợp với ĐVVH so sánh giá trị với cân bàn đạt
Kết quả: Cân hoạt động đúng, bàn giao ĐVVH</t>
  </si>
  <si>
    <t>Cân A dao dộng sai ký</t>
  </si>
  <si>
    <t>Nguyên nhân: Cửa thô mở lớn
Thực hiện: Điều chỉnh giảm lại thông số cửa thô, phối hợp với ĐVVH kiểm tra
Kết quả: Thiết bị hoạt động bình thường, bàn giao ĐVVH</t>
  </si>
  <si>
    <t>0213/LVC</t>
  </si>
  <si>
    <t>VH báo giá trị đo tăng đột ngột</t>
  </si>
  <si>
    <t>Nguyên nhân: Nghi ngờ hỏng đầu dò.
Thực hiện: Kiểm tra giá trị đo tăng cao treo 1,215mm. Tiến hành kiểm tra tại Jbox giá trị đo điện áp Vsig= -0,384Vdc; Vout=-22,79Vdc. Đo nội trở dây 6,6Ohm. Đánh giá theo tín hiệu đo đầu dò bị sát trục (không ngoại loại trừ đầu dò có vấn đề) Trao đổi VH theo dõi các tín hiệu đầu dò khác, chờ BD cơ hội sẽ tháo đầu dò ra kiểm tra thay thế.
Kết quả: Thiết bị đo độ rung đang bị treo giá trị, bàn giao ĐVVH theo dõi</t>
  </si>
  <si>
    <t>4649/LVC</t>
  </si>
  <si>
    <t>Lỗi không di chuyển được</t>
  </si>
  <si>
    <t>Nguyên nhân: Chập chờn solenoid mở thắng
Thực hiện: Quan sát HMI không thấy báo lỗi, kiểm tra thấy solenoid .91 Y21 chập chờn do dây oxy hóa, cắt bỏ đoạn Oxy hóa, bấm lại đầu cos và đấu nối lại.
Kết quả: Shiploader hoạt động bình thường, bàn giao ĐVCQ</t>
  </si>
  <si>
    <t>3340/LVC</t>
  </si>
  <si>
    <t>Switch lệch băng tải gãy</t>
  </si>
  <si>
    <t>Nguyên nhân: Do bao đạm đổ trúng gãy 4 ốc bắt cần gạt
Thực hiện: Kiểm tra Switch chỉ gãy ốc cần gạt. Mang cần gạt gia công và bắt pát vào switch test lại switch hoạt động đúng chức năng.
Kết quả: Thiết bị đã hoạt động bình thường</t>
  </si>
  <si>
    <t>Nguyên nhân: Lỗi đầu dò
Thực hiện: Ngày 1/4 Kiểm tra giá trị đo tăng cao treo 1,215mm. Tiến hành kiểm tra tại Jbox giá trị đo điện áp Vsig= -0,384Vdc; Vout=-22,79Vdc. Đo nội trở dây 6,6Ohm. Đánh giá theo tín hiệu đo đầu dò bị sát trục (không ngoại loại trừ đầu dò có vấn đề) Trao đổi VH theo dõi các tín hiệu đầu dò khác, chờ BD cơ hội sẽ tháo đầu dò ra kiểm tra thay thế. Ngày 2/4 tiến hành đôi phần đầu dò  VT3202 và VT3203 với nhau. Kết quả tín hiệu VT3203 là 1.23mm. Như vậy đầu dò VT3202 đang có vấn đề. Tiếp tực kiểm tra phần dầu dò phát hiện nội trở đầu dò thấp (6.6 ohm) so với tiêu chuẩn NSX là 7.59( +- 0.5) ohm. Vậy kết luận đầu dò VT3202 lỗi. Đầu dò phải dừng máy mới thay thế được. Hạng mục này sẽ chuyển BDCH sẽ thay.
Kết quả: Thiết bị đang lỗi</t>
  </si>
  <si>
    <t>Nguyên nhân: Do bảo ôn nên hóa hơi trong ống gây sai mức
Thực hiện: Đêm 29/3 Kiểm tra thấy thiết bị bảo ôn kín hết chưa thể kiểm tra. Chuyển ca ngày yêu cầu tháo bảo ôn để kiểm tra. Ngày 2/4 kháo sát thấy thiết bị trước khi bảo ôn thiết bị hoạt động đúng. Sau khi bảo ôn thiết bị sai. Nghi do nhiệt nên yêu cầu X.Amo tháo bảo ôn. Sau khi tháo bảo ôn thì thiết bị về đúng mức 80cm như trước khi bọc bảo ôn. Nguyên nhân gốc do khi bọc bảo ôn làm tăng nhiệt bên trong hóa hơi nên mức giảm. Sau khi bỏ bảo ôn thiết bị làm việc bình thường
Kết quả: Thiết bị đã làm việc bình thường</t>
  </si>
  <si>
    <t>07LT-2643</t>
  </si>
  <si>
    <t>072/CLKP</t>
  </si>
  <si>
    <t>Tổ AMLL yêu cầu cách ly nguồn bảo dưỡng thiết bị</t>
  </si>
  <si>
    <t>Nguyên nhân: BDĐK cần cách ly nguồn
Thực hiện: Cách ly nguồn và on lại sau khi tổ AMLL bảo dưỡng xong.
Kết quả: Thiết bị làm việc bình thường</t>
  </si>
  <si>
    <t>Nguyên nhân: Tổ AMLL sửa chữa đột xuất yêu cầu cách ly/khôi phục tín hiệu
Thực hiện: Ngày 1/4 Cách lý tín hiệu 4-20mA và nguồn 220Vac theo bảng ĐGRR. Tổ AMLL tháo về kiểm tra. Ngày 2/4 Sau khi bảo dững xong đã on nguồn lại theo yêu cầu
Kết quả: Đã thực hiện công việc theo yêu cầu.</t>
  </si>
  <si>
    <t>1044/LVC</t>
  </si>
  <si>
    <t>Nguyên nhân: Thực hiện cách ly theo yêu cầu
Thực hiện: Ngày 17/3 Kiểm tra thực hiện cách ly thiết bị tại 06FJB-1130, sẽ lắp lại nguồn sau khi cơ khí thực hiện hàn xong. Ngày 2/4 X.Ure yêu cầu on nguồn sau khi Cơ khí hàn xong.
Kết quả: Thiết bị hoạt động lại bình thường</t>
  </si>
  <si>
    <t>0871/CLKP</t>
  </si>
  <si>
    <t>Thực hiện theo yêu cầu X.Amo để Nhà thầu bắn cát</t>
  </si>
  <si>
    <t>Nguyên nhân: VH yêu cầu MOS tín hiệu để nhà thầu bắn cát khu vực 300
Thực hiện: MOS tín hiệu 04LXT-3004ABC trên ESD theo yêu cầu ĐVVH. Sau khi xong đã trả MOS. 
Kết quả: Tín hiệu hoạt động bình thường.</t>
  </si>
  <si>
    <t>54N3L1D045</t>
  </si>
  <si>
    <t>2000019182</t>
  </si>
  <si>
    <t>01049/lvc</t>
  </si>
  <si>
    <t>Thiết bị Alarm Fire trouble</t>
  </si>
  <si>
    <t xml:space="preserve">Nguyên nhân: Nghi hỏng sensor . 
Thực hiện: Kiểm tra, thực hiện tháo đầu dò vệ sinh sensor lắp lại thiết bị vẫn báo lỗi, nghi hỏng sensor 
Kết quả: Thiết bị vệ sinh nhiều lần không hết lỗi, nghi hỏng sensor, kiến nghị thay mới sensor. 
</t>
  </si>
  <si>
    <t>34N2L1D008</t>
  </si>
  <si>
    <t>21FV-1001B</t>
  </si>
  <si>
    <t>002557/lvc</t>
  </si>
  <si>
    <t xml:space="preserve">Valve không đóng mở được </t>
  </si>
  <si>
    <t xml:space="preserve">Nguyên nhân: Chưa rõ nguyên nhân, nghi ngờ kẹt body
Thực hiện: Kiểm tra trên DCS valve mở 30% nhưng không có lưu lượng. Kiểm tra ngoài site các gauge trên posit đáp ứng bình thường, tuy nhiên ty valve không duy chuyển. Tiến hành tăng áp regulator từ 6bar lên 7bar ty valve đóng mởi bình thường, yêu cầu vận hành đóng mở vài lần, giảm áp regulator về ban đầu 6bar test lại với vận hành valve đáp ứng bình thường, bàn giao VH 
Kết quả:Valve đáp ứng bình thường, bàn giao VH. </t>
  </si>
  <si>
    <t>001561/lvc</t>
  </si>
  <si>
    <t xml:space="preserve">Robot không vận hành được </t>
  </si>
  <si>
    <t>Nguyên nhân: Chưa rõ nguyên nhân 
Thực hiện: Kiểm tra thiết bị báo lỗi Alarm A97 Profinet... , tiến hành làm lại kết nối reset lại thiết bị chạy lại bình thường, tuy nhiên báo lỗi A46 Emegency , tiến hành vệ sinh, giải trừ nút nhấn ES, tuy nhiên thiết bị Alarm battery , tiến hành thay thế pin mới , nhưng robot cũng chưa chạy được, bàn giao ca sau kiểm tra thêm 
Kết quả: Robot  chưa chạy được, bàn giao ca sau kiểm tra thêm .</t>
  </si>
  <si>
    <t>3405/lvc</t>
  </si>
  <si>
    <t xml:space="preserve">Nguyên nhân: Nghi hỏng sensor . 
Thực hiện: Ca đêm 02/04/2026: Kiểm tra, thực hiện tháo đầu dò vệ sinh sensor lắp lại thiết bị vẫn báo lỗi, nghi hỏng sensor 
Ca ngày 03/04/2026: Tiến hành nhận vật tư mới thay thế đưa thiết bị vào hoạt động
Kết quả: Thiết bị hoạt động bình thường, bàn giao ĐVCQ
</t>
  </si>
  <si>
    <t>1641/lvc</t>
  </si>
  <si>
    <t>Nguyên nhân: Nghi hỏng sensor . 
Thực hiện: Ca đêm 02/04/2026: Kiểm tra, thực hiện tháo đầu dò vệ sinh sensor lắp lại thiết bị vẫn báo lỗi, nghi hỏng sensor 
Ca ngày 03/04/2026: Tiến hành nhận vật tư mới thay thế đưa thiết bị vào hoạt động
Kết quả: Thiết bị hoạt động bình thường, bàn giao ĐVCQ</t>
  </si>
  <si>
    <t>04LXT-3004A/B/C</t>
  </si>
  <si>
    <t>0171/lvc</t>
  </si>
  <si>
    <t>Nguyên nhân: VH yêu cầu MOS tín hiệu để nhà thầu bắn cát khu vực này. 
Thực hiện: MOS tín hiệu HH và LL 04LXT-3004ABC trên ESD theo yêu cầu ĐVVH. Sau khi xong đã trả MOS. 
Kết quả: Thiết bị hoạt động bình thường, bàn giao ĐVVH.</t>
  </si>
  <si>
    <t>3346/lvc</t>
  </si>
  <si>
    <t>Máy in số 5 lệch tia mực</t>
  </si>
  <si>
    <t>Nguyên nhân: Chưa rõ nguyên nhân 
Thực hiện: Kiểm tra điều chỉnh lại tia mực, bàn giao ĐVVH
Kết quả: Thiết bị hoạt động bình thường, bàn giao ĐVVH.</t>
  </si>
  <si>
    <t>1564/lvc</t>
  </si>
  <si>
    <t>Robot không hoạt động được ( tồn đọng )</t>
  </si>
  <si>
    <t xml:space="preserve">Nguyên nhân: Hỏng contactor cấp nguồn board E-Stop
Thực hiện: Kiểm tra ngoại quan phát hiện robot báo lỗi Srvo-346 DCS MCC fault 0,1. Tiến hành kiêm tra board điều khiển E-Stop không phát hiện bất thường, tiến hành kiểm tra board động lực phát hiện contactor bị dính tiếp điểm, báo VH điện phối hợp kiểm tra vật tư, tuy nhiên không có dự phòng nên tạm thời tháo board động lực line A thay thế sang thực hiện Master/cal lại robot đưa thiết bị vào hoạt động
Kết quả: Thiết bị hoạt dộng bình thường, bàn giao ĐVVH. Điện sẽ lên kế hoạch mua sắm vật tư thay thế </t>
  </si>
  <si>
    <t>20KV-2048C</t>
  </si>
  <si>
    <t>Nguyên nhân: Tháo ống impusle line để Cơ khí tháo van về workshop sửa chữa.
Thực hiện: 
Ca ngày 1/4/2026: Đã tháo cách ly khí IA, tháo đường ống impusle line theo yêu cầu. Bàn giao Cơ khí tháo van.
Ca ngày 3/4/2026: Lắp lại IA sau khi cơ khí bảo dưỡng xong
Kết quả: Thiết bị hoạt dộng bình thường, bàn giao ĐVVH</t>
  </si>
  <si>
    <t>00334/LVC</t>
  </si>
  <si>
    <t>Nguyên nhân: Đầu phun bẩn
Thực hiện: Vệ sinh đầu phun và để khô, cho máy in chạy tuần hoàn ổn định tiến hành in test máy in đã hoạt động bình thường
Kết quả: Máy in đã hoạt động bình thường</t>
  </si>
  <si>
    <t>Máy in số 1 lệch tia mực</t>
  </si>
  <si>
    <t>1565/LVC</t>
  </si>
  <si>
    <t>Vận hành báo rò khí càng gắp bao</t>
  </si>
  <si>
    <t>Nguyên nhân: Ống khí nhựa lão hóa
Thực hiện: Kiểm tra ống khí càng gắp bao bể do lão hóa. Lấy ống khí mới thay thế
Kết quả: Robot đã hoạt động bình thường</t>
  </si>
  <si>
    <t>- Nguyên nhân: Nghi hỏng transmitter_x000D_
- Thực hiện: Kiểm tra ( range 0~250, TC K , YTA70) sensor1~sensor2~ 49.1degC. Loop test bình thường, tuy nhiên sau đó thiết bị lại chập chờn Alarm C.N.F. Khả năng hỏng transmitter do lão hóa . Phối hợp VH cách ly thiết bị tại jbox 06FJB1133._x000D_
- Kết quả: THiết bị Alarm C.N.F, cách ly thiết bị tại jbox 06FJB1133, chờ thay thế vật tư.</t>
  </si>
  <si>
    <t>.</t>
  </si>
  <si>
    <t>100%</t>
  </si>
  <si>
    <t xml:space="preserve">Hoàn thành khắc phục các điểm sai khác bản vẽ thẩm duyệt
Đã hoàn thành nghiệm thu với P.AT
- P.ATMT kiểm tra lắp đặt điện trở cuối, điện trở cuối đã được lắp đặt theo đúng bản vẽ thẩm duyệt
- P.ATMT tháo thiết bị bất kỳ tại các zone, tủ báo cháy hiển thị lỗi hở mạch zone đó. </t>
  </si>
  <si>
    <t>Hệ thống Loa</t>
  </si>
  <si>
    <t>Nâng cấp hệ thống Loa nhà máy</t>
  </si>
  <si>
    <t>Dịch vụ lắp mới 3 bộ đếm bao cho các line đóng bao Xưởng NPK</t>
  </si>
  <si>
    <t xml:space="preserve">Giám sát NCC thực hiện thi công lắp đặt hệ thống bộ đếm xưởng NPK
Phối hợp Chạy thử, nghiệm thi </t>
  </si>
  <si>
    <t>Đã đưa vào kế hoạch mua sắm 2026
Đã lập danh mục đưa vào YCMS CCDC và đã gửi đầu mối xưởng triển khai mua sắm
Kế hoạch tiếp theo: theo dõi mua sắm</t>
  </si>
  <si>
    <t>MÁY TÍNH TRẠM CÂN A3</t>
  </si>
  <si>
    <t>CPU không hoạt động</t>
  </si>
  <si>
    <t>Nguyên nhân: Hỏng bộ nguồn cấp PC Acbel HK+350 (HB9001-ZKAT)
Thực hiện: Kiểm tra thấy bộ nguồn hỏng do có thạch sùng bò vào làm chập nguồn, phù tụ, hỏng cầu diode…Do nhu cầu sử dụng trạm cân gấp nên tạm tháo bộ ngồn PC phòng mô hình sang thay thế. Máy tính đã hoạt động lại bình thường sau khi thay bộ nguồn.
Kết quả: Máy tính đã hoạt động lại bình thường, bàn giao ĐVCQ</t>
  </si>
  <si>
    <t>Cân 1 không xả đạm</t>
  </si>
  <si>
    <t>Nguyên nhân: Đầu cân lỗi không đồng bộ vị trí cửa xả.
Thực hiện: Quan sát thấy đầu cân IMECO báo lỗi "28 không nhận được vị trí cửa xả". Kiểm tra, sensor và barrier cửa xả đều hoạt động bình thường. Cân lỗi sau khi kết thúc 1 chu trình xả bao, phải clear Alarm mới đóng bao tiếp được. Đã phối hợp tổ HC online chương trình kiểm tra không thấy gì bất thường. 
Kết quả: Cân 1 vẫn còn báo lỗi, chuyển ca sau phối hợp tổ HC tiếp tục tìm nguyên nhân xử lý.</t>
  </si>
  <si>
    <t>Switch kẹp bao kẹt</t>
  </si>
  <si>
    <t>Nguyên nhân: Hỏng Switch kẹp bao
Thực hiện: Vệ sinh lại Switch vẫn không hết kẹt, tiến hành thay thế Switch gạt bao khác.
Kết quả: Thiết bị đã hoạt động bình thường, bàn giao ĐVCQ</t>
  </si>
  <si>
    <t>Máy in Lỗi lệch tia mực</t>
  </si>
  <si>
    <t>Nguyên nhân: Do bao quẹt trúng đầu in
Thực hiện: Vệ sinh, chỉnh lại tia mực
Kết quả: Thiết bị đã hoạt động bình thường, bàn giao ĐVCQ</t>
  </si>
  <si>
    <t>CAM-SP02</t>
  </si>
  <si>
    <t>CAM-SP05</t>
  </si>
  <si>
    <t>21KV-1002J2</t>
  </si>
  <si>
    <t>06PDT-2208A</t>
  </si>
  <si>
    <t>06LT-1022</t>
  </si>
  <si>
    <t>06TT-1049</t>
  </si>
  <si>
    <t>VH báo khởi động lên bị nhảy CB</t>
  </si>
  <si>
    <t>Nguyên nhân: Lỗi motor bàn xoay bên Điện 
Thực hiện: Khảo sát khi khởi động Shiploader bị nhảy CB .01 F15, phối hợp Điện kiểm tra do lỗi motor bàn xoay, đã bàn giao lại bên Điện xử lý.
Kết quả: Shiploader phần điều khiển hoạt động bình thường. Bàn giao Điện kiểm tra motor.</t>
  </si>
  <si>
    <t>Chuyển cân đóng bao về 25kg</t>
  </si>
  <si>
    <t>Nguyên nhân: Thực hiện theo yêu cầu
Thực hiện: Chuyển cân đóng bao về 25kg và phối hợp tổ DK-NPK điều chỉnh các thông số tối ưu để tăng tải đóng bao theo yêu cầu
Kết quả: Đã thực hiện theo yêu cầu, bàn giao ĐVCQ</t>
  </si>
  <si>
    <t>Lỗi sensor cắt chỉ</t>
  </si>
  <si>
    <t>Nguyên nhân: Thực hiện theo yêu cầu
Thực hiện: Cân chỉnh lại sensor cắt chỉ
Kết quả: Máy cắt chỉ hoạt động bình thường, bàn giao ĐVCQ</t>
  </si>
  <si>
    <t>Camera không lên hình</t>
  </si>
  <si>
    <t>Nguyên nhân: Camera có vấn đề
Thực hiện: Kiểm tra nguồn cấp 220Vac, convert quang điện đến cam bình thường. Reset lại nguồn thấy Cam không Auto test được. Chưa kiểm tra trên thân camera được do vị trí trên cao, camera nặng nên cần lắp giáo xử lý sau.
Kết quả: Chuyển ca sau phối hợp tổ hành chính lắp giáo kiểm tra.</t>
  </si>
  <si>
    <t>Nguyên nhân: Converter quang điện có vấn đề
Thực hiện: Ngoại quang không phát hiện gì bất thường, đèn trạng thái TX và RX bình thường, tiến hành reset lại nguồn cấp camera, camera đã lên hình bình thường.
Kết quả: Camera hoạt động bình thường, bàn giao ĐVCQ</t>
  </si>
  <si>
    <t>Máy in line C không in được</t>
  </si>
  <si>
    <t>Nguyên nhân: Hỏng đầu dò nhận bao.
Thực hiện: Kiểm tra đấu dò nhận bao hỏng. Tiến hành lấy đầu dò spare hàn lại chân cắm đưa máy in vào hoạt động bình thường.
Kết quả: Máy in hoạt động bình thường, bàn giao ĐVCQ</t>
  </si>
  <si>
    <t>Switch chuyển trạng thái van bị gãy</t>
  </si>
  <si>
    <t>Nguyên nhân: Switch lão hoá.
Thực hiện: Kiểm tra thay thế switch spare. Đưa thiết bị test hoạt động bình thường.
Kết quả: Đã thực hiện thay thế switch, bàn giao ĐVCQ</t>
  </si>
  <si>
    <t>Giá trị đo chênh áp tăng dần</t>
  </si>
  <si>
    <t>Nguyên nhân: Tắc ngăn high
Thực hiện: Yêu cầu vận hành đã dùng đường hơi khò vào nozzol ngăn high thiết bị. Giá trị đo đã giảm.
Kết quả: Thiết bị đo hoạt động bình thường, bàn giao ĐVCQ</t>
  </si>
  <si>
    <t>Cân B line A không hoạt động được</t>
  </si>
  <si>
    <t>Nguyên nhân: Hết pin đầu cân
Thực hiện: Kiểm tra đầu cân HMI báo lỗi "Batt Replace battery" Trao đổi Tổ PLC lấy pin CR2032 thay thế cho đầu cân. Sau khi thay thế reset thì tiếp tục alarm "OF t": Overflow of the resettable totalizer. Tiến hành Reset lại giá trị tổng (F6) và Reset lỗi (ARL) Cân đã chạy lại cân bình thường.
Kết quả: Cân hoạt động bình thường. Bàn giao ĐVVH</t>
  </si>
  <si>
    <t>VH báo lỗi biến tần bị Trip.</t>
  </si>
  <si>
    <t>Nguyên nhân: Encoder bị bung ốc 
Thực hiện: Kiểm tra ngoại quan encoder trên trục motor bị đẩy ra ngoài. Tạm thời đẩy sát encoder vào vị trí cũ chêm thêm miếng đệm chắc chắn, gia cố xiết lại các ốc bắt vào pat. Tuy nhiên VH báo vẫn hay bị Trip chưa tìm được nguyên nhân. Bàn giao ca ngày phối hợp Tổ NPK tiếp tục xử lý
Kết quả: Băng tải cân vẫn hay bị trip.</t>
  </si>
  <si>
    <t xml:space="preserve"> Máy 02 line D</t>
  </si>
  <si>
    <t>Nguyên nhân: Cài đặt máy in sai
Nội dung thực hiện: Máy in báo lỗi mực in hết hạn, nhưng thông tin mực in trên bình hết hạn tới tháng 12/2026. Kiểm tra phần cài đặt ngày, tháng trên máy in sai, sét lại ngày, tháng trên máy in đúng với thực tế thì máy hết báo lỗi mực hết hạn.
Kết quả: Thiết bị hoạt động bình thường, bàn giao cho VH.</t>
  </si>
  <si>
    <t xml:space="preserve">Giá trị cao </t>
  </si>
  <si>
    <t>Nguyên nhân: Chưa rõ nguyên nhân
Nội dung thực hiện: Giá trị ngoài 112% nhưng giá trị thực có 95%. Chỉnh lại đường Purget phù hợp, giá trị hiện thị đúng giá thị thực.
Kết quả: Thiết bị hoạt động bình thường bàn giao cho ĐVVH.</t>
  </si>
  <si>
    <t>Gía trị thấp</t>
  </si>
  <si>
    <t>Nguyên nhân: Chưa rõ nguyên nhân
Nội dung thực hiện: Vận hành nâng mức kiểm tra nhưng giá trị không thay đổi từ 78% trở lên, từ giá trị nhở hơn 78% giá trị đáp ứng bình thường. ngoài LCD thí bị đang báo lỗi W425 đang nghi lỗi lỗi cách điện không tốt. Do điều kiện công nghệ nên không kiểm tra được sesor,  Kiến nghi tổ chuyên môn kiểm tra đánh giá thêm
Kết quả: Thiết bị hoạt động tốt ở dưới 78%. Chuyển tổ chuyên môn đánh giá thêm</t>
  </si>
  <si>
    <t xml:space="preserve"> Gía dao động</t>
  </si>
  <si>
    <t>Nguyên nhân: Nghi tiếp xúc không tốt.
Nội dung thực hiện: Thực hiện đo sensor chính và phụ tương đương nhau ở nhiệt độ 38,5. Source giá trị bằng Fluke giá trị ổn định không đổi. Lắp sensor giá trị hết dao động.
Kết quả: Thiết bị hoạt động bình thường bàn giao ĐVVH.</t>
  </si>
  <si>
    <t>L082021C</t>
  </si>
  <si>
    <t>Bể ống khí ngàm kẹp bao</t>
  </si>
  <si>
    <t>Nguyên nhân: Do ống khí lão hóa
Nội dung thực hiện: Kiểm tra ống khí ngàm kẹp bao lão hóa bể. Cắt bỏ đoạn ống bể nối lại
Kết quả: Robot đã hoạt động bình thường.</t>
  </si>
  <si>
    <t>Vận hành yêu cầu chuyển cân từ 50 sang đóng bao 25 kg</t>
  </si>
  <si>
    <t>Nguyên nhân: Do nhu cầu đóng bao 25kg
Nội dung thực hiện: Đã chuyển cân đóng bao từ 50 sang 25kg theo yêu cầu
Kết quả: Sau chuyển cân hoạt động bình thường</t>
  </si>
  <si>
    <t xml:space="preserve">Cửa thô cửa tinh không đóng làm đạm tràn </t>
  </si>
  <si>
    <t>Nguyên nhân: Mất điểm home các cửa.
Nội dung thực hiện: do mất điểm home nên cửa không đóng lại. Chuyển man đóng lại và lấy lại điểm home cân đã hoạt động bình thường
Kết quả: Cân đã hoạt động bình thường</t>
  </si>
  <si>
    <t>KT04431</t>
  </si>
  <si>
    <t>07AT-2643B</t>
  </si>
  <si>
    <t xml:space="preserve"> Cân bàn wifi</t>
  </si>
  <si>
    <t xml:space="preserve"> 04AE-5541</t>
  </si>
  <si>
    <t>Lắp đường N2 cho DE theo phương án thống nhất trong cuộc họp 6/4</t>
  </si>
  <si>
    <t xml:space="preserve">Nguyên nhân: Thực hiện theo phương án thống nhất trong cuộc họp 6/4/2026
Nội dung thực hiện: Kiểm tra, nhận vật tư thực hiện thi công theo PA trong cuộc họp 6/4/2026. Bàn giao VH điều chỉnh áp phù hợp vào các điểm cần 
Kết quả: Đã thực hiện theo phương án thống nhất trong cuộc họp 6/4/2026, bàn giao VH, đã phối hợp VH, CK điều chỉnh áp theo yêu cầu, và đã đưa vào hoạt động </t>
  </si>
  <si>
    <t xml:space="preserve">Hạng mục hỗ trợ cấu hình FF cho tổ PT thay mới thiết bị </t>
  </si>
  <si>
    <t xml:space="preserve">Nguyên nhân: Hạng mục hỗ trợ cấu hình FF cho tổ PT thay mới thiết bị 
Nội dung thực hiện: Thực hiện cấu hình thiết bị trên DCS khi tổ PT thay mới thiết bị ngoài site. Hạng mục đã được thực hiện theo yêu cầu, hiện thiết bị đã hiển thị bình thường trên DCS, giá trị đo hiện tại là 8,4 pH ( tham chiếu với 07AT-2643A = 8,35 pH) 
Kết quả: Hạng mục đã được thực hiện theo yêu cầu </t>
  </si>
  <si>
    <t>VH báo mất kết nối.</t>
  </si>
  <si>
    <t>Nguyên nhân: Chưa rõ nguyên nhân.
Nội dung thực hiện: Kiểm tra thấy cân bàn mất kết nối, tiến hành reset và kết nối lại địa chỉ IP. Thiết bị hoạt động bình thường bàn giao ĐVVH.
Kết quả: Thiết bị hoạt động bình thường bàn giao ĐVVH.</t>
  </si>
  <si>
    <t>VH báo chuyển cân từ 50kg về 25kg</t>
  </si>
  <si>
    <t>Nguyên nhân: Thực hiện theo y/c VH.
Nội dung thực hiện:  Thực hiện theo y/c VH chuyển cân từ 50kg về 25kg, điều chỉnh cửa tinh và thô cho phù hợp. Thiết bị hoạt động bình thường bàn giao ĐVVH.
Kết quả: Thiết bị hoạt động bình thường bàn giao ĐVVH.</t>
  </si>
  <si>
    <t>VH báo sensor M31 chập chờn.</t>
  </si>
  <si>
    <t>Nguyên nhân: Support sensor rung.
Nội dung thực hiện:  Quan sát thấy support sensor rung khi pallet chạy ra ngoài, tiến hành gia cố lại support và reset lại sensor. Thiết bị hoạt động bình thường bàn giao ĐVVH.
Kết quả: Thiết bị hoạt động bình thường bàn giao ĐVVH.</t>
  </si>
  <si>
    <t>VH rò regulator.</t>
  </si>
  <si>
    <t>Nguyên nhân: Chưa rõ nguyên nhân.
Nội dung thực hiện: Quan sát thấy rò regulator, và rò van cô lập công nghệ. Thông tin từ Tổ Chuyên môn đã có thông tin và kế hoạch dừng máy sẽ xử lý, khuyến cáo cho VH hiện tại mở cửa tủ cho thoáng khí, bàn giao Tổ Chuyên môn xử lý  khi BDTT.
Kết quả: Khuyến cáo cho VH hiện tại mở cửa tủ cho thoáng khí, bàn giao Tổ Chuyên môn xử lý  khi BDTT.</t>
  </si>
  <si>
    <t xml:space="preserve"> VH báo máy in lỗi.</t>
  </si>
  <si>
    <t>Nguyên nhân: Đầu in bẩn
Nội dung thực hiện: Quan sát thấy đầu in bẩn và báo lỗi ngắt cao áp, tiến hành vệ sinh lại đầu in. Sau khi vệ sinh, thiết bị hoạt động bình thường bàn giao ĐVVH.
Kết quả: Thiết bị hoạt động bình thường bàn giao ĐVVH.</t>
  </si>
  <si>
    <t>08LT-0019</t>
  </si>
  <si>
    <t>W08301</t>
  </si>
  <si>
    <t>54N3L1D068</t>
  </si>
  <si>
    <t>W48003</t>
  </si>
  <si>
    <t xml:space="preserve">Giá trị đo sai lệch </t>
  </si>
  <si>
    <t xml:space="preserve">Nguyên nhân: Kiểm tra theo yêu cầu VH 
Nội dung thực hiện: Giá trị đang đo tương đương với mức thực trong hopper, đã phối hợp field kiểm tra mức thực bên trong phểu . Hiện chưa phát hiện bất thường ở thiết bị , bàn giao VH theo dõi thêm. 
Kết quả: Hiện chưa phát hiện bất thường ở thiết bị , bàn giao VH theo dõi thêm. </t>
  </si>
  <si>
    <t xml:space="preserve">Nguyên nhân: Kiểm tra theo yêu cầu VH 
Nội dung thực hiện: Giá trị đang đo lệch so với hopper 10% với mức thực trong hopper, đã phối hợp field kiểm tra mức thực bên trong phểu. đã cài đặt range empty 5,1m. full= 3,5m ( như rang của 08LT -0019) thì giá trị đo đúng với mức thực trong bồn. H08202 và H080201 là có kích thước tương tự nhau. 
Kết quả: Hiện  thiết bị đo bình thường, bàn giao VH theo dõi thêm. </t>
  </si>
  <si>
    <t xml:space="preserve"> Cân xe oto NPK trên đầu cân hiển thị giá trị tải bình thường nhưng trên phần mềm máy tính thì không hiển thị </t>
  </si>
  <si>
    <t>Nguyên nhân: Do cài đặt port cổng com bị sai
Nội dung thực hiện: Kiểm tra đầu cân hoạt động bình thường, kiểm tra connect dây truyền thông bình thường. Kiểm tra cài đặt port truyền thông sai khác nên PC không connect dữ liệu với đầu cân. Sau khi sửa lại cài đặt cân và máy tính hiển thị như nhau
Kết quả: Trên máy tính và đầu cân đều có giá trị như nhau</t>
  </si>
  <si>
    <t xml:space="preserve">Đầu dò khói alarm </t>
  </si>
  <si>
    <t>Nguyên nhân: Nghi tiếp xúc chưa tốt.
Nội dung thực hiện: Phôí hợp cùng P.An toàn disable và tháo đầu dò khói vệ sinh tiếp điểm. Sau khi thực hiện vệ sinh gắn lại thiết bị hết alarm. Đã enable lại
Kết quả: Thiết bị hết báo alarm</t>
  </si>
  <si>
    <t>Ống mền bị thủng</t>
  </si>
  <si>
    <t>Nguyên nhân: Ống mềm thủng rò khí N2
Nội dung thực hiện: Phối hợp cùng Vận hành Amo thay ống khác. khôi phục lại đường N2
Kết quả: Đã hỗ trợ thay ống khác</t>
  </si>
  <si>
    <t>Cân xe oto cổng A3 báo lỗi mất kết nối với loadcell thứ 3</t>
  </si>
  <si>
    <t>Nguyên nhân: Do tiếp xúc không tốt gây chập chờn
Nội dung thực hiện: Kiểm tra đầu cân chập chờn alarm mất kết nối loadcell thứ 3. Kiểm tra vị trí loadcell thứ 3 siết lại từng terminal trong hộp đấu nối theo dõi đầu cân đã hết alarm
Kết quả: Cân hoạt động ổn định</t>
  </si>
  <si>
    <t>S08009</t>
  </si>
  <si>
    <t>PI _P06206A</t>
  </si>
  <si>
    <t>Z04201</t>
  </si>
  <si>
    <t>Máy may line C lỗi sensor cắt chỉ</t>
  </si>
  <si>
    <t>Nguyên nhân: Chân đế relay .7KA1 sensor cắt chỉ chập chờn.
Nội dung thực hiện: Kiểm tra máy may hoạt động bình thường nhưng không cắt chỉ được. Kiểm tra do tiếp xúc chân đế và relay 7KA1 chập chờn. Tiến hành lấy chân đế spare thay thế đưa cắt chỉ vào hoạt động.
Kết quả: Máy may hoạt động bình thường. Bàn giao ĐVVH</t>
  </si>
  <si>
    <t>Hệ thống dũ bụi không hoạt động.</t>
  </si>
  <si>
    <t>Nguyên nhân: Hệ thống dũ bụi rò khí solenoid
Nội dung thực hiện: Kiểm tra chu trình dũ bụi hoạt động bình thường. Khí IA cấp cho hệ thống bình thường tuy nhiên kiểm tra bình tích áp bị rò khí gây mất áp. Tiến hành xiết rò ở các solenoid. Chạy lại cùng vận hành đạt.
Kết quả: Hệ thống dũ bụi hoạt động bình thường. Bàn giao ĐVVH</t>
  </si>
  <si>
    <t>Đồng hồ PI bơm hiển thị sai</t>
  </si>
  <si>
    <t>Nguyên nhân: Đồng hồ treo kim.
Nội dung thực hiện: Kiểm tra bơm dừng nhưng đồng hồ áp báo còn áp. Yêu cầu VH cô lập và xả vent, tháo đồng gõ nhẹ kim đã trả về hết áp.
Kết quả: Đồng hồ hoạt động bình thường. Bàn giao ĐVVH</t>
  </si>
  <si>
    <t>Nguyên nhân: Ốc cần gạt bị tuôn ren.
Nội dung thực hiện: Kiểm tra switch gạt bao bị tuôn ren không giữ cố định. Tiến hành lấy ốc mới siết chặt lại đưa thiết bị vào hoạt động.
Kết quả: Switch gạt bao hoạt động bình thường. Bàn giao ĐVVH</t>
  </si>
  <si>
    <t>Camera trạm quan trắc khói lò Amo không lên hình</t>
  </si>
  <si>
    <t>Nguyên nhân: Chưa rõ nguyên nhân.
Nội dung thực hiện: Khảo sát thông tin An toàn báo camera trạm quan trắc khói thải Amo không lên hình. Tuy nhiên khi An toàn tắt/mở lại phần máy tính coi camera tại phòng an toàn camera hoạt động bình thường.
Kết quả: Các camera hoạt động bình thường. Bàn giao ĐVCQ theo dõi.</t>
  </si>
  <si>
    <t>NPK báo xe đẩy pallet bị lỗi vị trí</t>
  </si>
  <si>
    <t>Nguyên nhân: Nghi ngờ encoder báo vị trí xe nạp pallet có vấn đề.
Nội dung thực hiện: Kiểm tra khi chạy MAN xe nạp pallet vị trí đang ở Robot B chạy tự động nhảy ngược lại vị trí Robot C. Nghi ngờ encoder bị lỗi vị trí. Tạm thời thông báo VH chạy tạm robot C. Bàn giao các ca sau tiếp tục phối hợp xử lý. 
Kết quả: Robot chỉ chạy nạp cho Robot C. Đoạn vị trí robot B đang bị lỗi.</t>
  </si>
  <si>
    <t>Nguyên nhân: Kiểm tra theo yêu cầu
Nội dung thực hiện: Điều chỉnh lại thông số cải đặt cửa thô và tinh
Kết quả: Cân đã hoạt động đúng, bàn giao ĐVCQ</t>
  </si>
  <si>
    <t>Chuyển cân về 25kg</t>
  </si>
  <si>
    <t>Nguyên nhân: Chuyển theo yêu cầu
Nội dung thực hiện:Chuyển cân về đóng bao 25kg theo yêu cầu
Kết quả: Đã chuyển theo yêu cầu, bàn giao ĐVCQ</t>
  </si>
  <si>
    <t>Chuyển cân về 25kg-50kg</t>
  </si>
  <si>
    <t>Nguyên nhân: Chuyển theo yêu cầu
Nội dung thực hiện:Chuyển cân về đóng bao 25kg sau đó chuyển về lại 50kg theo yêu cầu
Kết quả: Đã chuyển theo yêu cầu, bàn giao ĐVCQ</t>
  </si>
  <si>
    <t>CAM04001</t>
  </si>
  <si>
    <t>06HV-1142</t>
  </si>
  <si>
    <t>20AT-2001C</t>
  </si>
  <si>
    <t>Z048104</t>
  </si>
  <si>
    <t>VH báo lỗi quay trái quay phải</t>
  </si>
  <si>
    <t>Nguyên nhân: Nghẹt solenoid dầu thuỷ lực .87Y-27
Nội dung thực hiện: Kiểm tra tín hiệu điện .87KC21 và .87KC27 kích hoạt bình thường nhưng không có áp dầu ra. Kiểm tra solenoid dầu thuỷ lực bị nghẹt. Tháo vệ sinh thông tắc. 
Kết quả: Sau khi thông tắc đưa shiploader vào hoạt động bình thường, bàn giao ĐVCQ</t>
  </si>
  <si>
    <t xml:space="preserve">VH báo shiploader lỗi không có </t>
  </si>
  <si>
    <t>Nguyên nhân: Đứt Profibus Cable từ tủ +L341 sang +L342
Nội dung thực hiện: Kiểm tra trên HMI báo nhiều lỗi. Khoang vùng các card truyền thông báo lỗi Fail bus. Tiến hành kiểm tra dây từ tủ +L341 sang +L342 bị đứt dây Profibus Cable. Phối hợp Tổ PLC lấy cáp mới từ kho nhà máy thay thế đưa shiplaoder vào hoạt động.
Kết quả: Shiploader hoạt động bình thường, bàn giao ĐVCQ</t>
  </si>
  <si>
    <t>Nguyên nhân: Chưa rõ nguyên nhân.
Nội dung thực hiện: Khảo sát thông tin An toàn báo camera trạm quan trắc khói thải Amo không lên hình. Phối hợp cùng an toàn kiểm tra tại site sau đó cắm lại các jack cắm mạng camera.
Kết quả: Các camera hoạt động bình thường. Bàn giao ĐVCQ theo dõi.</t>
  </si>
  <si>
    <t>VH báo van bị chập chờn</t>
  </si>
  <si>
    <t>Nguyên nhân: Nghi ngờ Terminer tiếp xúc kém
Nội dung thực hiện: Khảo sát không có gì bất thường. VH đóng mở van các điểm bình thường. Tiến hành xiết thêm các terminer posit và JB.
Kết quả: Van đang hoạt động bình thường. Bàn giao ĐVCQ theo dõi.</t>
  </si>
  <si>
    <t>VH báo giá trị đo chập chờn</t>
  </si>
  <si>
    <t>Nguyên nhân: Dịch mẫu chuẩn bay hết hơi amonia
Nội dung thực hiện: Kiểm tra giá trị đo dao động. Kiểm tra dịch mẫu chuẩn không còn mùi bị bay hơi. Tiến hành lấy mẫu chuẩn khác thay thế.
Kết quả: Thiết bị phân tích online hoạt động bình thường. Bàn giao ĐVCQ theo dõi.</t>
  </si>
  <si>
    <t>VH báo hành trình damper đóng không hết</t>
  </si>
  <si>
    <t>Nguyên nhân: Damper đóng không hết hành trình.
Nội dung thực hiện: Kiểm tra hành trình của piston đi hết hành trình nhưng damper còn rò đạm. Đã yêu cầu VH báo Cơ khí xử lý phần damper.
Kết quả: Van đang hoạt động bình thường. Bàn giao ĐVCQ báo lại Cơ khí xử lý.</t>
  </si>
  <si>
    <t xml:space="preserve">An toàn báo giá trị đo bụi bị lỗi </t>
  </si>
  <si>
    <t>Nguyên nhân: Bơm hút bụi áp thấp
Nội dung thực hiện: Kiểm tra cùng Tổ PT do lưu lượng bơm hút khói áp thấp. Tiến hành kiểm tra bơm báo LowPressure, tiến hành kiểm tra điều chỉnh áp về như ban đầu.
Kết quả: Thiết bị phân tích hoạt động bình thường. Bàn giao ĐVCQ.</t>
  </si>
  <si>
    <t>04VT-3123</t>
  </si>
  <si>
    <t>31TT-1058F</t>
  </si>
  <si>
    <t>07AI-2642</t>
  </si>
  <si>
    <t>Độ rung pump P04302A vận hành báo pump hoạt động bình thường tín hiệu độ rung thường xuyên có xung tăng từ 2 mm/s lên 3mm/s</t>
  </si>
  <si>
    <t>Nguyên nhân: Chưa phát hiện bất thường. Nghi ngờ xung là do công nghệ 
Nội dung thực hiện: Khi pump dừng tiến kiểm tra ngoại quan chưa phát hiện bất thường, Dùng máy Hi-913 mô phỏng độ rung test loop tín hiệu chưa phát hiện bất thường, Mô phỏng độ rung 1.9 mm/s trong khoảng 2h tín hiệu trên system 1 ổn định. Đã trao đổi trưởng ca Amo theo dõi thêm công nghệ xem có bất thường hay không.
Kết quả: Thiết bị điều khiển hoạt động bình thường</t>
  </si>
  <si>
    <t>Tín hiệu dao động, nghi connect chập chờn</t>
  </si>
  <si>
    <t>Nguyên nhân: Nghi connect không tốt
Nội dung thực hiện: X.utility dừng máy nén tháo connect tín hiệu nhiệt độ vệ sinh các  vị trí connector sau đó gắn lại kiểm tra nhiệt độ ổn định không dao động
Kết quả: Tín hiệu nhiệt độị đã hoạt động ổn định</t>
  </si>
  <si>
    <t>X.Ure khởi động lại cụm acid cần test lại các thiết bị</t>
  </si>
  <si>
    <t>Nguyên nhân: Khởi động lại cụm acid cần test lại thiết bị điều khiển
Nội dung thực hiện: Test thiết bị rò vị trí gasket. Nhận gasket mới thay thế.
Kết quả: Thiết bị đã hết rò.</t>
  </si>
  <si>
    <t>Giá trị dao động 0-920ppb</t>
  </si>
  <si>
    <t>Nguyên nhân: Do đường khí Nh3 đọng hơi nước
Nội dung thực hiện: Vệ sinh thổi rửa đường ống sạch, Đưa thiết bị vào làm việc lại bình thường. Hết dao động 2.44 ppb
Kết quả: Thiết bị đã làm việc bình thường</t>
  </si>
  <si>
    <t>CAM-SP04</t>
  </si>
  <si>
    <t>20KV-2021C</t>
  </si>
  <si>
    <t>20KV-2022C</t>
  </si>
  <si>
    <t>Chuyển Cam-SP02</t>
  </si>
  <si>
    <t>Nguyên nhân: Nhu cầu Cam-SP02 cần thiết hơn nên chuyển
Nội dung thực hiện: Đã chuyển Cam-SP04 sang Cam-SP02. Tổ CCTV sẽ mua sắm vật tư thay thế 
Kết quả: Cam-SP04 đang cách ly.</t>
  </si>
  <si>
    <t>X.Utility yêu cầu tháo đường khí điều khiển để Cơ Khí sửa body van</t>
  </si>
  <si>
    <t>Nguyên nhân: Cơ Khí sửa body van cần tháo ống khí điều khiển
Nội dung thực hiện: Đã tháo ống khí bàn giao van cho Cơ khí sửa chữa. Dự kiến 16/4 sẽ lắp lại
Kết quả: Đã háo ống khí điều khiển bàn giao van cho Cơ Khí</t>
  </si>
  <si>
    <t>4653/LVC</t>
  </si>
  <si>
    <t>1567/LVC</t>
  </si>
  <si>
    <t>3349/LVC</t>
  </si>
  <si>
    <t>4654/LVC</t>
  </si>
  <si>
    <t>1568/LVC</t>
  </si>
  <si>
    <t>1570/LVC</t>
  </si>
  <si>
    <t>2497/LVC</t>
  </si>
  <si>
    <t>003351/LVC</t>
  </si>
  <si>
    <t>001049/LVC</t>
  </si>
  <si>
    <t>1575/LVC</t>
  </si>
  <si>
    <t>20000019836</t>
  </si>
  <si>
    <t>860/lvc</t>
  </si>
  <si>
    <t>3355/lvc</t>
  </si>
  <si>
    <t>001576/lvc</t>
  </si>
  <si>
    <t>000858/lvc</t>
  </si>
  <si>
    <t>4660/LVC</t>
  </si>
  <si>
    <t>3412/LVC</t>
  </si>
  <si>
    <t>01578/LVC</t>
  </si>
  <si>
    <t>1066/LVC</t>
  </si>
  <si>
    <t>0870/LVC</t>
  </si>
  <si>
    <t>1581/LVC</t>
  </si>
  <si>
    <t>4667/LVC</t>
  </si>
  <si>
    <t>0874/LVC</t>
  </si>
  <si>
    <t>1077/LVC</t>
  </si>
  <si>
    <t>5096/LVC</t>
  </si>
  <si>
    <t>3310/LVC</t>
  </si>
  <si>
    <t>8877/LVC</t>
  </si>
  <si>
    <t>5133/LVC</t>
  </si>
  <si>
    <t>0126/LVC</t>
  </si>
  <si>
    <t>5101/LVC</t>
  </si>
  <si>
    <t>221/LVC
875/CNCL</t>
  </si>
  <si>
    <t>Mos theo yêu cầu phục vụ bắn cát</t>
  </si>
  <si>
    <t>Nguyên nhân: Thực hiện theo yêu cầu
Thực hiện: Thực hiện Mos và trả Mos 04LXT-3004A/B/C trên máy ESD MOS theo yêu cầu.
Kết quả: Đã thực hiện theo yêu cầu, bàn giao ĐVCQ</t>
  </si>
  <si>
    <t>Cân 1 không xả đạm (giao ca)</t>
  </si>
  <si>
    <t>Nguyên nhân: Đầu cân lỗi không đồng bộ vị trí cửa xả.
Thực hiện: Ca ngày 04/04/2026: Quan sát thấy đầu cân IMECO báo lỗi "28 không nhận được vị trí cửa xả". Kiểm tra, sensor và barrier cửa xả đều hoạt động bình thường. Cân lỗi sau khi kết thúc 1 chu trình xả bao, phải clear Alarm mới đóng bao tiếp được. Đã phối hợp tổ HC online chương trình kiểm tra không thấy gì bất thường. Ca Đêm 04/04/2026:  Tổ NPK sau khi kiểm tra set lại các thông số đưa cân vào hoạt động ổn định
Kết quả: Các cân line A hoạt động bình thường. Bàn giao ĐVVH.</t>
  </si>
  <si>
    <t>222/LVC
876/CNCL</t>
  </si>
  <si>
    <t>Nguyên nhân: Thực hiện theo yêu cầu
Thực hiện: Thực hiện Mos HH&amp;LL và trả Mos 04LXT-3004A/B/C trên máy ESD MOS theo yêu cầu.
Kết quả: Đã thực hiện theo yêu cầu, bàn giao ĐVCQ</t>
  </si>
  <si>
    <t>222/lcv
877/clkp</t>
  </si>
  <si>
    <t>Mos tín hiệu để VH CaM cụm C302</t>
  </si>
  <si>
    <t xml:space="preserve">Nguyên nhân: Theo yêu cầu VH 
Nội dung thực hiện: Thực hiện Mos tín hiệu theo yêu cầu , đã bỏ Mos tín hiệu lúc cuối ca 
Kết quả:  Thực hiện Mos tín hiệu theo yêu cầu , đã bỏ Mos tín hiệu lúc cuối ca </t>
  </si>
  <si>
    <t>001058/lvc</t>
  </si>
  <si>
    <t xml:space="preserve">Gía trị thấp (tồn đọng ) </t>
  </si>
  <si>
    <t>Nguyên nhân: Chưa rõ nguyên nhân
Nội dung thực hiện: Vận hành nâng mức kiểm tra nhưng giá trị không thay đổi từ 78% trở lên, từ giá trị nhở hơn 78% giá trị đáp ứng bình thường. ngoài LCD thí bị đang báo lỗi W425 đang nghi lỗi lỗi cách điện không tốt. Do điều kiện công nghệ nên không kiểm tra được sesor,  Kiến nghi tổ chuyên môn kiểm tra đánh giá thêm. Ca ngày 7/4 kiểm tra tiếp thiết bi Alarm I.O.P, kiểm tra vệ sinh các kết nối, tuy nhiên trong quá trình kiểm tra phát hiện bảo ôn mới  đã được bọc sát transmitter, đã yêu cầu VH tháo bảo ôn ra để theo dõi đánh giá thêm .
Kết quả: Hiện tại thiết bị Alarm I.O.P. đã yêu cầu VH tháo bảo ôn ra, chuyển ca sau theo dõi thêm.</t>
  </si>
  <si>
    <t>001071/LVC</t>
  </si>
  <si>
    <t xml:space="preserve">Gía trị thấp (tồn đọng) </t>
  </si>
  <si>
    <t>Nguyên nhân: Nghi ngờ transmitter bị nóng khi bọc bảo ôn. 
Nội dung thực hiện: Vận hành nâng mức kiểm tra nhưng giá trị không thay đổi từ 78% trở lên, từ giá trị nhỏ hơn 78% giá trị đáp ứng bình thường. ngoài LCD thí bị đang báo lỗi W425 đang nghi lỗi lỗi cách điện không tốt. Do điều kiện công nghệ nên không kiểm tra được sesor,  Kiến nghị tổ chuyên môn kiểm tra đánh giá thêm. Ca ngày 7/4 kiểm tra tiếp thiết bi Alarm I.O.P, kiểm tra vệ sinh các kết nối, tuy nhiên trong quá trình kiểm tra phát hiện bảo ôn mới  đã được bọc sát transmitter, đã yêu cầu VH tháo bảo ôn ra để theo dõi đánh giá thêm. Ngày 08/04/2026: Sau khi tháo bảo ôn giá trị đo vẫn báo I.O.P không thay đổi. Đo đạc thông số transmitter dòng điện truyền về treo ở 22mA. Tiến hành reset lại transmitter giá trị đã đo bình thường.
Kết quả: Giá trị đo mức hoạt động bình thường. Bàn giao ĐVVH theo dõi thêm .</t>
  </si>
  <si>
    <t>222/LVC
879/CNCL</t>
  </si>
  <si>
    <t>Nguyên nhân: Thực hiện theo yêu cầu cho đơn vị nhà thầu bắn cát
Thực hiện: Thực hiện Mos HH&amp;LL và trả Mos 04LXT-3004A/B/C trên máy ESD MOS theo yêu cầu.
Kết quả: Đã thực hiện theo yêu cầu, bàn giao ĐVCQ</t>
  </si>
  <si>
    <t>Nguyên nhân: Nghi ngờ encoder báo vị trí xe nạp pallet có vấn đề.
Nội dung thực hiện: ka N 08/04 Kiểm tra khi chạy MAN xe nạp pallet vị trí đang ở Robot B chạy tự động nhảy ngược lại vị trí Robot C. Nghi ngờ encoder bị lỗi vị trí. Tạm thời thông báo VH chạy tạm robot C. Bàn giao các ca sau tiếp tục phối hợp xử lý. Ca đêm 08/04 chạy Man kiểm tra thấy hộp bảo vệ motor cạ vào ốc cố định thay ray khi di chuyển, đã yêu cầu VH Điên xử lý, tiến tục chạy Man thấy encoder di chuyển tới vị trí 8200 tự reset về 2000, tiếp tục di chuyển theo chiều ngược lại thì encoder nhảy về giá trị 7720, nghi ngờ robot đang lỗi vòng lặp hoặc bị giới hạn vị trí,
Kết quả: Chuyển các ca sau liên hệ tổ hành chính online chương trình kiểm tra tiếp.</t>
  </si>
  <si>
    <t>Nguyên nhân: Nghi ngờ encoder báo vị trí xe nạp pallet có vấn đề.
Nội dung thực hiện: Ca ngày 08/04 Kiểm tra khi chạy MAN xe nạp pallet vị trí đang ở Robot B chạy tự động nhảy ngược lại vị trí Robot C. Nghi ngờ encoder bị lỗi vị trí. Tạm thời thông báo VH chạy tạm robot C. Bàn giao các ca sau tiếp tục phối hợp xử lý. Ca đêm 08/04 chạy Man kiểm tra thấy hộp bảo vệ motor cạ vào ốc cố định thay ray khi di chuyển, đã yêu cầu VH Điên xử lý, tiến tục chạy Man thấy encoder di chuyển tới vị trí 8200 tự reset về 2000, tiếp tục di chuyển theo chiều ngược lại thì encoder nhảy về giá trị 7720, nghi ngờ robot đang lỗi vòng lặp hoặc bị giới hạn vị trí. Ca ngày 09/04/2026: Phối hợp Tổ HC online chương trình kiểm tra phát hiện encoder bị lỗi gửi dữ liệu. Tiến hành tháo điều chỉnh lại encoder, khôi phục đưa robot vào hoạt động bình thường. 
Kết quả: Robot nạp pallet bình thường. Bàn giao ĐVCQ.</t>
  </si>
  <si>
    <t>Nguyên nhân: Camera có vấn đề_x000D_
Thực hiện: Ca ngày 05/04/2026: Kiểm tra nguồn cấp 220Vac, convert quang điện đến cam bình thường. Reset lại nguồn thấy Cam không Auto test được. Chưa kiểm tra trên thân camera được do vị trí trên cao, camera nặng. nên cần lắp giáo xử lý sau._x000D_ Ca ngày 09/04/2026: Phối hợp Tổ CCTV kiểm tra nguồn cấp bình thường. Tín hiệu truyền nhận bình thường. Tuy nhiên camera không lên hình. Tổ CCTV tạm thời đã tháo camera về kiểm tra hỏng camera. Chuyển lại hm về tổ HC lên KH xử lý. 
Kết quả: Camera đang hỏng Tổ CCTV tháo về sửa chữa.</t>
  </si>
  <si>
    <t>5631/LVC</t>
  </si>
  <si>
    <t>VH báo rò khớp nối</t>
  </si>
  <si>
    <t>Nguyên nhân: Fitting bị cháy ren rò hơi.
Nội dung thực hiện: Sau khi VH cô lập đường hơi tiến hành cắt bỏ fitting bị cháy ren thay mới đưa thiết bị vào hoạt động.
Kết quả: Thiết bị đo áp hoạt động bình thường. Bàn giao ĐVCQ.</t>
  </si>
  <si>
    <t>V08106</t>
  </si>
  <si>
    <t>5634/lVC</t>
  </si>
  <si>
    <t>Kiểm tra tín hiệu Safety rope ( tồn đọng )</t>
  </si>
  <si>
    <t>Nguyên nhân: Thực hiện theo yêu cầu
Nội dung thực hiện: Kiểm tra thấy dây safety rope 1 bên căng, 1 bên trùng nên dễ bị kích hoạt khi chạy. Đã nới lỏng dây bên căng và test lại dùng ĐVCQ. Safety rope hoạt động bình thường.
Kết quả: Đã kiểm tra theo yêu cầu. Bàn giao ĐVCQ.</t>
  </si>
  <si>
    <t>V08102</t>
  </si>
  <si>
    <t>1584/lVC</t>
  </si>
  <si>
    <t>Kiểm tra tín hiệu Encoder ( tồn đọng )</t>
  </si>
  <si>
    <t>Nguyên nhân: Thực hiện theo yêu cầu
Nội dung thực hiện: Ngoại quan và tháo encoder kiểm tra không phát hiện gì bất thường, tiến hành cố định lại encoder và trục motor.
Kết quả: Đã kiểm tra theo yêu cầu. Bàn giao ĐVCQ.</t>
  </si>
  <si>
    <t>Nguyên nhân: Thực hiện theo yêu cầu cho đơn vị nhà thầu bắn cát
Thực hiện: Thực hiện Mos HH&amp;LL và trả Mos 04LXT-3004A/B/C trên máy ESD MOS theo yêu cầu.
Kết quả: Đã thực hiện theo yêu cầu.</t>
  </si>
  <si>
    <t>Nguyên nhân: Camera SP02 hỏng.
Thực hiện: Ca ngày 05/04/2026: Kiểm tra nguồn cấp 220Vac, convert quang điện đến cam bình thường. Reset lại nguồn thấy Cam không Auto test được. Chưa kiểm tra trên thân camera được do vị trí trên cao, camera nặng. nên cần lắp giáo xử lý sau.  Ca ngày 09/04/2026: Phối hợp Tổ CCTV kiểm tra nguồn cấp bình thường. Tín hiệu truyền nhận bình thường. Tuy nhiên camera không lên hình. Tổ CCTV tạm thời đã tháo camera về kiểm tra hỏng camera. Chuyển lại hm về tổ HC lên KH xử lý. Ngày 10/4/26 Hỗ trợ tổ CCTV di chuyển Cam-SP04 qua Cam-SP02 do nhu cầu cần thiết hơn của X,SP.
Kết quả: Camera đang hỏng Tổ CCTV tháo về sửa chữa.</t>
  </si>
  <si>
    <t>Phase 2: Triển khai thực hiện</t>
  </si>
  <si>
    <t>Đang review</t>
  </si>
  <si>
    <t xml:space="preserve">KNL KTV BDSC TBHTĐK </t>
  </si>
  <si>
    <t>KNL KTV BDSC TBĐL</t>
  </si>
  <si>
    <t>KNL KTV BDSC TBCH</t>
  </si>
  <si>
    <t>KNL KTV BDSC TCĐK</t>
  </si>
  <si>
    <t>KNL KS BDSC TBHTĐK</t>
  </si>
  <si>
    <t>KNL KS BDSC TBĐL</t>
  </si>
  <si>
    <t>KNL KS BDSC TBCH</t>
  </si>
  <si>
    <t>KNL KS TBHTĐK</t>
  </si>
  <si>
    <t>Tỷ trọng hoàn thành</t>
  </si>
  <si>
    <t>04AE-5541</t>
  </si>
  <si>
    <t>- Nguyên nhân: Chưa rõ nguyên nhân._x000D_
- Thực hiện: Quan sát thấy rò regulator, và rò van cô lập công nghệ. Thông tin từ Tổ Chuyên môn đã có thông tin và kế hoạch dừng máy sẽ xử lý, khuyến cáo cho VH hiện tại mở cửa tủ cho thoáng khí, bàn giao Tổ Chuyên môn xử lý khi BDTT._x000D_
- Kết quả: Khuyến cáo cho VH hiện tại mở cửa tủ cho thoáng khí, bàn giao Tổ Chuyên môn xử lý khi BDTT.</t>
  </si>
  <si>
    <t>07LI-3660</t>
  </si>
  <si>
    <t>Level gauge cụm acid đã dừng thời gian lâu. Nay chạy lại level sai so với mức thật</t>
  </si>
  <si>
    <t>- Nguyên nhân: Nghi ngờ kẹt dây do đã lâu không sử dụng._x000D_
- Thực hiện: Kiểm tra kéo thử phao lên nhưng không kéo được. Có thể kẹt ròng rọc hay phao bên trong bồn. Khi nào dừng thải hết acid trong bồn sẽ xử lý_x000D_
- Kết quả: Thiết bị đang lỗi</t>
  </si>
  <si>
    <t>Chưa bàn giao được thiết bị</t>
  </si>
  <si>
    <t>Khi thải hết axit trong bồn.</t>
  </si>
  <si>
    <t>Đồng hồ sau khi Tổ HCHC kiểm tra báo lại đã hỏng, hiện vật tư tồn kho đã hết</t>
  </si>
  <si>
    <t>- Nguyên nhân: Nhu cầu Cam-SP02 cần thiết hơn nên chuyển_x000D_
- Thực hiện: Đã chuyển Cam-SP04 sang Cam-SP02. Tổ CCTV sẽ mua sắm vật tư thay thế_x000D_
- Kết quả: Cam-SP04 đang cách ly.</t>
  </si>
  <si>
    <t xml:space="preserve">Dây tín hiệu tại các mương thoát nước </t>
  </si>
  <si>
    <t>Cải tạo dây tín hiệu dọc mương thoát nước. Làm gọn dây không gây cản trở dòng chảy</t>
  </si>
  <si>
    <t>S07601A</t>
  </si>
  <si>
    <t>FCS0203</t>
  </si>
  <si>
    <t>MAY IN CHÍNH LINE B</t>
  </si>
  <si>
    <t>MAY IN DỰ PHÒNG LINE B</t>
  </si>
  <si>
    <t>04FV-5053</t>
  </si>
  <si>
    <t>V08011</t>
  </si>
  <si>
    <t>20KV-2053</t>
  </si>
  <si>
    <t>20KV-2011</t>
  </si>
  <si>
    <t>04AT-2054</t>
  </si>
  <si>
    <t>07SALL-2652A</t>
  </si>
  <si>
    <t>08AT-0025</t>
  </si>
  <si>
    <t>HIS0256</t>
  </si>
  <si>
    <t>Máy in số 4</t>
  </si>
  <si>
    <t xml:space="preserve"> 20KV-2053</t>
  </si>
  <si>
    <t xml:space="preserve"> 20KV-2048C</t>
  </si>
  <si>
    <t>Máy in số 8</t>
  </si>
  <si>
    <t>40LI-2005</t>
  </si>
  <si>
    <t>CÂN BÀN NPK</t>
  </si>
  <si>
    <t>34N5L01M060</t>
  </si>
  <si>
    <t>34N1L01M005</t>
  </si>
  <si>
    <t>V08103</t>
  </si>
  <si>
    <t>62N3L1D015</t>
  </si>
  <si>
    <t>62N3L1D031</t>
  </si>
  <si>
    <t>60N4L1D007</t>
  </si>
  <si>
    <t>20FV-2020</t>
  </si>
  <si>
    <t>HIS0255</t>
  </si>
  <si>
    <t>Z08301</t>
  </si>
  <si>
    <t>CAMERA 1 CỔNG A1</t>
  </si>
  <si>
    <t>04PI-4422B</t>
  </si>
  <si>
    <t>07LT-2661</t>
  </si>
  <si>
    <t>04FXT-2011A</t>
  </si>
  <si>
    <t>Nguyên nhân: Nghi ngờ kẹt dây do đã lâu không sử dụng.
Nội dung thực hiện: Kiểm tra kéo thử phao lên nhưng không kéo được. Có thể kẹt ròng rọc hay phao bên trong bồn. Khi nào dừng thải hết acid trong bồn sẽ xử lý
Kết quả: Thiết bị đang lỗi</t>
  </si>
  <si>
    <t>Trạm quan trắc Ure mất giá trị trên web, và HMI tại tủ thiết bị</t>
  </si>
  <si>
    <t>Nguyên nhân: Bộ datalogger lỗi treo không hoạt động
Nội dung thực hiện: Phối hợp cùng tổ Phân tích load chương trình lại cho bộ datalogger. Sau khi load thiết bị đã hoạt động lại bình thường
Kết quả: thiết bị đã hoạt động lại bình thường</t>
  </si>
  <si>
    <t>Bộ đo lưu lượng không đo được lưu lượng</t>
  </si>
  <si>
    <t>Nguyên nhân: Chưa tìm được nguyên nhân
Nội dung thực hiện: Kiểm tra vệ sinh connect kiểm tra ngoại quan chưa phát hiện bất thường. Giá trị vẫn 0m3 khi pump vẫn chạy, dòng xả vẫn có. chuyển ca sau kiểm tra
Kết quả: Thiết bị đang lỗi chưa đo được</t>
  </si>
  <si>
    <t>Bộ encoder thường xuyên tuột chốt cấy</t>
  </si>
  <si>
    <t>Nguyên nhân: Do motor và encoder không đồng trục khi chạy tạo ra dao động làm lỏng chốt cấy trục.
Nội dung thực hiện: Gia công lại pát bắt encoder, cân tâm lại khớp link encoder và motor đồng trục. Sau khi thực hiện chạy test encoder hoạt động êm, còn rất ít dao động do không đồng trục.
Kết quả: Thiết bị đã hoạt động êm hơn</t>
  </si>
  <si>
    <t>Cân đối chứng alarm gây dừng</t>
  </si>
  <si>
    <t>Nguyên nhân: Cân lệch zero 150g nên cân sai ký
Thực hiện: Thực hiện: Kiểm tra khi chạy không tải cân không zero lại đầu cân còn 150g. Tiến hành kiểm tra băng tải không cọ. Sau khi zero đầu cân hết alarm
Kết quả: Cân hoạt động lại bình thường</t>
  </si>
  <si>
    <t xml:space="preserve">Bộ đo lưu lượng không đo được lưu lượng ( giao ca ) </t>
  </si>
  <si>
    <t xml:space="preserve">Nguyên nhân: Chưa tìm được nguyên nhân
Nội dung thực hiện: Kiểm tra vệ sinh connect kiểm tra ngoại quan chưa phát hiện bất thường. Giá trị vẫn 0m3 khi pump vẫn chạy, dòng xả vẫn có. chuyển ca sau kiểm tra. Ca Đ 11/4 : Kiểm tra thiết bị alarm không có nhận tín hiệu của sensor, tiến hành vệ sinh kết nối cable đồng trục tại sensor và transmitter nhưng cũng chưa có lưu lượng,  đã có điều chinh nhẹ vị trí sensor thu phát tuy nhiên cũng không tác dụng. Ca ngày 12/04 kiểm tra các dây tín hiệu, đấu nối chưa phát hiện gì bất thường.
Kết quả: Thiết bị đang chưa đo được lưu lượng , chuyển ca sau tiếp tục xử lý . </t>
  </si>
  <si>
    <t xml:space="preserve">By bass tín hiệu , chạy lại sàn rung </t>
  </si>
  <si>
    <t>Nguyên nhân: By bass tín hiệu , chạy lại sàn rung 
Nội dung thực hiện: Kiểm tra, thực hiện bypass tín hiệu chạy lại, tín hiệu chưa kiểm tra được sensor online. 
Kết quả: Đã bypass tín hiệu 07SSL2652A chạy lại sàn rung</t>
  </si>
  <si>
    <t xml:space="preserve">Nguyên nhân: Chưa tìm được nguyên nhân
Nội dung thực hiện: Kiểm tra vệ sinh connect kiểm tra ngoại quan chưa phát hiện bất thường. Giá trị vẫn 0m3 khi pump vẫn chạy, dòng xả vẫn có. chuyển ca sau kiểm tra. Ca Đ 11/4 : Kiểm tra thiết bị alarm không có nhận tín hiệu của sensor, tiến hành vệ sinh kết nối cable đồng trục tại sensor và transmitter nhưng cũng chưa có lưu lượng, đã có điều chinh nhẹ vị trí sensor thu phát tuy nhiên cũng không tác dụng. Chuyển ca sau tiếp tục xử lý. Ca ngày 12/04 kiểm tra lại vị trú
Kết quả: Thiết bị đang chưa đo được lưu lượng , chuyển ca sau tiếp tục xử lý . </t>
  </si>
  <si>
    <t>By bass tín hiệu , chạy lại sàn rung ( giao ca )</t>
  </si>
  <si>
    <t>Nguyên nhân: By bass tín hiệu , chạy lại sàn rung 
Nội dung thực hiện: Ca Đ 11/04 kiểm tra, thực hiện bypass tín hiệu chạy lại, tín hiệu chưa kiểm tra được sensor online. Ca ngày 12/04 kiểm tra nguồn cấp 230Vac bình thường, nguồn cấp sensor có 23Vdc, đèn trạng thái board không có.
Kết quả: Nghi ngờ hỏng board tín hiệu.Chuyển các ca sau kiểm tra vật tư thay thế.</t>
  </si>
  <si>
    <t>Card IO Node 2 Slot 8 fail</t>
  </si>
  <si>
    <t>Nguyên nhân: Chưa biết nguyên nhân
Nội dung thực hiện: Phối hợp ĐVVH kiểm tra lại các biện pháp kiểm soát rủi ro trước đó, trong quá trình kiểm tra ĐVVH đánh giá không đáp ứng được nên yêu cầu dừng công việc chờ các bên tổ chức ĐGRR lại.
Kết quả: Chuyển các ngày mai tổ chức họp ĐGRR lại</t>
  </si>
  <si>
    <t>Nguyên nhân: Thực hiện theo yêu cầu
Nội dung thực hiện: Vệ sinh đầu in, chỉnh lại tia mực.
Kết quả: Máy in hoạt động bình thường, bàn giao ĐVCQ</t>
  </si>
  <si>
    <t>Nguyên nhân: Thực hiện theo yêu cầu
Nội dung thực hiện: Vệ sinh đầu in, cho máy chạy tuần hoàn
Kết quả: Máy in đang chạy tuần hoàn, bàn giao ĐVCQ</t>
  </si>
  <si>
    <t>VH báo shiploader quay trái/phải hay bị sượng</t>
  </si>
  <si>
    <t xml:space="preserve">Nguyên nhân: Nghi ngờ cơ cấu cơ khí bị kẹt
Nội dung thực hiện: Kiểm tra phần điều khiển hoạt động bình thường. Tuy nhiên khi qua 1 điểm có chỗ bị khựng. Kiểm tra nghi ngờ phần cơ khí đã yêu cầu VH báo đơn vị Cơ khí tìm nguyên nhân. 
Kết quả: Shiploader phần điều khiển hoạt động bình thường. Bàn đơn vị VH.  </t>
  </si>
  <si>
    <t>Nguyên nhân: Chưa biết nguyên nhân 
Nội dung thực hiện: 12/4/25 Phối hợp ĐVVH kiểm tra lại các biện pháp kiểm soát rủi ro trước đó, trong quá trình kiểm tra ĐVVH đánh giá không đáp ứng được nên yêu cầu dừng công việc chờ các bên tổ chức ĐGRR lại.13/4/26 ĐGRR cùng TCNM, TC.Amo, Planner Hậu, Planner Tuấn, Đội TB HT ĐK sau khi thực hiên các bước chuẩn bị xong tiến hành rút card cắm lại hệ thống hết lỗi.
Kết quả: Card đã hoạt động bình thường.</t>
  </si>
  <si>
    <t>Chêm ty độ mở 27% phục vụ xử lý card AO lỗi</t>
  </si>
  <si>
    <t>Nguyên nhân: Card AO lỗi cần chêm ty tránh rủ ro lỗi van đóng lại
Nội dung thực hiện: Đã chêm ty ở độ mở 27% sau khi xử lý card thành công đã trả về bình thường
Kết quả: Van đang hoạt động bình thường.</t>
  </si>
  <si>
    <t>Thay thế loại trừ cho lỗi card AO FCS0203</t>
  </si>
  <si>
    <t>Nguyên nhân: thay thế loại trừ cho lỗi card AO FCS0203
Nội dung thực hiện: Thực hiện theo thống nhất ĐGRR tiến hành calibtion positioner trên mô hình. Dự kiến 1/4 Tổ HC sẽ thay thế
Kết quả: Đang lắp positioner mô hình test, chưa thay thế</t>
  </si>
  <si>
    <t>Nguyên nhân: Hỏng board slip detecor
Nội dung thực hiện: Ca Đ 11/04 kiểm tra, thực hiện bypass tín hiệu chạy lại, tín hiệu chưa kiểm tra được sensor online. Ca ngày 12/04 kiểm tra nguồn cấp 230Vac bình thường, nguồn cấp sensor có 23Vdc, đèn trạng thái board không có. Ngày 13/4/26  X.ure dừng sàn rung  kiểm tra nguồn có mà board  không lên đèn trạng thái. Tiến hành nhận board mới thay thế. Theo dõi đến cuối ca thiết bị hoạt động ổn định. Vận hành để theo dõi thêm chưa đồng ý trả bypass.
Kết quả: Thiết bị đã hoạt động bình thường</t>
  </si>
  <si>
    <t>Dây safety rope gãy support</t>
  </si>
  <si>
    <t>Nguyên nhân: Support bị ăn mòn
Nội dung thực hiện: Kiểm tra thấy support bị ăn mòn gãy. Đã lấy support mới thay thế.Sau khi thay đã cân chỉnh dây safety rope
Kết quả: Thiết bị đã hoạt động bình thường</t>
  </si>
  <si>
    <t>Cô lập đường IA để Cơ khí bão dưỡng body van</t>
  </si>
  <si>
    <t>Nguyên nhân: Cơ khí bão dưỡng body van
Nội dung thực hiện: Đã tháo đường khí IA cho Cơ khí bảo dưỡng body
Kết quả: Đã tháo IA bàn giao cho Cơ khí</t>
  </si>
  <si>
    <t>Khôi phục đường khí IA sau khi Cơ khí bảo dưỡng body</t>
  </si>
  <si>
    <t>Nguyên nhân: Cơ khí bão dưỡng body van
Nội dung thực hiện: Đã lắp đường khí IA sau khi Cơ khí bảo dưỡng body xong
Kết quả: Đã lắp lại đường IA</t>
  </si>
  <si>
    <t>Nguyên nhân: Nghi ngờ transmitter hỏng
Nội dung thực hiện: Thiết bị báo IOP trên DCS. Tại thiết bị HMI không lên hình. Kiểm tra nguồn không tải 14.1V có tải 11.3V. ( FF). Nghi transmitter hỏng. Chuyển ca ngày phối hợp cùng tổ Phân tích kiểm tra lại.
Kết quả: Thiết bị đang lỗi</t>
  </si>
  <si>
    <t>Trạm quan trắc cooling thiết bị đo clo giá trị âm</t>
  </si>
  <si>
    <t>Nguyên nhân: Nghi sensor bẩn
Nội dung thực hiện: Giá trị -0.01 sau khi vệ sinh sạch sensor thiết bị hết âm +0.01
Kết quả: Thiết bị đã hết âm</t>
  </si>
  <si>
    <t xml:space="preserve">Nguyên nhân: Chưa tìm được nguyên nhân
Nội dung thực hiện: Kiểm tra vệ sinh connect kiểm tra ngoại quan chưa phát hiện bất thường. Giá trị vẫn 0m3 khi pump vẫn chạy, dòng xả vẫn có. chuyển ca sau kiểm tra. Ca Đ 11/4 : Kiểm tra thiết bị alarm không có nhận tín hiệu của sensor, tiến hành vệ sinh kết nối cable đồng trục tại sensor và transmitter nhưng cũng chưa có lưu lượng, đã có điều chinh nhẹ vị trí sensor thu phát tuy nhiên cũng không tác dụng. Chuyển ca sau tiếp tục xử lý. Ca ngày 13/04 kiểm tra lại vị trí lắp sensor  nhưng vẫn chưa có giá trị. Chuyển ca ngày 1 phối hợp tổ Phân tích kiểm tra.
Kết quả: Thiết bị đang chưa đo được lưu lượng , chuyển ca sau tiếp tục xử lý . </t>
  </si>
  <si>
    <t>VH báo cân định lượng không span được</t>
  </si>
  <si>
    <t>Nguyên nhân: Thông số đầu cân chưa phù hợp
Nội dung thực hiện: Kiểm tra thông số Belt load không tăng được. Kiểm tra các thông số cân chưa phù hợp. Tiến hành cài đặt lại bảng thông số cũ sau đó phối hợp VH chạy lại span bình thường.
Kết quả: Cân băng tải đã hoạt động bình thường. Bàn giao ĐVVH</t>
  </si>
  <si>
    <t>Cân đối chứng bao đủ ký nhưng bao đi qua vẫn báo lỗi</t>
  </si>
  <si>
    <t>Nguyên nhân: Khoảng cách các đầu dò chưa phù hợp
Nội dung thực hiện: Kiểm tra các đầu dò nhận bao và kết thúc bao chưa phù hợp. Tiến hành canh chỉnh lại các đầu dò nhận bao.
Kết quả: Cân đối chứng hoạt động bình thường. Bàn giao ĐVVH</t>
  </si>
  <si>
    <t>MOS tín hiệu HH, LL  theo PA CAM C04301</t>
  </si>
  <si>
    <t xml:space="preserve">Nguyên nhân: Mos tín hiệu theo yêu cầu. 
Nội dung thực hiện: Thực hiện Mos tín hiệu theo yêu cầu nhóm CAM C04301, cuối ca đã bỏ Mos theo yêu cầu VH  
Kết quả: Thiết bị đã được Mos và bỏ Mos theo yêu cầu VH </t>
  </si>
  <si>
    <t xml:space="preserve">Phối hợp tổ valve cách ly, khôi phục nguồn để thay posit theo ĐGRR 13/04/2026 </t>
  </si>
  <si>
    <t xml:space="preserve">Nguyên nhân: Tổ Valve thay posit theo PA ĐGRR 13/04/2026.
Nội dung thực hiện: Cách ly, khôi phục nguồn cho tổ valve thay posit theo PA, sau khi thay  mới posit, độ mở lệch 10%, (MV&gt; độ mở thực tế 10%). VH  duy trì điều kiện hiện tại chờ đến dừng máy nén K04301 calib lại hành trình valve cho chính xác hơn. 
Kết quả: VH duy trì điều kiện hiện tại, chờ đến dừng máy nén K04301 calib lại hành trình valve cho chính xác hơn. </t>
  </si>
  <si>
    <t>Máy dán tem bị hỏng dây truyền động trục với encoder</t>
  </si>
  <si>
    <t xml:space="preserve">Nguyên nhân: Dây lão hóa 
Nội dung thực hiện: Kiểm tra, dây bị lão hóa, tiến hành thay thế dây hỏng, thiết bị chạy lại bình thường, bàn giao VH  
Kết quả: Đã thay thế dây hỏng, thiết bị chạy lại bình thường, bàn giao VH  </t>
  </si>
  <si>
    <t xml:space="preserve">Nguyên nhân: Chưa tìm được nguyên nhân
Nội dung thực hiện: Kiểm tra vệ sinh connect kiểm tra ngoại quan chưa phát hiện bất thường. Giá trị vẫn 0m3 khi pump vẫn chạy, dòng xả vẫn có. chuyển ca sau kiểm tra. Ca Đ 11/4 : Kiểm tra thiết bị alarm không có nhận tín hiệu của sensor, tiến hành vệ sinh kết nối cable đồng trục tại sensor và transmitter nhưng cũng chưa có lưu lượng, đã có điều chinh nhẹ vị trí sensor thu phát tuy nhiên cũng không tác dụng. Chuyển ca sau tiếp tục xử lý. Ca ngày 13/04 kiểm tra lại vị trí lắp sensor  nhưng vẫn chưa có giá trị. Ca N 14/4 phối hợp tổ PT xử lý, cài đặt lại cấu hình thiết bị đo, thiết bị hoạt động bình thường, bàn giao VH 
Kết quả: Thiết bị hoạt động bình thường, bàn giao VH </t>
  </si>
  <si>
    <t xml:space="preserve">Bỏ bypass tín hiệu </t>
  </si>
  <si>
    <t xml:space="preserve">Nguyên nhân: Bỏ bypass tín hiệu theo yêu cầu VH
Nội dung thực hiện: Thực hiện bỏ bypass tín hiệu theo y/c VH sau thời gian theo dõi thấy thiết bị ổn định , yêu cầu bỏ bypass tín hiệu 
Kết quả: Đã bỏ bypass tín hiệu theo yêu cầu. </t>
  </si>
  <si>
    <t>VH  báo lỗi calib</t>
  </si>
  <si>
    <t>Nguyên nhân: Chưa rõ nguyên nhân
Nội dung thực hiện:  Kiểm tra thấy báo lỗi CH1:M509 sensor calibration. Tiến hành lấy mẫu chuẩn pH4 và pH7 calib đưa thiết bị vào hoạt động, bình thường.
Kết quả: Thiết bị hoạt động bình thường, bàn giao cho VH</t>
  </si>
  <si>
    <t xml:space="preserve">Copy data theo yêu cầu  phòng CN </t>
  </si>
  <si>
    <t xml:space="preserve">Nguyên nhân: Copy data cho phòng CN 
Nội dung thực hiện: Thực hiện copy data theo yêu cầu p.CN 
Kết quả: Hạng mục đã được thực hiện theo yêu cầu. </t>
  </si>
  <si>
    <t>VH báo cân đối chứng lỗi</t>
  </si>
  <si>
    <t>Nguyên nhân:  Chưa rõ nguyên nhân
Nội dung thực hiện: Kiểm tra thấy bao đủ ký nhưng qua cân báo lỗi, điều chỉnh lại vị trí sensor kết thúc bao cho phù hợp. Thiết bị hoạt động bình thường, bàn giao ĐVVH.
Kết quả: Thiết bị hoạt động bình thường, bàn giao ĐVVH.</t>
  </si>
  <si>
    <t>VH báo máy in lỗi.</t>
  </si>
  <si>
    <t>Nguyên nhân: Lệch tia mực
Nội dung thực hiện: Kiểm tra thấy đầu in lệch tia mực, tiến hành điều chỉnh lại tia mực và vệ sinh đầu in. Thiết bị hoạt động bình thường, bàn giao ĐVVH.
Kết quả: Thiết bị hoạt động bình thường, bàn giao ĐVVH.</t>
  </si>
  <si>
    <t xml:space="preserve"> VH báo lắp lại khí điều khiển </t>
  </si>
  <si>
    <t>Nguyên nhân: Lắp lại khí IA sau khi CK bảo dưỡng xong.
Nội dung thực hiện: Tiến hành lắp lại khí ĐK, sau khi CK bảo dưỡng xong, Test đóng mở van cùng VH, thiết bị hoạt động bình thường, bàn giao ĐVVH.
Kết quả: Thiết bị hoạt động bình thường, bàn giao ĐVVH.</t>
  </si>
  <si>
    <t>VH báo tháo khí ĐK cho CK bảo dưỡng</t>
  </si>
  <si>
    <t xml:space="preserve">Nguyên nhân: Tháo khí IA  cho CK bảo dưỡng.
Nội dung thực hiện:  Tiến hành tháo khí IA cho CK tháo van về bảo dưỡng ở workshop,  CK bảo dưỡng xong sẽ lắp lại.
Kết quả: Thiết bị chưa được lắp lại. </t>
  </si>
  <si>
    <t xml:space="preserve">Mức dao động </t>
  </si>
  <si>
    <t>Nguyên nhân: Do sensor đọng nước
Nội dung thực hiện: tháo transmitter vệ sinh sạch sensor thiết bị đã ổn định
Kết quả: thiết bị đã hoạt động ổn định</t>
  </si>
  <si>
    <t>Nguyên nhân: Đầu phun bẩn 
Nội dung thực hiện: Kiểm tra thấy đầu phun bẩn mực bám nhiều. Tiến hành vệ sinh lại đầu phun, điều chỉnh lại tia mực đúng tâm thu hồi
Kết quả: Máy in đã hoạt động bình thường</t>
  </si>
  <si>
    <t xml:space="preserve">Nguyên nhân: Hỏng transmitter 
Nội dung thực hiện: Kiểm tra,thiết bị hỏng transmitter khong lên hình, áp cấp &gt;14vdc, không kết nối được DCS. Tiến hành tìm vật tư nới thế, cấu hình thiết bị trên DCS và field , thiết bị đo lại bình thường, bàn giao VH 
Kết quả: Transmitter đã được thay mới, hết Alarm I.O.P. Thiết bị đo bình thường, bàn giao VH </t>
  </si>
  <si>
    <t xml:space="preserve">Thiết bị đo sai </t>
  </si>
  <si>
    <t xml:space="preserve">Nguyên nhân: Thiết bị đo đúng. 
Nội dung thực hiện: Qua kiểm tra với dung dịch mẫu 4.01 và 9.21 thiết bị đo được tương ứng 4.07 và 9.20 pH. Thiết bị đo đúng với dd mẫu. Tuy nhiên do champer chưa phù hợp nên thiết bị đo giá trị chưa ổn định, tổ PT đang phối hợp với VH để modify lại champer 
Kết quả: Thiết bị đo đúng với mẫu,  tổ PT đang phối hợp với VH để modify lại champer </t>
  </si>
  <si>
    <t>Nguyên nhân: Nghi ngờ mực loãng
Nội dung thực hiện: Kiểm tra thấy đầu in lệch tia mực, giá trị TOF thấp hơn giá trị tham chiếu. Tiến hành loại bỏ mực cũ và thay thế mực mới, vệ sinh và cho chạy lại, theo dõi đến cuối ca thiết bị hoạt động bình thường. Thiết bị hoạt động bình thường, bàn giao ĐVVH.
Kết quả:  Thiết bị hoạt động bình thường, bàn giao ĐVVH.</t>
  </si>
  <si>
    <t>VH báo cân báo lỗi khi qua cân đối chứng.</t>
  </si>
  <si>
    <t>Nguyên nhân:  Lệch zero
Nội dung thực hiện: Kiểm tra thấy giá trị cân hiển thị 50.01 nhưng khi cân thực tế với cân bàn 50.54. Tiến hành vệ sinh lại thùng cân và zero lại thiết bị. Sau khi zero, thiết bị hoạt động bình thường, bàn giao ĐVVH.
Kết quả: Thiết bị hoạt động bình thường, bàn giao ĐVVH.</t>
  </si>
  <si>
    <t xml:space="preserve"> Kiểm tra thiết bị nghi ngờ sai </t>
  </si>
  <si>
    <t>Nguyên nhân: Tăt nozzle ngăn H 
Nội dung thực hiện: Kiểm tra, phối hợp VH cô lập thiết bị, cấp nước kiểm tra phao, phao đáp ứng bình thường, drain ngăn H có nhiều cặn bẩn. Sau khi phối hợp VH thông tắc thiết bị hiển thị bình thường, bàn giao VH 
Kết quả: Thiết bị hiển thị bình thường, bàn giao VH .</t>
  </si>
  <si>
    <t>Cân đang hoạt động mà đạm không xuống</t>
  </si>
  <si>
    <t>Nguyên nhân: Do đạm đóng cục gây tắc
Nội dung thực hiện: Kiểm tra cửa mở mà đạm không xuống. Nghi kẹt đạm, báo Vận hành vệ sinh phát hiện đạm đóng cục to chắn cửa xả. Sau khi vệ sinh sạch cân đóng bình thường
Kết quả: cân đóng bình thường</t>
  </si>
  <si>
    <t>Cân sai số lớn</t>
  </si>
  <si>
    <t>Nguyên nhân: Nghi ngờ cân bi cọ quẹt
Nội dung thực hiện: Kiểm ra phát hiện dây loadcel cấn, Sau khi đi dây gọn tiến hành zero cân đã hoạt động đúng.
Kết quả: cân hoạt động bình thường</t>
  </si>
  <si>
    <t>AN toàn báo module báo alarm</t>
  </si>
  <si>
    <t>Nguyên nhân: Module FMM-1 báo Fire Troulbe
Nội dung thực hiện: Khảo sát đơn vị An toàn sau khi reset thiết bị đã đo bình thường
Kết quả: Thiết bị báo cháy hoạt động bình thường. Bàn giao ĐVCQ theo dõi</t>
  </si>
  <si>
    <t>An toàn báo module báo alarm</t>
  </si>
  <si>
    <t>Vận hành yêu cầu khôi phục lại thiết bị đo</t>
  </si>
  <si>
    <t xml:space="preserve">Nguyên nhân: Khôi phục lại thiết bị đo theo yêu cầu Planner và VH.
Thực hiện: Ngày 25/03/2026: Đã cách ly nguồn tín hiệu ( Max 4R 1SX1 11/12) thu hồi về P.TCĐK. Ngày 16/04/2026: Theo yêu cầu Planner đã nhận vật tư mới thay thế.  Sau khi thay cấu hình đưa thiết bị vào hoạt động.
Kết quả: Thiết bị đo hoạt động bình thường. Bàn giao ĐVVH.
Kiến nghị: Sau khi modify vị trí mới chưa có máng cáp điều khiển. P.KTBD và Tổ chuyên môn lên KH đi lại máng cáp mới. </t>
  </si>
  <si>
    <t xml:space="preserve">Robot báo lỗi không đầu dò </t>
  </si>
  <si>
    <t>Nguyên nhân: Lỗi đầu dò B17 bị treo
Nội dung thực hiện: Kiểm tra đầu dò B17 bị sáng đèn liên tục. Tiến hành reset lại đầu dò. Reset robot đưa robot vào hoạt động.
Kết quả: Robot hoạt động bình thường. Bàn giao ĐVVH</t>
  </si>
  <si>
    <t>Dây safety rope bị đứt</t>
  </si>
  <si>
    <t>Nguyên nhân: Dây bị ăn mòn sét gỉ.
Nội dung thực hiện: Kiểm tra lấy dây mới spare thay thế đưa vào hoạt động.
Kết quả: Dây saftyrope hoạt động bình thường. Bàn giao ĐVVH</t>
  </si>
  <si>
    <t xml:space="preserve">Khôi phục lại đường IA theo yêu cầu VH </t>
  </si>
  <si>
    <t>Nguyên nhân: Cơ khí lắp lại van cần khôi phục lại tín hiệu IA
Nội dung thực hiện: Theo yêu cầu lắp lại đường IA cho van đưa van vào hoạt động.
Kết quả: Van hoạt động bình thường. Bàn giao ĐVVH</t>
  </si>
  <si>
    <t>An toàn báo đầu dò khói báo alarm</t>
  </si>
  <si>
    <t>Nguyên nhân: Hỏng đầu dò
Nội dung thực hiện: Kiểm tra đầu dò hỏng, tiến hành nhận vật tư thay thế, đưa đầu dò khói vào hoạt động.
Kết quả: Đầu dò hoạt động bình thường. Bàn giao ĐVVH</t>
  </si>
  <si>
    <t>An toàn báo đầu dò nhiệt báo alarm</t>
  </si>
  <si>
    <t>Nguyên nhân: Hỏng đầu dò báo nhiệt
Nội dung thực hiện: Kiểm tra đầu dò hỏng, hiện đang trình ký vật tư, ngày mai sẽ nhận VT thay thế.
Kết quả: Đầu dò đang báo fire troulbe. Bàn giao ĐVCQ theo dõi chờ vật tư thay</t>
  </si>
  <si>
    <t>Nguyên nhân: Hỏng đầu dò báo khói
Nội dung thực hiện: Kiểm tra đầu dò hỏng, hiện đang trình ký vật tư, ngày mai sẽ nhận VT thay thế.
Kết quả: Đầu dò đang báo fire troulbe. Bàn giao ĐVCQ theo dõi chờ vật tư thay</t>
  </si>
  <si>
    <t>Cân A line A dao động thiếu ký</t>
  </si>
  <si>
    <t>Nguyên nhân: Thông số cân chưa phù hợp.
Nội dung thực hiện: Kiểm tra điều chỉnh lại thông số cửa tinh đưa cân vào hoạt động.
Kết quả: Cân hoạt động bình thường. Bàn giao ĐVVH</t>
  </si>
  <si>
    <t>Lắp lại mái che</t>
  </si>
  <si>
    <t>Nguyên nhân: Thực hiện theo yêu cầu
Nội dung thực hiện: Đã lắp lại mái che cho van
Kết quả: Đã thực hiện theo yêu cầu, bàn giao ĐVCQ</t>
  </si>
  <si>
    <t>Thay bình Argon dự phòng</t>
  </si>
  <si>
    <t>Nguyên nhân: Thực hiện theo yêu cầu
Nội dung thực hiện: Thay bình Argon dự phòng theo yêu cầu
Kết quả: Đã thực hiện theo yêu cầu, bàn giao ĐVCQ</t>
  </si>
  <si>
    <t>Quạt có tiếng kêu</t>
  </si>
  <si>
    <t>Nguyên nhân: Quạt sắp hỏng
Nội dung thực hiện: Kiểm tra thấy 1 quạt làm mát hỏng, 1 quạt có tiếng kêu khi chạy. Tạm thời cách ly nguồn quạt, mở hé cánh tủ his chờ nhận vật tư thay mới.
Kết quả: Quạt hỏng, đang cách ly nguồn. Chuyển các ca sau nhận vật tư thay mới</t>
  </si>
  <si>
    <t>Xe con 1 không nâng hạ nhanh được</t>
  </si>
  <si>
    <t>Nguyên nhân: Kiểm tra theo yêu cầu
Nội dung thực hiện: Kiểm tra thấy xe con 1 nâng hạ, nhanh bình thường, tiến hành siết thêm các tiếp điểm relay nâng hạ nhanh 2R3. 
Kết quả: Xe con 1 đã nâng hạ nhanh bình thường, bàn giao ĐVCQ</t>
  </si>
  <si>
    <t>Điều chỉnh cân thêm ký</t>
  </si>
  <si>
    <t>Nguyên nhân: Thực hiện theo yêu cầu
Nội dung thực hiện: Điều chỉnh thông số cửa tinh cân A, cân B thêm 100g theo yêu cầu.
Kết quả: Đã thực hiện theo yêu cầu, bàn giao ĐVCQ</t>
  </si>
  <si>
    <t>Nguyên nhân: Thực hiện theo yêu cầu
Nội dung thực hiện: Chuyển cân lên 50kg theo yêu cầu
Kết quả: Đã thực hiện theo yêu cầu, bàn giao ĐVCQ</t>
  </si>
  <si>
    <t>Nguyên nhân: Hỏng đầu dò báo nhiệt
Nội dung thực hiện: Ngày 16/04/2026: Kiểm tra đầu dò hỏng, hiện đang trình ký vật tư, ngày mai sẽ nhận VT thay thế. Ngày 17/04/2026: Nhận vật tư mới thay thế đưa thiết bị vào hoạt động.
Kết quả: Đầu dò đang báo nhiệt hoạt động bình thường. Bàn giao ĐVCQ.</t>
  </si>
  <si>
    <t>Nguyên nhân: Hỏng đầu dò báo khói
Nội dung thực hiện: Kiểm tra đầu dò hỏng, hiện đang trình ký vật tư, ngày mai sẽ nhận VT thay thế. Ngày 17/04/2026: Nhận vật tư mới thay thế đưa thiết bị vào hoạt động.
Kết quả: Đầu dò đang báo khói hoạt động bình thường. Bàn giao ĐVCQ</t>
  </si>
  <si>
    <t>Nguyên nhân: Quạt sắp hỏng
Nội dung thực hiện: Đêm 16/04/2026: Kiểm tra thấy 1 quạt làm mát hỏng, 1 quạt có tiếng kêu khi chạy. Tạm thời cách ly nguồn quạt, mở hé cánh tủ his chờ nhận vật tư thay mới. Ngày 17/04/2026: Nhận vật tư mới thay thế tuy nhiên khi đưa vào chạy thử quạt mới có mùi khét tạm thời cách ly chờ thay thế loại quạt khác.
Kết quả: Quạt đang chờ vật tư thay thế.</t>
  </si>
  <si>
    <t>An toàn báo camera không lên hình.</t>
  </si>
  <si>
    <t>Nguyên nhân: Jack cắm mạng enthernet bị oxyhoá chập chờn.
Nội dung thực hiện: Kiểm tra lần dây mạng enthernet phát hiện jack cáp bị oxy hoá tại tủ cáp mạng. Tiến hành vệ sinh bấm chặt lại jack. Tín hiệu camera đã hiển thị bỉnh thường.
Kết quả: Camera hoạt động bình thường. Bàn giao ĐVVH</t>
  </si>
  <si>
    <t>VH báo rò dầu fitting</t>
  </si>
  <si>
    <t>Nguyên nhân: Rò khớp nối fitting van block.
Nội dung thực hiện: Tiến hành cô lập siết rò, đưa đồng hồ vào hoạt động.
Kết quả: Đồng hoạt động bình thường. Bàn giao ĐVVH</t>
  </si>
  <si>
    <t>Thực hiện theo yêu cầu Tổ AMLL</t>
  </si>
  <si>
    <t>Nguyên nhân: Tổ AMLL lắp thiết bị mới.
Nội dung thực hiện: Tiến hành cấu hình thiết bị sau khi Tổ AMLL lắp mới. 
Kết quả: Thiết bị đã được cấu hình. Bàn giao Tổ AMLL test.</t>
  </si>
  <si>
    <t>Giá trị đo đứng yên 25.1%</t>
  </si>
  <si>
    <t>Nguyên nhân: Thực hiện theo yêu cầu
Nội dung thực hiện: Xem faceplate giá trị đứng yên 25.%, kiểm tra Trend thấy báo Bad. Tiến hành xóa và download lại cấu hình. Thiết bị hiển thị bình thường 25% sau khi download lại.
Kết quả: Thiết bị hoạt động bình thường. Bàn giao ĐVCQ.</t>
  </si>
  <si>
    <t>Lỗi chỉ đóng được 1 cân</t>
  </si>
  <si>
    <t>Nguyên nhân: Thực hiện theo yêu cầu
Nội dung thực hiện: Reset và cài đặt lại thông số cân.
Kết quả: Cân hoạt động bình thường. Bàn giao ĐVCQ.</t>
  </si>
  <si>
    <t>Nguyên nhân: Nghi ngờ transmitter có vấn đề
Nội dung thực hiện: Kiểm tra thấy lưu lượng giảm sâu từ 59xxx xuống 4xxx, nghi ngờ transmitter có vấn đề. Tiến hành Force giá trị 59xxx cho 04FXT-2011A trên ESD, ĐVVH Cal giá trị trên DCS.
Kết quả: Chuyển ca ngày đánh giá lại Transmitter. Bàn giao ĐVCQ.</t>
  </si>
  <si>
    <t>Cân dao động dư thiếu ký</t>
  </si>
  <si>
    <t>Nguyên nhân: Thực hiện theo yêu cầu
Nội dung thực hiện: Cân chỉnh lại thông số cài đặt theo yêu cầu
Kết quả: Cân hoạt động ổn định. Bàn giao ĐVCQ.</t>
  </si>
  <si>
    <t>Hành trình cửa xả dư nên gây sai ký</t>
  </si>
  <si>
    <t>Nguyên nhân: Thực hiện theo yêu cầu
Nội dung thực hiện: Điều chỉnh lại vị trí cửa xả, cân chỉnh lại thông số cửa thô.
Kết quả: Cân hoạt động ổn định. Bàn giao ĐVCQ.</t>
  </si>
  <si>
    <t>Nguyên nhân: Thực hiện theo yêu cầu
Nội dung thực hiện: Chuyển cân về 25kg theo yêu cầu
Kết quả: Đã thực hiện theo yêu cầu. Bàn giao ĐVCQ.</t>
  </si>
  <si>
    <t>1032/LVC</t>
  </si>
  <si>
    <t>1033/LVC</t>
  </si>
  <si>
    <t>5105/LVC</t>
  </si>
  <si>
    <t>3311/LCV</t>
  </si>
  <si>
    <t>1035/lvc</t>
  </si>
  <si>
    <t>5108/LVC</t>
  </si>
  <si>
    <t>6751/LVC</t>
  </si>
  <si>
    <t>3312/LVC</t>
  </si>
  <si>
    <t>4669/LVC</t>
  </si>
  <si>
    <t>004908/LVC</t>
  </si>
  <si>
    <t>006763/LVC</t>
  </si>
  <si>
    <t>005659/LVC</t>
  </si>
  <si>
    <t>005123/LVC</t>
  </si>
  <si>
    <t>4908/LVC</t>
  </si>
  <si>
    <t>82/CNCL</t>
  </si>
  <si>
    <t>03189/LVC</t>
  </si>
  <si>
    <t>884/clkp</t>
  </si>
  <si>
    <t>885/clkp</t>
  </si>
  <si>
    <t>881/lvc</t>
  </si>
  <si>
    <t>5674/lvc</t>
  </si>
  <si>
    <t>003192/lvc</t>
  </si>
  <si>
    <t>005130/lvc</t>
  </si>
  <si>
    <t>5135/LVC</t>
  </si>
  <si>
    <t>3194/LVC</t>
  </si>
  <si>
    <t>2000019264</t>
  </si>
  <si>
    <t>4919/lvc</t>
  </si>
  <si>
    <t>5140/lvc</t>
  </si>
  <si>
    <t>1598/LVC</t>
  </si>
  <si>
    <t>WO: 
200000019902</t>
  </si>
  <si>
    <t>859/CL-KP
6782/LVC</t>
  </si>
  <si>
    <t>1601/LVC</t>
  </si>
  <si>
    <t>5147/LVC</t>
  </si>
  <si>
    <t>1599/LVC
1010/CL-KP</t>
  </si>
  <si>
    <t>5181/LVC</t>
  </si>
  <si>
    <t>6789/LVC</t>
  </si>
  <si>
    <t>1602/LVC</t>
  </si>
  <si>
    <t>0887/CLKP
6791/LVC</t>
  </si>
  <si>
    <t>4726/LVC</t>
  </si>
  <si>
    <t>006791/LVC
887/CLKP</t>
  </si>
  <si>
    <t>6792/LVC</t>
  </si>
  <si>
    <t>1608/LVC</t>
  </si>
  <si>
    <t>888/CNCL</t>
  </si>
  <si>
    <t>Khi VH bàn giao TB</t>
  </si>
  <si>
    <t>30/11/2026</t>
  </si>
  <si>
    <t>30/09/2026</t>
  </si>
  <si>
    <t>Giá trị dao động (tồn đọng)</t>
  </si>
  <si>
    <t>Nguyên nhân: Nghi ngờ transmitter có vấn đề
Nội dung thực hiện: ngày 17/4 Kiểm tra thấy lưu lượng giảm sâu từ 59xxx xuống 4xxx, nghi ngờ transmitter có vấn đề. Tiến hành Force giá trị 59xxx cho 04FXT-2011A trên ESD, ĐVVH Cal giá trị trên DCS. Ngày 18/4 ĐGRR cùng TCNM, X.Amo thực hiện thay thế transmitter theo P/A đã được phê duyệt. TCNM điều động nhân sự Kho vào nhận transmitter mới thay thế. Sau khi thay giá trị 04FXT2011A tương đương nhau. Theo dõi cuối ca đã trả Mos, Force về bình thường.
Kết quả: Thiết bị hoạt động bình thường</t>
  </si>
  <si>
    <t>36LT-0001</t>
  </si>
  <si>
    <t>5187/LVC</t>
  </si>
  <si>
    <t>Vận hành yêu cầu giả lập mức để chạy pump</t>
  </si>
  <si>
    <t>Nguyên nhân: Do mức bồn quá đầy thiết bị fault không cho chạy pump
Nội dung thực hiện: Đã giả lập tín hiệu để pump chạy. Sau khi mức thỏa điều kiện trả về bình thường
Kết quả: Thiết bị hoạt động bình thường</t>
  </si>
  <si>
    <t>MÁY TÍNH CAMERA CỔNG A2</t>
  </si>
  <si>
    <t>P.An toàn báo máy tính Camera không lên hình</t>
  </si>
  <si>
    <t>Nguyên nhân: Nghi hỏng CPU
Nội dung thực hiện: Kiểm tra CPU không lên nguồn, ấn nút nguồn CPU không hoạt động nghi ngờ board hỏng. Chuyển ca sau kiểm tra CPU
Kết quả: CPU đang lỗi</t>
  </si>
  <si>
    <t>6793/LVC</t>
  </si>
  <si>
    <t>Giá trị hiển thị ngoài site lệch so với DCS</t>
  </si>
  <si>
    <t>Nguyên nhân: Do cài đặt chưa phù hợp
Nội dung thực hiện: Kiểm tra lại thông số cài đặt chưa phù hợp. Sau khi sửa lại giá trị bên trong DCS và ngoài thiết bị bằng nhau
Kết quả: Giá trị trong DCS và transmitter bằng nhau</t>
  </si>
  <si>
    <t>P.An toàn báo máy tính Camera không lên hình ( giao ca )</t>
  </si>
  <si>
    <t>Nguyên nhân: Nghi hỏng CPU
Nội dung thực hiện: Ca N 18/04 kiểm tra CPU không lên nguồn, ấn nút nguồn CPU không hoạt động nghi ngờ board hỏng. Chuyển ca sau kiểm tra CPU. Ca Đ 18/04 kiểm tra thấy bộ nguồn sụt áp khi có tải không đủ kích Main hoạt động. Mượn bộ nguồn khác thấy Main và CPU hoạt động bình thường.
Kết quả: Hỏng bộ nguồn, chuyển ca sau liên hệ tổ hành chính thay bộ nguồn khác</t>
  </si>
  <si>
    <t>20PI-2001D</t>
  </si>
  <si>
    <t>5188/LVC</t>
  </si>
  <si>
    <t>Nguyên nhân: Nút nhựa phía nấp lưng lão hóa gây rò dịch glycerin
Nội dung thực hiện: Khảo sát thấy nút nhựa phía nấp lưng bị lão hóa. Lấy nút mới thay thế và châm thêm glycerin
Kết quả: PI hết rò</t>
  </si>
  <si>
    <t>3369/LVC</t>
  </si>
  <si>
    <t>Máy in line A lệch ta mực</t>
  </si>
  <si>
    <t>Nguyên nhân: Tia mực đầu phun lệch lỗ thu hồi
Nội dung thực hiện: Kiểm tra tia mực đầu phun lệch. Điều chỉnh lại tia mực đúng tâm lỗ thu hồi máy in đẫ hoạt động bình thường.
Kết quả: Máy in đẫ hoạt động bình thường.</t>
  </si>
  <si>
    <t>Thiết bị đo PH trạm quan trắc nước thải đo sai</t>
  </si>
  <si>
    <t>Nguyên nhân: thiết bị trôi giá trị
Nội dung thực hiện: Lấy mẫu chuẩn 4 kiểm tra thiết bị đo được 5. Lấy mẫu 7 và 4 calibration lại
Kết quả: Thiết bị đã đo đúng.</t>
  </si>
  <si>
    <t>31KV-0004A</t>
  </si>
  <si>
    <t>189/LVC</t>
  </si>
  <si>
    <t>Van không hoạt động</t>
  </si>
  <si>
    <t>Nguyên nhân: Nghi van kẹt body
Nội dung thực hiện: Kích man đóng mử tại manifold solenoid van hoạt động bình thường Cho van chạy theo logic van hoạt động bình thường. Nghi ngờ van kẹt nhẹ body
Kết quả: Van hoạt động bình thường</t>
  </si>
  <si>
    <t>21AT-1004</t>
  </si>
  <si>
    <t>5190/LVC</t>
  </si>
  <si>
    <t>VH báo giá trị đo pH không đổi</t>
  </si>
  <si>
    <t>Nguyên nhân: Tắc đường lấy mãu do đọng bùn đất.
Nội dung thực hiện: Kiểm tra không có dịch mẫu chảy ra tiến hành kiểm tra đường ống mẫu bị tắc từ nozzol đường công nghệ tới sensor. Tạm thời thông tắc phía sau van block và vệ sinh sạch sensor. Ca ngày mai VH sẽ dùng khí thông tắc đoạn nozzol ra. Chuyển ca ngày phối hợp khi có yêu cầu.
Kết quả: Thiết bị phân tích đang bị tắc nozzol.</t>
  </si>
  <si>
    <t>5681/LVC</t>
  </si>
  <si>
    <t>VH báo ống khí robot bể</t>
  </si>
  <si>
    <t>Nguyên nhân: Ống khí nâng pallet bị loã hoá.
Nội dung thực hiện: Kiểm tra cắt bỏ đoạn bể lấy ống khí spare thay thế, đưa robot hoạt động bình thường.
Kết quả: Robot đã hoạt động bình thường. Bàn giao ĐVVH</t>
  </si>
  <si>
    <t>48WT-03F
L48001F</t>
  </si>
  <si>
    <t>3370/LVC</t>
  </si>
  <si>
    <t>Cân đóng dao động dư ký</t>
  </si>
  <si>
    <t>Nguyên nhân: Đạm đóng loadcell gây dao động.
Nội dung thực hiện: Kiểm tra phát hiện đạm đóng cục ở loadcell. Tiến hành vệ sinh + điều chỉnh thông số cửa tinh. 
Kết quả: Cân hoạt động đúng. Bàn giao ĐVVH</t>
  </si>
  <si>
    <t>Nguyên nhân: Tắc đường lấy mãu do đọng bùn đất.
Nội dung thực hiện:
Ca đêm 19/04: Kiểm tra không có dịch mẫu chảy ra tiến hành kiểm tra đường ống mẫu bị tắc từ nozzol đường công nghệ tới sensor. Tạm thời thông tắc phía sau van block và vệ sinh sạch sensor. Ca ngày mai VH sẽ dùng khí thông tắc đoạn nozzol ra. Chuyển ca ngày phối hợp khi có yêu cầu.
Ca ngày 20/04: Kiểm tra thông tắc nozzle và vệ sinh sensor đưa thiết bị vào hoạt động
Kết quả: Thiết bị hoạt động bình thường, bàn giao ĐVVH</t>
  </si>
  <si>
    <t>1611/LVC</t>
  </si>
  <si>
    <t>Chỉnh tăng lên 100gram</t>
  </si>
  <si>
    <t>Nguyên nhân: Thực hiện theo yêu cầu
Nội dung thực hiện: Kiểm tra chỉnh cân lên 100 gram theo yêu cầu ĐVVH
Kết quả: Đã chỉnh xong bàn giao ĐVVH đóng bao</t>
  </si>
  <si>
    <t>Nguyên nhân: Encoder lệch
Nội dung thực hiện: Kiểm tra phát hiện encoder lệch vị trí, tiến hành điều chỉnh lại encoder, bàn giao ĐVVH chạy lại robot
Kết quả: Robot hoạt động bình thường, bàn giao ĐVVH</t>
  </si>
  <si>
    <t>5202/LVC</t>
  </si>
  <si>
    <t>Giá trị pH sai</t>
  </si>
  <si>
    <t>Nguyên nhân: Chưa rõ nguyên nhân
Nội dung thực hiện: Kiểm tra thiết bị với mẫu chuẩn lệch 1 đơn vị pH, tiến hành caibrate lại thiết bị, sau khi calibrate xong thiết bị hoạt động đúng, bàn giao ĐVVH
Kết quả: Thiết bị hoạt động đúng, bàn giao ĐVVH</t>
  </si>
  <si>
    <t>5154/LVC</t>
  </si>
  <si>
    <t>Giá trị đo pH dao động cao</t>
  </si>
  <si>
    <t>Nguyên nhân: Không có lưu lượng đi qua
Nội dung thực hiện: Kiểm tra thiết bị không có lưu lượng qua nước bị tù, tiến hành vệ sinh đầu dò và lắp lại giá trị đo đã giảm.
Kết quả: Thiết bị đo phân tích đã giảm , bàn giao ĐVVH theo dõi</t>
  </si>
  <si>
    <t>1615/LVC</t>
  </si>
  <si>
    <t>Ngàm kẹp bao kẹp không đều</t>
  </si>
  <si>
    <t xml:space="preserve">Nguyên nhân: Ngàm kẹp bị lệch cọ phần cơ khí vào băng tải con lăn
Nội dung thực hiện: Kiểm tra chuyển chế độ Maintenance cho đóng/mở ngàm bình thường. Nhưng khi gắp bao 1 ngàm gắp trễ do cạ vào băng tải con lăn. Đã yêu cầu VH báo cơ khí NPK điều chỉnh ngàm cho đều.
Kết quả: Cơ khí đã chình xong ngàm, bàn giao ĐVVH </t>
  </si>
  <si>
    <t>Cân đối chứng line B sai ký 49,8kg</t>
  </si>
  <si>
    <t>Nguyên nhân: Cân bị lệch zero 
Nội dung thực hiện: Yêu cầu VH vệ sinh , tiến hành zero lại cho cân ĐVVH
Kết quả: Đã chỉnh xong bàn giao ĐVVH đóng bao</t>
  </si>
  <si>
    <t>CAN CONG A3 VÀ NPK</t>
  </si>
  <si>
    <t>Cân NPK cao hơn A3 khoảng 200kg</t>
  </si>
  <si>
    <t>Nguyên nhân: Chưa biết nguyên nhân
Nội dung thực hiện: Phối hợp tổ DK-NPK kiểm tra thấy cân NPK bị cạ phần cơ khí. Đã yêu cầu ĐVCQ báo cơ khí xử lý phần kẹt. Cân vẫn còn sai sau khi xử lý phần cơ khí, sáng mai Đội TBCH tiếp tục xử lý.
Kết quả: Chuyển các ca sau phối hợp khi cần.</t>
  </si>
  <si>
    <t>1618/LVC</t>
  </si>
  <si>
    <t>Chỉnh cân thêm 100g</t>
  </si>
  <si>
    <t>Nguyên nhân: Thực hiện theo yêu cầu
Nội dung thực hiện: Đã điều chỉnh cân đóng bao thêm 100g
Kết quả: Đã điều chỉnh cân theo yêu cầu, bàn giao ĐVCQ</t>
  </si>
  <si>
    <t>FM06</t>
  </si>
  <si>
    <t>5204/LVC</t>
  </si>
  <si>
    <t>Bịt lại điểm thiếu đồng hồ PI</t>
  </si>
  <si>
    <t>Nguyên nhân: Thực hiện theo yêu cầu
Nội dung thực hiện: Tiến hành bịt lại chỗ vị trí lắp đồng hồ PI đang thiếu do đồng hồ đã hỏng trước đó. NM chưa có vật tư lắp lại nên tạm thời dùng nút bịt, bịt lại theo yêu cầu.
Kết quả: Đã thực hiện theo yêu cầu, bàn giao ĐVVH theo dõi</t>
  </si>
  <si>
    <t>Màn hình transmitter tối</t>
  </si>
  <si>
    <t>Nguyên nhân: Màn hình sắp hỏng
Nội dung thực hiện: Quan sát thấy màn hình rất mờ, không nhìn rõ giá trị. Tiến hành reset lại nguồn màn hình. Sau khi reset màn hình đã hiển thị rõ hơn.
Kết quả: Màn hình đã nhìn thấy rõ hơn, bàn giao ĐVCQ theo dõi</t>
  </si>
  <si>
    <t>Kiểm tra ngàm kẹp bao</t>
  </si>
  <si>
    <t>Nguyên nhân: Kiểm tra theo yêu cầu
Nội dung thực hiện: Kiểm tra thấy relay KA2 treo, tiến hành reset nguồn lại relay. Ngàm kẹp đã hoạt động bình thường sau khi reset.
Kết quả: Ngàm kẹp hoạt động bình thường, bàn giao ĐVCQ</t>
  </si>
  <si>
    <t>04AT-5001</t>
  </si>
  <si>
    <t>Nồng độ NH3 cao</t>
  </si>
  <si>
    <t>Nguyên nhân: Kiểm tra theo yêu cầu
Nội dung thực hiện: Quan sát thấy Steam 5 báo lỗi mất lưu lượng. Kiểm tra thấy van lưu lượng đầu vào thiết bị đang đóng, tiến hành mở lại van lưu lượng. Steam 5 đã hết báo lỗi.
Kết quả: Thiết bị đã hết lỗi, bàn giao ĐVCQ theo dõi</t>
  </si>
  <si>
    <t>3216/LVC</t>
  </si>
  <si>
    <t>Lỗi Fire trouble</t>
  </si>
  <si>
    <t>Nguyên nhân: Kiểm tra theo yêu cầu
Nội dung thực hiện: Kiểm tra chưa thấy gì bất thường, tín hiệu đã hết Alarm sau khi TC An Toàn reset lại hệ thống.
Kết quả: Thiết bị hoạt động bình thường, bàn giao ĐVCQ</t>
  </si>
  <si>
    <t>1620/LVC</t>
  </si>
  <si>
    <t>Chỉnh cân đóng bao từ 50kg về đóng 25kg theo yêu cầu VH</t>
  </si>
  <si>
    <t>Nguyên nhân: Nhu cầu đóng bao 25kg
Nội dung thực hiện: Đã điều chỉnh cân đóng bao từ 50kg về đóng 25kg theo yêu cầu.
Kết quả: Đã điều chỉnh cân theo yêu cầu, bàn giao ĐVCQ</t>
  </si>
  <si>
    <t xml:space="preserve">Cân A line C cân dao động dư kg </t>
  </si>
  <si>
    <t>Nguyên nhân: Thông số cửa tinh chưa phù hợp
Nội dung thực hiện: Đã điều chỉnh thông số cửa tinh, cân đóng bao đạt
Kết quả: Cân hoạt động đúng, bàn giao ĐVCQ</t>
  </si>
  <si>
    <t>VH báo cân thiếu 200g so với tải chuẩn.</t>
  </si>
  <si>
    <t>Nguyên nhân: Cân lệch so với tải chuẩn
Nội dung thực hiện: Tiến hành calibrate lại cân bàn với tải chuẩn. 
Kết quả: Cân bàn hoạt động đúng, bàn giao ĐVVH</t>
  </si>
  <si>
    <t>Máng cáp nhựa cuốn cáp xe nạp pallet bị gãy</t>
  </si>
  <si>
    <t>Nguyên nhân: Màng cáp lão hoá
Nội dung thực hiện: Quan sát khi xe chạy máng cáp cuộn bị gãy ngả ra ngoài máng cáp. Tạm thời gia cố lại đoạn bể, đưa vào hoạt động.
Kết quả: Máng cáp nhựa đã được gia cố, bàn giao ĐVCQ theo dõi.
Kiến nghị:  Tổ ĐK-NPK thay thế máng mới khi có vật tư về.</t>
  </si>
  <si>
    <t>Máy khâu line A cắt chỉ 2 lần</t>
  </si>
  <si>
    <t>Nguyên nhân: Đầu dò cắt chỉ bao bị lệch
Nội dung thực hiện: Quan sát thấy máy khâu cắt chỉ 2 lần. Kiểm tra vệ sinh điều chỉnh lại đầu dò.
Kết quả: Máy khâu đã hết lỗi cắt chỉ, bàn giao ĐVCQ</t>
  </si>
  <si>
    <t>5207/LVC</t>
  </si>
  <si>
    <t>Bộ đo lưu lượng cụm làm mát CO2 thực phẩm báo lưu lượng dao động thấp</t>
  </si>
  <si>
    <t>Nguyên nhân: Kiểm tra theo yêu cầu
Nội dung thực hiện: Kiểm tra bộ đo lưu lượng model IFM SI5000, tín hiệu đèn báo lưu lượng hiển thị bình thường. Sau khi VH cho chạy lại hệ thống thiết bị đo bình thường tuy nhiên cuối ca VH báo lại vẫn còn dao động thấp. VH báo chạy khoảng 9h sáng đạt sản lượng CO2 sẽ dừng cho kiểm tra.
Kết quả: Thiết bị đo dao động, bàn giao ca ngày kiểm tra lại khi dừng hệ thống.</t>
  </si>
  <si>
    <t>05209/lvc</t>
  </si>
  <si>
    <t xml:space="preserve">Bộ đo lưu lượng cụm làm mát CO2 thực phẩm báo lưu lượng dao động thấp ( giao ca) </t>
  </si>
  <si>
    <t>Nguyên nhân: Sensor bẩn
Nội dung thực hiện: Tháo sensor thấy có lớp màng bao phủ, tiến hành vệ sinh sensor. Phối hợp vận hành chạy bơm kiểm tra thiết bị hoạt động bình thường.
Kết quả:  Thiết bị hoạt động bình thường bàn giao cho ĐVVH</t>
  </si>
  <si>
    <t xml:space="preserve">Thay regu đường N2 ( KT04431) </t>
  </si>
  <si>
    <t>20000019131</t>
  </si>
  <si>
    <t>4741/lvc</t>
  </si>
  <si>
    <t xml:space="preserve">Thiết bị hỏng ( tồn đọng ) </t>
  </si>
  <si>
    <t xml:space="preserve">Nguyên nhân: Xử lý tồn đọng. 
Nội dung thực hiện: Thực hiện nhận vật tư mới, phối hợp vận hành thực hiện thay thế regu bị hỏng, đưa thiết bị vào hoạt động bình thường, bàn giao VH .
Kết quả: Thiết bị đã được thay mới, hoạt động bình thường, bàn giao VH </t>
  </si>
  <si>
    <t>4741/lvc
889/clkp</t>
  </si>
  <si>
    <t xml:space="preserve">Mos tín hiệu phục vụ CAM </t>
  </si>
  <si>
    <t xml:space="preserve">Nguyên nhân: Mos tín hiệu phục vụ CAM.
Nội dung thực hiện: Thực hiện Mos tins hiệu theo PA CAM C301. 
Kết quả: Tín hiệu đã được Mos theo yêu cầu, cuối ca đã bỏ Mos tín hiệu theo yêu cầu VH </t>
  </si>
  <si>
    <t>SAFE ROPE
V08201</t>
  </si>
  <si>
    <t>5695/LVC
890/CLKP</t>
  </si>
  <si>
    <t xml:space="preserve">Dây Safety rope bị hỏng  </t>
  </si>
  <si>
    <t>Nguyên nhân: Do ăn mòn 
Nội dung thực hiện: Mos tín hiệu trên DCS, tiến hành loại bỏ đoạn bị hỏng, thay thế và nối dây lại, test cùng VH, dây hoạt động đúng chức năng, đã bỏ Mos sau khi xử lý xong. Bàn giao VH  
Kết quả: Thiết bị hoạt động đúng chức năng, đã bỏ mos tín hiệu, bàn giao VH.</t>
  </si>
  <si>
    <t>FT070001S0
( Z07601)</t>
  </si>
  <si>
    <t>5209/lvc</t>
  </si>
  <si>
    <t xml:space="preserve">Giá trị đo bị dao động </t>
  </si>
  <si>
    <t xml:space="preserve">Nguyên nhân: Sensor bẩn
Nội dung thực hiện: Kiểm tra HMI giá trị tăng gần gấp đôi so với bình thường. Tiến hành kiểm tra vệ sinh sensor(có nhiều bụi bẩn, support rung lắc). Sau khi vệ sinh, gia cố support thiết bị đo bình thường 858228.4 Nm3/h 
Kết quả: Thiết bị đo bình thường, bàn giao VH </t>
  </si>
  <si>
    <t>04FT-5041</t>
  </si>
  <si>
    <t>4745/LVC</t>
  </si>
  <si>
    <t>Vận hành thông tin thiết bị có xung tăng cao bất thường</t>
  </si>
  <si>
    <t>Nguyên nhân: Chưa tìm được nguyên nhân
Nội dung thực hiện: Cùng tấm oriffice có 2 thiết bị đo lưu lượng FT5041 và FT5042. Nhưng chỉ có FT5041 có xung cao bất thường. Bình thường 3800kg/h tăng lên 41xxkg/h. Kiểm tra ngoại quan chưa phát hiện bất thường, Tiến hành xả vent cũng chưa phát hiện bất thường. Hiện tại thiết bị làm việc bình thường. Trao đổi Vận hành theo dõi thêm 
Kết quả:  Thiết bị hoạt động bình thường</t>
  </si>
  <si>
    <t>04LT-4254</t>
  </si>
  <si>
    <t>4741/LVC</t>
  </si>
  <si>
    <t>Giá trị sai so với level gauge</t>
  </si>
  <si>
    <t>Nguyên nhân: Do cụm Air Chiller mới chạy commissioning thiết bị chưa cài đặt và lắp đặt đúng.
Nội dung thực hiện: Kiểm tra thiết bị đo mức van cân bằng chưa đóng, Ngăn Low chưa có bình ngưng, range đang cài sai. Báo lại X.Amo chuyển thông tin nhà thầu kiểm tra xư lý
Kết quả:  Thiết bị đang hoạt động sai.</t>
  </si>
  <si>
    <t>20AT-2001B</t>
  </si>
  <si>
    <t>5210/LVC</t>
  </si>
  <si>
    <t>Thiết bị báo PT1000 open</t>
  </si>
  <si>
    <t>Nguyên nhân: Nghi ngờ terminal tiếp xúc chưa tốt.
Nội dung thực hiện: Tháo terminal ra kiểm tra chưa phát hiện bất thường. Nhưng khi siết terminal lại thì thiết bị hết báo lỗi 
Kết quả:  Thiết bị hoạt động bình thường</t>
  </si>
  <si>
    <t>1309/LVC</t>
  </si>
  <si>
    <t>Máy in chính và máy in dự phòng báo ngắt cao áp</t>
  </si>
  <si>
    <t>Nguyên nhân: Do bẩn đầu phun
Nội dung thực hiện: Kiểm tra do đầu phun bẩn thiết bị alarm. Vệ sinh lại đầu phun đưa máy in hoạt động bình thường
Kết quả:  Thiết bị hoạt động bình thường</t>
  </si>
  <si>
    <t xml:space="preserve">Set mức theo yêu cầu VH </t>
  </si>
  <si>
    <t>Nguyên nhân: Set mức theo yêu cầu VH
Nội dung thực hiện: Thực hiện Set mức theo yêu cầu VH, chạy bơm test lưu lượng, thiết bị hoạt động bình thường, bàn giao VH .
Kết quả:  Thiết bị hoạt động bình thường bàn giao cho ĐVVH</t>
  </si>
  <si>
    <t>4748/lvc
891/clkp</t>
  </si>
  <si>
    <t>06PT-1021B</t>
  </si>
  <si>
    <t>6908/lvc</t>
  </si>
  <si>
    <t xml:space="preserve">Nguyên nhân: Chưa rõ nguyên nhân 
Nội dung thực hiện: Ca N 22/4 đã phối hợp VH khò hơi do nghi ngờ tắt, tuy nhiên đến ca N 23/4 vẫn không thay đổi. Qua kiểm tra thì nghi tắt nozzle, nhưng khò hơi không hết, kết nối Hatrt  kiểm tra transmitter chưa phát hiện bất thường, áp tại điểm đo ~ 150bar, không valve cô lập, đo dạng màng, nên không kiểm tra online nozzle được. Thông tin VH đưa vào KH kiểm tra thêm trong BDCH.  
Kết quả: Hiện nozzle đã được bọc bảo ôn lại, đang đo sai, chờ BDCH xử lý. </t>
  </si>
  <si>
    <t>1311/lvc</t>
  </si>
  <si>
    <t>Connect ống khí bị hỏng .</t>
  </si>
  <si>
    <t>Nguyên nhân:Nghi ngờ lão hóa
Nội dung thực hiện:  Quan sát thấy connect ống khí bị hỏng, tiến hành sử dụng vật tư dự phòng thay thế, sau khi thay thế thiết bị hoạt động bình thường, bàn giao ĐVVH.
Kết quả: Thiết bị hoạt động bình thường, bàn giao ĐVVH</t>
  </si>
  <si>
    <t>03223/lvc</t>
  </si>
  <si>
    <t>Máy in L48001C, VH báo lệch tia mực</t>
  </si>
  <si>
    <t>Nguyên nhân:  Đầu in phun bẩn
Nội dung thực hiện: Kiểm tra thấy đầu in phun bẩn, tiến hành vệ sinh đầu in phun đưa máy in vào hoạt động. Thiết bị hoạt động bình thường, bàn giao ĐVVH
Kết quả: Thiết bị hoạt động bình thường, bàn giao ĐVVH</t>
  </si>
  <si>
    <t>200000019920</t>
  </si>
  <si>
    <t>6918\lvc</t>
  </si>
  <si>
    <t xml:space="preserve">HIS0255 Hỏng quạt làm mát ( tồn đọng ) </t>
  </si>
  <si>
    <t xml:space="preserve">Nguyên nhân: Hỏng 1 quạt trước đó 
Nội dung thực hiện:Thực hiện tháo quạt bị hỏng ra, kiểm tra thêm quạt còn lại thì cũng có dấu hiệu kẹt trục, không đồng trục. Tiến hành sang kho tìm vật tư mới phù hợp ( do vật tư mới, thay trước đó có mùi dầu khó chụi khi quạt chạy). Đã nhận 2 quạt mới phù hợp, gia công lại support - vệ sinh lưới lọc,  lắp đặt 2 quạt mới, test hoạt động bình thường, không mùi , bàn giao VH 
Kết quả: Quạt đã được thay mới, 2 cái, hoạt động bình thường, bàn giao VH </t>
  </si>
  <si>
    <t>20AT-2011</t>
  </si>
  <si>
    <t>200000019946</t>
  </si>
  <si>
    <t>005216/lvc</t>
  </si>
  <si>
    <t>Thay thế valve block bị hỏng , làm đường trích mẫu cho phòng công nghệ lấy mẫu vi sinh</t>
  </si>
  <si>
    <t xml:space="preserve">Nguyên nhân: Theo yêu cầu VH
Nội dung thực hiện: Thực hiện, kiểm tra vật tư, nhận thay thế valve block bị hỏng, làm đường trích mẫu cho phòng công nghệ lấy mẫu vi sinh. Hạng mục đã được thực hiện theo yêu cầu VH 
Kết quả: Hạng mục đã được thực hiện theo yêu cầu VH </t>
  </si>
  <si>
    <t>3226/LVC</t>
  </si>
  <si>
    <t>P.An toàn báo thiết bị alarm trên hệ thống</t>
  </si>
  <si>
    <t>Nguyên nhân: Chưa tìm thấy thiết bị
Nội dung thực hiện: Phối hợp cùng P.An toàn tìm thiết bị bên kho rời nhưng chưa tìm thấy. Tạm thời P.An toàn disable ca ngày tìm thiết bị kiểm tra
Kết quả: Thiết bị lỗi, đang disable</t>
  </si>
  <si>
    <t>3227/LVC
1021/CL_KP</t>
  </si>
  <si>
    <t>P.An toàn báo thiết bị alarm trên hệ thống (giao ca)</t>
  </si>
  <si>
    <t>Nguyên nhân: Chưa tìm thấy thiết bị
Nội dung thực hiện:  Ca đêm 23/04/2026: Phối hợp cùng P.An toàn tìm thiết bị bên kho rời nhưng chưa tìm thấy. Tạm thời P.An toàn disable ca ngày tìm thiết bị kiểm tra. Ca ngày 24/04/2026: Kiểm tra thay thế module báo cháy mới, An toàn đã Enable đưa thiết bị vào hoạt động.
Kết quả: Thiết bị hoạt động bình thường. Bàn giao ĐVVH</t>
  </si>
  <si>
    <t>06FT-0202</t>
  </si>
  <si>
    <t>VH báo dây tiếp địa bị bung</t>
  </si>
  <si>
    <t>Nguyên nhân: Dây tiếp địa sử dụng cho bộ gia nhiệt trước kia chưa thuc hồi. 
Nội dung thực hiện: Khảo sát đoạn dây tiếp địa bên dưới đường ống đã tháo ra chưa thu hồi. Trên transmitter vẫn đang đầu dây tiếp địa khác. Tạm thời cuộn gọn lại khi có điều kiện thù hồi dây điện và tiếp địa cũ.
Kết quả: Thiết bị đo vẫn đang hoạt động bình thường. Bàn giao ĐVVH</t>
  </si>
  <si>
    <t>1312/LVC</t>
  </si>
  <si>
    <t>Cân bị lệch so với tải chuẩn 0,02kg</t>
  </si>
  <si>
    <t>Nguyên nhân: Cân lệch so tải chuẩn
Nội dung thực hiện: Tiến hành đưa cân vị trí bằng phẳng và calibrate cân với tải chuẩn
Kết quả: Cân hoạt động đúng. Bàn giao ĐVVH</t>
  </si>
  <si>
    <t>Robot chạy hay bị dừng giữa chừng không nhả bao.</t>
  </si>
  <si>
    <t>Nguyên nhân: Quá tải động cơ M14
Nội dung thực hiện: Kiểm tra HMI báo lỗi "Motor M14 Faut" . Báo bên Điện kiểm tra lại motor do hư quạt biến tần, bên Điện đã xử lý. Reset robot cho chạy lại bình thường.
Kết quả: Robot hoạt động bình thường. Bàn giao ĐVVH</t>
  </si>
  <si>
    <t>6920/LVC</t>
  </si>
  <si>
    <t xml:space="preserve">Đồng hồ hết dịch </t>
  </si>
  <si>
    <t>Nguyên nhân: Loại đồng hồ áp nhỏ không sử dụng dịch glycerin
Nội dung thực hiện: Khảo sát đồng hồ đo áp nhỏ không sử dụng dịch glycerin, có lỗ ốc vặn chỉnh kim thông với môi trường. Trao đổi VH tình trạng trên để nhận dạng.
Kết quả: Đồng hồ hoạt động bình thường. Bàn giao ĐVVH</t>
  </si>
  <si>
    <t>20KV-2081</t>
  </si>
  <si>
    <t>005159/LVC</t>
  </si>
  <si>
    <t>Khôi phục lại đường IA theo yêu cầu VH</t>
  </si>
  <si>
    <t>Nguyên nhân: Cơ khí bảo dưỡng van xong lắp lại đường IA
Nội dung thực hiện: Khôi phục lại đường IA cho van theo yêu cầu. 
Kết quả: Van hoạt động bình thường. Bàn giao ĐVVH</t>
  </si>
  <si>
    <t>MÁY TÍNH HMI CỤM NITO</t>
  </si>
  <si>
    <t>005218/LVC</t>
  </si>
  <si>
    <t>VH báo cửa sổ WinCC không tác động tắt được</t>
  </si>
  <si>
    <t>Nguyên nhân: Nghi ngờ treo phần phêm WinCC
Nội dung thực hiện: Kiểm tra không đóng được cửa sổ trên màn hình hiển thị. Tiến hành Reset phần mềm WinCC và cho chạy lại.
Kết quả: Màn hình hiển thị bình thường. Các tác vụ đóng/mở và điều khiển bình thường. Bàn giao ĐVVH theo dõi</t>
  </si>
  <si>
    <t>07PI-3661A</t>
  </si>
  <si>
    <t>Đồng hồ đo sai giá trị</t>
  </si>
  <si>
    <t>Nguyên nhân: Thiết bị hỏng
Nội dung thực hiện: Kiểm tra đồng hồ đo sai. Tháo về chuyển Tổ HCHC kiểm tra không hoạt động được. Đã nhận đồng hồ spare cùng range đo từ Tổ HC thay thế đưa thiết bị vào hoạt động. Tuy nhiên khi chạy bơm lên áp đồng hồ áp lên cao vượt range đo, đã thông tin lại VH kiểm tra lại điều kiện công nghệ.  
Kết quả: Đồng hồ đang bị vượt range đo. Bàn giao ĐVVH kiểm tra lại.</t>
  </si>
  <si>
    <t>3227/LVC</t>
  </si>
  <si>
    <t>VH báo rò khí IA trên càng robot</t>
  </si>
  <si>
    <t>Nguyên nhân: Ống khí IA trong cánh tay robot bị cọ thủng ống.
Nội dung thực hiện: Kiểm tra Rò khí IA trong cánh tay robot do cọ quẹt. Phối hợp Tổ SP nhận vật tư ống mới thay thế đưa robot vào hoạt động.
Kết quả: Robot hoạt động bình thường. Bàn giao ĐVVH</t>
  </si>
  <si>
    <t xml:space="preserve">DÂY BÁO NHIỆT 48N5L2M042 </t>
  </si>
  <si>
    <t>Đứt dây báo nhiệt</t>
  </si>
  <si>
    <t>Nguyên nhân: Dây lão hoá đứt nhiều đoạn
Nội dung thực hiện: Kiểm tra dây báo nhiệt bị đứt nhiều đoạn. Phối hợp Tổ TBPCCC và An Toàn nhận vật tư dây báo nhiệt mới. Kéo lại 2 sợi dây báo nhiệt đưa thiết bị  vào hoạt động.
Kết quả: Dây báo nhiệt hoạt động bình thường. Bàn giao ĐVCQ</t>
  </si>
  <si>
    <t>MỨC BỒN MỒI BỂ T36003</t>
  </si>
  <si>
    <t>05160/LVC</t>
  </si>
  <si>
    <t>VH báo ống nhựa báo mức bồn bị đứt</t>
  </si>
  <si>
    <t>Nguyên nhân: Ống phi 12mm bị lão hoá đứt
Nội dung thực hiện: Kiểm tra ống lão hoá đứt. Tiến hành lấy ống spare thay thế , đưa thiết bị  vào hoạt động.
Kết quả: Thiết bị hoạt động bình thường. Bàn giao ĐVCQ</t>
  </si>
  <si>
    <t>PHẦM MỀM ĐẾM BAO SẢN PHẨM</t>
  </si>
  <si>
    <t>Theo yêu cầu VH mở Ultraview cho nhà thầu cập nhật phần mềm.</t>
  </si>
  <si>
    <t>Nguyên nhân: Cập nhật phần mềm báo cáo mẫu mới và gửi mail tự động.
Nội dung thực hiện: Tiến hành mở phần mềm Ultraview cho nhà thầu thực hiện cập nhật phần mềm. Sau khi xong đã Exit phần mềm Ultraview.
Kết quả: Thiết bị hoạt động bình thường. Bàn giao ĐVCQ</t>
  </si>
  <si>
    <t>PHẦM MỀM ĐẾM BAO NPK</t>
  </si>
  <si>
    <t>PHẦM MỀM ĐẾM BAO GIAO NHẬN</t>
  </si>
  <si>
    <t>07PI-3661B</t>
  </si>
  <si>
    <t>Đồng hồ thiếu dịch glycerin</t>
  </si>
  <si>
    <t>Nguyên nhân: Chưa rõ nguyên nhân.
Nội dung thực hiện: Kiểm tra đồng hồ hết dịch. Tiến hành châm dịch mới.
Kết quả: Thiết bị hoạt động bình thường. Bàn giao ĐVCQ</t>
  </si>
  <si>
    <t>5218/LVC</t>
  </si>
  <si>
    <t>VH báo trạm quan trắc không có kết nối</t>
  </si>
  <si>
    <t>Nguyên nhân: Mất điện trạm quan trắc
Nội dung thực hiện: Kiểm tra không có nguồn cấp cho thiết bị. Trao đổi bên Điện do mất nguồn, sau khi Điện khôi phục lại nguồn. Hệ thống hoạt động bình thường.
Kết quả: Trạm quan trắc hoạt động bình thường. Bàn giao ĐVCQ</t>
  </si>
  <si>
    <t>MÁY IN 04 SẢN PHẨM</t>
  </si>
  <si>
    <t>Máy in không in được</t>
  </si>
  <si>
    <t>Nguyên nhân: Đầu phun để lâu bị khô mực
Nội dung thực hiện: Kiểm tra vệ sinh lại đầu phun bị đóng cục. Đưa máy in vào hoạt động.
Kết quả: Máy in hoạt động bình thường. Bàn giao ĐVCQ</t>
  </si>
  <si>
    <t>Cân B bị dao động thiếu ký</t>
  </si>
  <si>
    <t>Nguyên nhân: Thông số đầu cân bị lệch gây sai số dao động.
Nội dung thực hiện: Kiểm tra tiến hành calibr lại cho cân lấy lại các thông số chuẩn. 
Kết quả: Cân hoạt động bình thường. Bàn giao ĐVCQ</t>
  </si>
  <si>
    <t>MAY IN 05</t>
  </si>
  <si>
    <t>3228/LVC</t>
  </si>
  <si>
    <t>Máy in lệch ta mực ( giao ca )</t>
  </si>
  <si>
    <t>Nguyên nhân: Đầu in bẫn
Nội dung thực hiện: Ca N 24/04 Kiểm tra giảm bớt mực in do đầy. Vệ sinh lại đầu phun đưa chạy tuần hoàn. Tuy nhiên đưa máy in vào hoạt động máy in vẫn còn lệch. Hiện cho chạy tuần hoàn. Chuyển ca sau tiếp tục kiểm tra. Ca Đ 24/04 Vệ sinh lại đầu in đưa máy vào sử dụng.
Kết quả: Máy in hoạt động bình thường, bàn giao ĐVCQ</t>
  </si>
  <si>
    <t>1315/LVC</t>
  </si>
  <si>
    <t>Bao 25kg không nằm giữa càng gắp</t>
  </si>
  <si>
    <t>Nguyên nhân: Thực hiện theo yêu cầu
Nội dung thực hiện: Điều chỉnh thanh chặn bao và sensor gắp bao theo yêu cầu.
Kết quả: Đã thực hiện theo yêu cầu, bàn giao ĐVCQ</t>
  </si>
  <si>
    <t>04TT-5143C</t>
  </si>
  <si>
    <t>Tín hiệu IOP sau đó normal</t>
  </si>
  <si>
    <t>Nguyên nhân: Transmitter sắp hỏng
Nội dung thực hiện: Quan sát thấy tín hiệu báo IOP sau đó về Normal, kiểm tra tín hiệuị đo dạng FF sử dụng Transmitter Simens TH400, nghi ngờ transmitter sắp hỏng. Hiện thiết bị đã hoạt động lại bình thường, yêu cầu VH tiếp tục theo dõi.
Kết quả: Thiết bị hoạt động bình thường. Bàn giao ĐVCQ tiếp tục theo dõi.</t>
  </si>
  <si>
    <t>48WT-02F</t>
  </si>
  <si>
    <t>Cân dư thiếu ký</t>
  </si>
  <si>
    <t>Nguyên nhân: Chỉnh cân theo yêu cầu
Nội dung thực hiện: Điều chỉnh lại thông số cửa tinh và thô.
Kết quả: Thiết bị hoạt động bình thường. Bàn giao ĐVCQ.</t>
  </si>
  <si>
    <t>48WT-03F</t>
  </si>
  <si>
    <t>Chỉnh cân đóng nhanh hơn</t>
  </si>
  <si>
    <t>Nguyên nhân: Thực hiện theo yêu cầu
Nội dung thực hiện: Tiến hành điều chỉnh cân đóng bao nhanh hơn theo yêu cầu
Kết quả: Đã thực hiện theo yêu cầu, bàn giao ĐVCQ</t>
  </si>
  <si>
    <t>Nguyên nhân: Thực hiện theo yêu cầu
Nội dung thực hiện: Cân chỉnh lại thông số cửa thô, tinh
Kết quả: Đã thực hiện theo yêu cầu, bàn giao ĐVCQ</t>
  </si>
  <si>
    <t>Đã chuyển Cam-SP04 sang Cam-SP02. Tổ CCTV sẽ mua sắm vật tư thay thế</t>
  </si>
  <si>
    <t>- Nguyên nhân: Chưa rõ nguyên nhân_x000D_
- Thực hiện: Ca N 22/4 đã phối hợp VH khò hơi do nghi ngờ tắt, tuy nhiên đến ca N 23/4 vẫn không thay đổi. Qua kiểm tra thì nghi tắt nozzle, nhưng khò hơi không hết, kết nối Hatrt kiểm tra transmitter chưa phát hiện bất thường, áp tại điểm đo ~ 150bar, không valve cô lập, đo dạng màng, nên không kiểm tra online nozzle được. Thông tin VH đưa vào KH kiểm tra thêm trong BDCH._x000D_
- Kết quả: Hiện nozzle đã được bọc bảo ôn lại, đang đo sai, chờ BDCH xử lý.</t>
  </si>
  <si>
    <t>- Hoàn thành lập trình tọa độ và cấu hình lớp bao cho loại bao 25kg
- Hoàn thành chạy thử và bàn giao vận hành Line C
- Line B chưa test được do không đóng bao 25kg</t>
  </si>
  <si>
    <t>30/05/2026</t>
  </si>
  <si>
    <t>Tuần 19</t>
  </si>
  <si>
    <t>Tuần 20</t>
  </si>
  <si>
    <t>Tuần 21</t>
  </si>
  <si>
    <t>001316/lvc</t>
  </si>
  <si>
    <t>Cân B dao động sai kg</t>
  </si>
  <si>
    <t>Nguyên nhân: Cân dao động do đóng nhanh. 
Nội dung thực hiện: Giảm thông số cửa thô để cân đóng chậm và ổn định
Kết quả: Cân hết dao động, bàn giao ĐVVH.</t>
  </si>
  <si>
    <t>4771/lvc</t>
  </si>
  <si>
    <t>Thiết bị Alarm I.O.P sau đó recover lại Normal</t>
  </si>
  <si>
    <t>Nguyên nhân: Chưa rõ nguyên nhân.
Nội dung thực hiện: Kiểm tra, chưa phát hiện bất thường về ngoại quan, ( range 0~1100degC, TC K, transmitter TH400). Đo đạt thông số bình thường 13,28 Vdc, sensor 1~2~32.8degC, looptest chưa phát hiện bất thường. Bàn giao VH theo dõi thêm. 
Kết quả: Chưa phát hiện bất thường ở thiết bị đo, bàn giao VH theo dõi thêm .</t>
  </si>
  <si>
    <t xml:space="preserve">08AT-0003 </t>
  </si>
  <si>
    <t xml:space="preserve">Theo yêu cầu phối hợp An Toàn, NPK, Đơn vị kiểm định  </t>
  </si>
  <si>
    <t xml:space="preserve">Nguyên nhân: Theo yêu cầu phối hợp An Toàn, NPK, ĐơnVị Kiểm Định  
Nội dung thực hiện: Thực hiện hỗ trợ  ĐơnVị Kiểm Định thiết bị, thiết bị đã được calib lại và dán tem kiểm định bởi ĐơnVị Kiểm Định.  
Kết quả: Hạng mục đã được hỗ trợ theo yêu cầu các bên . </t>
  </si>
  <si>
    <t>Chuyển đóng bao 50kg</t>
  </si>
  <si>
    <t>Nguyên nhân: Theo yêu cầu ĐVVH.
 Thực hiện: Chuyển đóng bao từ 25kg sang đóng bao 50kg
Kết quả: Cân hoạt động bình thường, bàn giao ĐVVH.</t>
  </si>
  <si>
    <t>07LT-2663</t>
  </si>
  <si>
    <t>006925/lvc</t>
  </si>
  <si>
    <t xml:space="preserve"> Nguyên nhân:  Kiểm tra theo yêu cầu ĐVVH
 Thực hiện: Kiểm tra giá trị hiển thị tại Transmitter 46.4% tương đương với giá trị tại Level Gauge. Tiến hành simulator 5 điểm 0%, 25%, 50%, 100% và kiểm tra giá trị trong DCS không phát hiện bất thường. 
Kết quả: Thiết bị hoạt động bình thường, bàn giao ĐVVH theo dõi thêm.</t>
  </si>
  <si>
    <t>Cân B đóng chậm</t>
  </si>
  <si>
    <t>Nguyên nhân: Chưa rõ nguyên nhân.
Nội dung thực hiện:  Điều chỉnh thông số cửa thô để cân đóng nhanh hơn.
Kết quả: Cân hoạt động bình thường, bàn giao ĐVVH.</t>
  </si>
  <si>
    <t>003520/lvc</t>
  </si>
  <si>
    <t>Shiploader không di chuyển được</t>
  </si>
  <si>
    <t>Nguyên nhân: Cửa cabinet +L301 mở lâu,  biến tần lỗi do nhiệt độ cao
Nội dung thực hiện: Đóng cửa cabinet +L301 để giảm nhiệt độ cabinet. Phối hợp với ĐVVH tiến hành chạy thử kiểm tra. 
Kết quả: Thiết bị hoạt động bình thường, bàn giao ĐVVH.</t>
  </si>
  <si>
    <t>Băng tải cấp pallet không chạy</t>
  </si>
  <si>
    <t>Nguyên nhân: Treo tín hiệu sensor B23 trên HMI
Nội dung thực hiện: Tiến hành chạy robot ở chế độ Emty, OFF tín hiệu M24 trên HMI, Reset cycle và phối hợp với ĐVVH chạy lại robot.
Kết quả: Thiết bị hoạt động bình thường, bàn giao ĐVVH.</t>
  </si>
  <si>
    <t xml:space="preserve">Nguyên nhân: Sensor bẩn
Nội dung thực hiện: Kiểm tra HMI giá trị giảm. Tiến hành kiểm tra vệ sinh sensor(có nhiều bụi bẩn urea và nước, transmitter có dấu hiệu lõa hóa nhiều.  Sau khi vệ sinh, gia cố support thiết bị đo bình thường, bàn giao VH    
Kết quả: Thiết bị đo bình thường, bàn giao VH </t>
  </si>
  <si>
    <t xml:space="preserve"> Đường ống cấp N2 ( KT04431) </t>
  </si>
  <si>
    <t xml:space="preserve">Rò khớp nối </t>
  </si>
  <si>
    <t xml:space="preserve">Nguyên nhân: Rò khớp nối
Nội dung thực hiện: Kiểm tra, khắc phục rò 
Kết quả: Thiết bị hết rò khớp nối, bàn giao VH </t>
  </si>
  <si>
    <t>4759/LVC</t>
  </si>
  <si>
    <t>Nguyên nhân: Chuyển cân theo yêu cầu
Nội dung thực hiện: Giảm thông số cửa thô để cân đóng chậm và ổn định
Kết quả: Đã thực hiện theo yêu cầu, bàn giao ĐVCQ.</t>
  </si>
  <si>
    <t>K04431</t>
  </si>
  <si>
    <t>Chỉnh áp đường làm mát LP từ 1.4 về 1bar</t>
  </si>
  <si>
    <t>Nguyên nhân: Thực hiện theo yêu cầu
Nội dung thực hiện: Thực hiện điều chỉnh áp LP từ 1.4bar về 1bar.
Kết quả: Đã thực hiện theo yêu cầu, bàn giao ĐVCQ.</t>
  </si>
  <si>
    <t>04PI-2505</t>
  </si>
  <si>
    <t>1317/LVC</t>
  </si>
  <si>
    <t>Thiếu dịch Glycerin</t>
  </si>
  <si>
    <t>Nguyên nhân: Thực hiện theo yêu cầu
Nội dung thực hiện: Châm thêm glycerin theo yêu cầu
Kết quả: Đã thực hiện theo yêu cầu, bàn giao ĐVCQ.</t>
  </si>
  <si>
    <t>5162/LVC</t>
  </si>
  <si>
    <t xml:space="preserve">Mất kết nối </t>
  </si>
  <si>
    <t>Nguyên nhân: Kiểm tra theo yêu cầu
Nội dung thực hiện: Quan sát bộ datalog bị mất kết nối, tiến hành reset lại bộ quang điện. Tín hiệu đã kết nối bình thường.
Kết quả: Đã thực hiện theo yêu cầu, bàn giao ĐVCQ.</t>
  </si>
  <si>
    <t>40PI-2013</t>
  </si>
  <si>
    <t>Không có áp</t>
  </si>
  <si>
    <t>Nguyên nhân: Tắc Nozzol
Nội dung thực hiện: Kiểm tra thấy rò van Block, tắc Nozzol. Đã yêu ĐVCQ báo CK xử ly. TCĐK phối hợp kiểm PI sau khi cơ khí xử lý điểm kẹt.
Kết quả: Tắc Nozzol, bàn giao ĐVCQ phối hợp CK xử lý</t>
  </si>
  <si>
    <t>04FXT-2011C</t>
  </si>
  <si>
    <t>4773/LVC</t>
  </si>
  <si>
    <t>Thay transmiter theo yêu yêu cầu X.Amo</t>
  </si>
  <si>
    <t>Nguyên nhân: Giảm rủi ro vận hành vì transmitter chưa được thay thế từ lúc ban đầu đến nay.
Nội dung thực hiện: Transmitter đã On nguồn theo dõi 24h, pump áp test các thông số đều đạt. Tiến hành thay thế theo Phương án đã được duyệt. Sau khi thay transmitter hoạt động bình thường, Theo dõi cuối ca thiết bị hoat động ổn định trả bypass.
Kết quả: Thiết bị hoạt động bình thường</t>
  </si>
  <si>
    <t>Giá trị Transmitter A cao ( 617xx m3/h) so với transmitter AC (612xxm3/h) Cao hơn khoảng 500m3/h</t>
  </si>
  <si>
    <t xml:space="preserve">Nguyên nhân: Chưa tìm được nguyên nhân
Nội dung thực hiện: Kiểm tra phát hiện ngăn Low rò ngã ba sau van block. Sau khi xỷ lý hết rò thiết bị vẫn cao hơn. Tạm thời chưa biết nguyên nhân transmitter A cao hơn BC ( cao khoảng 0.1%). Sẽ trao đổi với tổ AMLL xử lý sau. 
Kết quả: Thiết bị hoạt động bình thường. </t>
  </si>
  <si>
    <t>04TT-5143D</t>
  </si>
  <si>
    <t xml:space="preserve">Thiết bị Alarm CNF </t>
  </si>
  <si>
    <t>Nguyên nhân: Transmitter hỏng
Nội dung thực hiện: Kiểm tra, chưa phát hiện bất thường ( range 0~1100degC, TC K, transmitter TH400). Đo nguồn 13,2 Vdc, sensor 1~2~34.8degC, Transmitter hỏng. Do hiện tại kho hết vật tư nên trao đổi cùng X.Amo tạm thời cách ly nguồn transmitter tránh ảnh hưởng các thiết bị khác.
Kết quả: Đang cách ly transmitter</t>
  </si>
  <si>
    <t>3231/LVC</t>
  </si>
  <si>
    <t xml:space="preserve">Cân đối chứng sai ký </t>
  </si>
  <si>
    <t>Nguyên nhân: Nghi ngờ ổ bi của trục băng tải có vấn đề gây lệch zero lớn là nguyên nhân đầu cân không tự zero được
Nội dung thực hiện: Cân lệch zero 200g gây sai ký. Kiểm tra phát hiện ổ bi của trục có tiếng kêu to hơn các ổ bị khác. Nghi ngờ ổ bi có vấn đề là nguyên nhân đầu cân không tự zero. Sau khi zero cân đã hoạt động đúng. Báo Trưởng ca Sản phẩn chuyển thông tin Cơ khí thay thế ổ bi. 
Kết quả: Cân đã hoạt động bình thường.</t>
  </si>
  <si>
    <t>Switch gạt bị kẹt cơ cấu cơ khí</t>
  </si>
  <si>
    <t>Nguyên nhân: Switch gạt kẹt cơ khí
Nội dung thực hiện: Vệ sinh lại cơ cấu cơ khí bên trong, switch đã hoạt động lại bình thường
Kết quả: Cân đã hoạt động lại bình thường</t>
  </si>
  <si>
    <t>5166/LVC</t>
  </si>
  <si>
    <t>Vận hành báo nhiệt độ trên thiết bị 38.3oC. Nhưng giá trị trên bộ datalogger 39.6oC.</t>
  </si>
  <si>
    <t>Nguyên nhân: Nghi ngờ bộ datalogger lỗi
Nội dung thực hiện: Dùng 2 sensor nhiệt RTD đo nhiệt tại điểm lấy mẫu nhiệt độ cả 2 sensor cùng có giá trị 3.8.2oC tương đương với thiết bị đo nhiệt độ trạm quan trắc. Nghi bộ datalogger lỗi. Thông tin lại P.An toàn phối hợp đơn vị kiểm định xử lý bộ datalogger trong đợt kiểm định lần sau.
Kết quả: Thiết bị đo nhiệt độ đang hoạt động đúng.</t>
  </si>
  <si>
    <t xml:space="preserve"> Cân bàn NPK</t>
  </si>
  <si>
    <t>001314/lvc</t>
  </si>
  <si>
    <t xml:space="preserve"> VH  báo cân không đúng khối lượng</t>
  </si>
  <si>
    <t xml:space="preserve">Nguyên nhân: Bàn cân cấn vào dây.
Nội dung thực hiện: Kiểm tra, cân mỗi vị trí khác nhau kết quả cân khác nhau, tiến hành cân với tải chuẩn đặt vào nhiều vị trí khác nhau thì khối lượng có sự khác nhau. Kiểm tra mặt đế của cân không phát hiện bất thường, kiểm tra  mặt mâm của cân phát hiện bị cấn dây tín hiệu cân laim sai lệch cân. Tiến hành đi dây gọn gàng và gia cố lại, cân hoạt động đúng chức năng, bàn giao VH 
Kết quả: Cân hoạt động đúng , bàn giao VH </t>
  </si>
  <si>
    <t>DCS-PDP-02F</t>
  </si>
  <si>
    <t>WO: 200000019958</t>
  </si>
  <si>
    <t>Vận hành báo quạt làm mát tủ có tiếnng kêu lớn</t>
  </si>
  <si>
    <t xml:space="preserve">Nguyên nhân: Quạt sắp hỏng
Nội dung thực hiện: khảo sát phát hiện quạt chạy gây rung và phát tiếng kêu to hơn các quạt khác. Đã add vật tư chờ nhận thay thế
Kết quả: quạt vẫn hoạt động nhưng kêu và rung </t>
  </si>
  <si>
    <t>3232/LVC</t>
  </si>
  <si>
    <t>Vận hành báo bộ đếm không đếm 32 bao so với đếm Cammera</t>
  </si>
  <si>
    <t>Nguyên nhân: Nghi treo bộ đếm.
Nội dung thực hiện: Kiểm tra khi quẹt qua bộ đếm tín hiệu sensor đã nhận trên PLC, encoder vẫn hoạt động nhưng bộ đếm không đếm. Kiểm tra thêm cá điều kiện ngoại quan không phát hiện bất thường tiến hành reset PLC thì bộ đếm hoạt động trở lại bình thường, theo dõi thêm khoảng 1000 bao bộ đếm vẫn bình thường.
Kết quả: Bộ đếm đã hoạt động bình thường</t>
  </si>
  <si>
    <t>1318/LVC</t>
  </si>
  <si>
    <t>Cân dừng không đủ ký</t>
  </si>
  <si>
    <t>Nguyên nhân: Cửa thô mở lớn
Nội dung thực hiện: Cửa thô mở quá lớn đạm xuống quá nhanh vượt quá thông số cài đặt nên cân dừng khi chưa đủ ký. Điều chỉnh thông số cửa thô nhỏ lại cho đạm xuống đều hơn cân đã hoạt động bình thường
Kết quả: Cân đã hoạt động bình thường</t>
  </si>
  <si>
    <t xml:space="preserve"> W08201C</t>
  </si>
  <si>
    <t>1320/lvc</t>
  </si>
  <si>
    <t xml:space="preserve"> Cân lệch zero</t>
  </si>
  <si>
    <t>Nguyên nhân: Dây cấn vào
Nội dung thực hiện: Cân sai ký so với cân bàn tiến hành calib lại cân.  Sau khi dừng cân thì cân lệch zero, thấy có dây tín hiệu kẹt vào băng tải cân tiến hành gia cố lại dây, cân không còn lệch zero nữa. Cân hoạt động đúng bàn giao cho ĐVVH
Kết quả: Thiết bị hoạt động bình thường, bàn giao cho VH.</t>
  </si>
  <si>
    <t xml:space="preserve"> Robot không gắp bao</t>
  </si>
  <si>
    <t>Nguyên nhân: Càng robot kẹt vào con lăn
Nội dung thực hiện: Kiểm tra thấy một bên càng kẹt vào con lăn khi gắp bao, tiến hành chỉnh lại càng robot đưa robot vào  hoạt động.
Kết quả: Thiết bị hoạt động bình thường, bàn giao ĐVVH</t>
  </si>
  <si>
    <t>W48101</t>
  </si>
  <si>
    <t>3233/lvc</t>
  </si>
  <si>
    <t>Vận hành báo cân  thiếu so với thực tế 2 tấn</t>
  </si>
  <si>
    <t xml:space="preserve">Nguyên nhân: Chưa rõ nguyên nhân
Nội dung thực hiện:  Phối hợp với vận hành chạy lấy số liệu thực tế để calib lại cân. Sau khi calib  cân hoạt động  khoảng 40t/h ở tần số 12Hz. VH theo dõi và lấy số liệu đến cuối ca thì cân hoạt động  đúng 
Kết quả: Cân hoạt động đúng, bàn giao VH </t>
  </si>
  <si>
    <t xml:space="preserve">L08202C </t>
  </si>
  <si>
    <t xml:space="preserve">Gấp hay bi trip </t>
  </si>
  <si>
    <t>Nguyên nhân: Chưa rõ nguyên nhân
Nội dung thực hiện: Quan sát và điều chỉnh thông số độ cao từ 145 mm về 135mm , thấy robot gấp ổn định và không bị trip khi hạ càng gấp. Theo dõi 15 phút thấy ổn ,bàn giao VH theo dõi thêm. 
Kết quả: Robot gấp bình thường, bàn giao VH theo dõi thêm</t>
  </si>
  <si>
    <t>4776/LVC</t>
  </si>
  <si>
    <t>Calibrate lại van</t>
  </si>
  <si>
    <t>Nguyên nhân: Thực hiên theo yêu cầu
Nội dung thực hiện: Calibrate lại Positioner, looptest cùng ĐVVH, hành trình van đã hoạt động đúng độ mở MV từ DCS xuất ra.
Kết quả: Đã calibrate theo yêu cầu, bàn giao ĐVCQ</t>
  </si>
  <si>
    <t>04LS-3068</t>
  </si>
  <si>
    <t>Siết rò khớp nối</t>
  </si>
  <si>
    <t>Nguyên nhân: Thực hiện theo yêu cầu.
Nội dung thực hiện: Tháo ra vệ sinh khớp nơi, quấn lại taplon và siết lại khớp nối.
Kết quả: Đã thực hiện theo yêu cầu , bàn giao ĐVCQ.</t>
  </si>
  <si>
    <t>Tháo đầu dò cho CK bảo dưỡng</t>
  </si>
  <si>
    <t>Nguyên nhân: Thực hiện theo yêu cầu.
Nội dung thực hiện: Tháo đầu dò 04VT-3202/3203/3204 về P.TCĐK bảo quản.
Kết quả: Đã thực hiện theo yêu cầu, bàn giao ĐVCQ.</t>
  </si>
  <si>
    <t>6931/LVC</t>
  </si>
  <si>
    <t>Lưu lượng báo cao, yêu cầu vệ sinh</t>
  </si>
  <si>
    <t>Nguyên nhân: Thực hiện theo yêu cầu.
Nội dung thực hiện: Tháo đầu dò kiểm tra không phát hiện gì bất thường, tiến hành lau đầu và lắp lại.
Kết quả: Đã thực hiện theo yêu cầu, bàn giao ĐVCQ.</t>
  </si>
  <si>
    <t>48WT-02A/03A</t>
  </si>
  <si>
    <t>3233/LVC</t>
  </si>
  <si>
    <t>Nguyên nhân: Thực hiện theo yêu cầu.
Nội dung thực hiện: Chuyển cân đóng bao về 25kg theo yêu cầu.
Kết quả: Đã chuyển cân theo yêu cầu , bàn giao ĐVCQ</t>
  </si>
  <si>
    <t>48WT-02B/03B</t>
  </si>
  <si>
    <t>Chuyển gắp bao 25kg</t>
  </si>
  <si>
    <t>Nguyên nhân: Thực hiện theo yêu cầu.
Nội dung thực hiện: Chuyển robot về 25kg (Folder 1, file 4 ), chỉnh sensor gắp bao và công tắc gắp bao 25kg, cài đặt lại độ dày bao 130.
Kết quả: Đã thực hiện theo yêu cầu, bàn giao ĐVCQ</t>
  </si>
  <si>
    <t>1324/LVC</t>
  </si>
  <si>
    <t>Robot Trip</t>
  </si>
  <si>
    <t>Nguyên nhân: Ngàm kẹp bao cạ con lăn
Nội dung thực hiện: Kiểm tra thấy ngàm kẹp bao cạ con lăn gây trip, đã nâng tọa độ càng gắp bao lên cao và chạy lại.
Kết quả: Robot đã hết Trip, bàn giao ĐVCQ</t>
  </si>
  <si>
    <t>Nguyên nhân: Chưa biết nguyên nhân
Nội dung thực hiện: Nghi ngờ robot rung lắc khi xếp bao, thực hiện điều chỉnh lại nguồn cấp khí, do nhu cầu không gấp nên thống nhất ĐVVH chuyển ca sau xử lý.
Kết quả: Cuối ca ĐVVH báo vẫn còn Trip. Chuyển ca sau tiếp tục xử lý.</t>
  </si>
  <si>
    <t>3111/LVC</t>
  </si>
  <si>
    <t>Lắp lại các đầu dò mới theo yêu cầu (giao ca)</t>
  </si>
  <si>
    <t>Nguyên nhân: Thực hiện theo yêu cầu.
Nội dung thực hiện: Nhận vật tư lắp lại đầu dò mới và transducer mới 04VT-3202 ghi report. 04VT-3203/3204 đã lắp lại đầu dò mới. Thiết bị sau khi đưa vào hoạt động bình thường. VH đã thực hiện công tác chạy lại máy nén.
Kết quả: Đã thực hiện theo yêu cầu, bàn giao ĐVCQ.</t>
  </si>
  <si>
    <t>1326/LVC</t>
  </si>
  <si>
    <t>Robot Trip (giao ca)</t>
  </si>
  <si>
    <t>Nguyên nhân: Chưa biết nguyên nhân
Nội dung thực hiện: Ca ngày 28042026: Nghi ngờ robot rung lắc khi xếp bao, thực hiện điều chỉnh lại nguồn cấp khí, do nhu cầu không gấp nên thống nhất ĐVVH chuyển ca sau xử lý. Ca đêm 28042026 Kiểm tra robot báo lỗi Overtralve/Overload Kiểm tra điều chỉnh tốc độ thấp 20 thì robot ko bị trip. Chuyển lại Tổ SP kiểm tra lại tình trạng khi gắp báo 25kg. 
Kết quả: Robot gắp bao 25kg tốc độ thấp không bị trip nhưng ở tốc độ cao robot trip liên tục.</t>
  </si>
  <si>
    <t>5222/LVC</t>
  </si>
  <si>
    <t>Robot báo lỗi không đưa pallet vô được</t>
  </si>
  <si>
    <t>Nguyên nhân: Kẹt thanh ép pallet 
Nội dung thực hiện: Kiểm tra HMI báo lỗi "Pallet centring Timeout L1 SQ24". Qua kiểm tra phát hiện thanh ép pallet vào giữa bị kẹt, yêu cầu Cơ khí NPk sửa chữa, đưa robot vào hoạt động.
Kết quả: Robot đã hết báo lỗi, bàn giao ĐVCQ</t>
  </si>
  <si>
    <t>21KV-1002G6</t>
  </si>
  <si>
    <t>VH báo switch chuyển trạng thái bị gãy</t>
  </si>
  <si>
    <t>Nguyên nhân: Switch bị loã hoá.
Nội dung thực hiện: Tháo kiểm tra switch bị gãy , tiến hành lấy switch spare thay thế.
Kết quả: Đã thực hiện thay thế switch, bàn giao ĐVCQ.</t>
  </si>
  <si>
    <t>VH báo đóng bao 25kg hay bị lỗi</t>
  </si>
  <si>
    <t>Nguyên nhân: Đầu dò nhận bao và kết thúc bao vị trí chưa phù hợp với bao 25kg
Nội dung thực hiện: Tiến hành điều chỉnh đầu dò vị trí phù hợp với bao 25kg.
Kết quả: Cân đối chứng hoạt động bình thường, bàn giao ĐVCQ</t>
  </si>
  <si>
    <t>Nguyên nhân: Cân lệch span
Nội dung thực hiện: Tiến hành vệ sinh và calibrate lại cho cân. Cân test với tải chuẩn đạt.
Kết quả: Cân đạt theo yêu cầu, bàn giao ĐVCQ</t>
  </si>
  <si>
    <t>48WT-02E L48001E</t>
  </si>
  <si>
    <t>Cân bị dư ký</t>
  </si>
  <si>
    <t>Nguyên nhân: Thông số cửa tinh chưa phù hợp
Nội dung thực hiện: Kiểm tra cân điều chỉnh lại cửa tinh phù hợp. Cân test cùng vận hành đạt 
Kết quả: Cân đã hết dư ký, bàn giao ĐVCQ</t>
  </si>
  <si>
    <t>5707/LVC</t>
  </si>
  <si>
    <t>Đếm thiếu bao ( giao ca )</t>
  </si>
  <si>
    <t>Nguyên nhân: Thực hiện theo yêu cầu.
Nội dung thực hiện: Kiểm tra Encoder không phát hiện gì bất thường, tốc độ quay ổn định 130 Cm/s, đầu dò đếm vẫn hoạt động đếm bình thường.
Kết quả: Đã thực hiện theo yêu cầu, chưa phát hiện bất thường, bàn giao ĐVCQ theo dõi</t>
  </si>
  <si>
    <t>08ACT-013</t>
  </si>
  <si>
    <t>Mất đồng bộ Feedback</t>
  </si>
  <si>
    <t>Nguyên nhân: Thực hiện theo yêu cầu.
Nội dung thực hiện: Chuyển Man Positioner, thực hiện đóng mở van vài lần sau đó chuyển lại AUTO. Vị trí van đã đồng bộ với feedback trên HMI.
Kết quả: Tín hiệu hành trình van đã được dồng bồ, bàn giao lại ĐVCQ</t>
  </si>
  <si>
    <t>B08106</t>
  </si>
  <si>
    <t>6934/LVC</t>
  </si>
  <si>
    <t>TC Điện nói VH không dừng được quạt từ DCS</t>
  </si>
  <si>
    <t>Nguyên nhân: Thực hiện theo yêu cầu.
Nội dung thực hiện: Phối hợp ĐV NPK chạy lại quạt và dừng quạt từ DCS thấy có lúc không dừng được. Phối hợp VH Điện kiểm tra tại SUP Điện NPK thấy tiếp điểm Relay AX6 có thay đổi trạng thái nhưng không kích dừng, nghi ngờ relay dính tiếp điểm.,Đã nhận Relaty về P.TCĐK. do nhu cầu chạy lại quạt sớm nên chưa thay thế Relay và chân đế được.
Kết quả: Chuyển ca sau theo dõi, thay thế Relay và chân đế khi VH bàn giao được thiết bị.</t>
  </si>
  <si>
    <t>07PDI-3642</t>
  </si>
  <si>
    <t>5244/LVC</t>
  </si>
  <si>
    <t>Nguyên nhân: Thực hiện theo yêu cầu.
Nội dung thực hiện: Quan sát thấy thiết bị treo kim hiển thị &lt; 0Kpa. Tháo thiết bị ra khỏi đường ống vẫn không thay đổi. Tháo thiết bị về P.TCĐK xử lý kẹt, pump áp kiểm tra thấy đạt. Tiến hành lắp lại thiết bị, sau khi lắp lại thiết bị vẫn báo chênh áp âm.
Kết quả: Nghi ngờ đồng hồ có vấn đề. Chuyển ca sau mượn vật tư mới kiểm tra lại.</t>
  </si>
  <si>
    <t>20KV-2014B</t>
  </si>
  <si>
    <t>Van passing</t>
  </si>
  <si>
    <t>Nguyên nhân: Thực hiện theo yêu cầu.
Nội dung thực hiện: Quan sát thấy van FC bị passing do ty van đóng chưa hết. Phối hợp ĐVCQ đóng mở van nhiều lần, van đã đóng kín và hết passing.
Kết quả: Van hoạt động bình thường, bàn giao ĐVCQ</t>
  </si>
  <si>
    <t>MAY IN LINE A</t>
  </si>
  <si>
    <t>Lỗi ngắt cao áp</t>
  </si>
  <si>
    <t>Nguyên nhân: Thực hiện theo yêu cầu.
Nội dung thực hiện: Vê sinh lại đầu in sau đó chạy lại
Kết quả: Máy in đã hoạt động bình thường, bàn giao ĐVCQ</t>
  </si>
  <si>
    <t>Nguyên nhân: Thực hiện theo yêu cầu.
Nội dung thực hiện: Điều chỉnh lại thông số cửa thô phù hợp.
Kết quả: Cân đã hoạt động đúng, bàn giao ĐVCQ</t>
  </si>
  <si>
    <t>Nguyên nhân: Chưa biết nguyên nhân
Nội dung thực hiện: Ca N 28042026: Nghi ngờ robot rung lắc khi xếp bao, thực hiện điều chỉnh lại nguồn cấp khí, do nhu cầu không gấp nên thống nhất ĐVVH chuyển ca sau xử lý. Ca Đ 28042026 Kiểm tra robot báo lỗi Overtralve/Overload Kiểm tra điều chỉnh tốc độ thấp 20 thì robot ko bị trip. Chuyển lại Tổ SP kiểm tra lại tình trạng khi gắp báo 25kg. Ca N 29042026 Đội TBCH đã điều chỉnh lại khí ngàm kẹp bao, sensor SG3, SG4...calibrate lại vị trí xếp bao 2.2.
Kết quả: Robot gắp bao 25kg ở tốc độ 35% bình thường, bàn giao ĐVCQ theo dõi.</t>
  </si>
  <si>
    <t>CÂN ĐỐI CHỨNG L08201B</t>
  </si>
  <si>
    <t>1327/LVC</t>
  </si>
  <si>
    <t>Khi bao sai ký đi qua máy đá sớm làm bao kẹt lại gây đùn bao, rách bao</t>
  </si>
  <si>
    <t>Nguyên nhân: Chưa tìm rõ nguyên nhân gốc.
Nội dung thực hiện: Kiểm tra sensor hoạt động bình thường, điều chỉnh senor lệch vị trí  điều chỉnh xylanh chậm lại, Tuy nhiên vẫn đá bao sớm gây kẹt bao. Tiến hành phối hợp Tổ chuyên môn online chạy chương trình kiểm tra đổi lại thời gian delay timer khối DB25&amp;27 từ 200ms lên 700ms để test đáp ứng thiết bị. Sau khi VH đưa bao 50kg lên test thiết bị đá bao đáp ứng tốt.
Kết quả: Máy đá bao hoạt động bình thường. Bàn giao ĐVVH đóng bao.</t>
  </si>
  <si>
    <t>Cân dao động lúc dư lúc thiếu</t>
  </si>
  <si>
    <t>Nguyên nhân: Thông số đầu cân chưa phù hợp.
Nội dung thực hiện: Kiểm tra các thông số trên đầu cân thay đổi chưa phù hợp. Tiến hành tinh chỉnh lại thông số đầu cân phù hợp với thực tế.
Kết quả: Cân test lại cùng vận hành đạt. Bàn giao ĐVVH.</t>
  </si>
  <si>
    <t>CAMERA CN06</t>
  </si>
  <si>
    <t>VH cần coi lại playback</t>
  </si>
  <si>
    <t>Nguyên nhân: Theo nhu cầu VH
Nội dung thực hiện: Vận hành yêu cầu coi lại playback thời gian ngày 25/04/2026. Tuy nhiên kiểm tra thời gian lưu trữ cuối cùng 11h25ph ngày 27/04/2026. Thông tin VH tình trạng trên.
Kết quả: Đã thực hiện kiểm tra theo yêu cầu. Bàn giao ĐVVH.</t>
  </si>
  <si>
    <t>MÁY IN L08201B</t>
  </si>
  <si>
    <t>VH báo may in bị lỗi ngắt cao áp</t>
  </si>
  <si>
    <t>Nguyên nhân: Máy in ngắt cao áp, lệch tia mực.
Nội dung thực hiện: Vệ sinh đầu phun, điều chỉnh tia mực ngay lại. 
Kết quả: Máy in hoạt động bình thường. Bàn giao ĐVVH.</t>
  </si>
  <si>
    <t>Switch ngàm kẹp bao không hoạt động</t>
  </si>
  <si>
    <t>Nguyên nhân: Hỏng switch ngàm kẹp bao gãy thanh gạt
Nội dung thực hiện: Kiểm tra switch ngàm kẹp hỏng hỏng cần gạt. Tiến hành lấy thanh gạt spare thay thế đưa thiết bị vào hoạt động.
Kết quả: Switch gạt ngàm kẹp hoạt động bình thường. Bàn giao ĐVVH.</t>
  </si>
  <si>
    <t>CÂN ĐỐI CHỨNG L08201C</t>
  </si>
  <si>
    <t>Cân báo sai ký</t>
  </si>
  <si>
    <t>Nguyên nhân: Thanh sắt cơ khí bị cấn vào cân gây sai ký 
Nội dung thực hiện: Quan sát cân khi bao đi qua bị giao động lúc dư lúc thiếu do thang sắt cơ khí cấn vào thành cân. Yêu cầu VH gỡ bỏ đưa thiết bị vào hoạt động.
Kết quả: Cân đối chứng hoạt động bình thường. Bàn giao ĐVVH.</t>
  </si>
  <si>
    <t>006937/lvc</t>
  </si>
  <si>
    <t xml:space="preserve">Thiết bị đo sai ( tồn đọng) </t>
  </si>
  <si>
    <t xml:space="preserve">Nguyên nhân: Lệch zero
Nội dung thực hiện: Tiến hành cô lập công nghệ và xả vent hai ngăn low và high nhưng thiết bị lệch điểm zero. Lấy đồng hồ chuẩn kiểm tra 2 điểm tại nozzle của công nghệ giá trị chênh áp khoảng 0.1Kpa. (H= -0,95Kpa, L= - 1,95Kpa )  Tháo thiết bị về phòng trực ca bàn giao cho tổ HC xử lý.
Kết quả: Thiết bị chưa được lắp lại </t>
  </si>
  <si>
    <t>L01M072</t>
  </si>
  <si>
    <t>Thiết bị alarm Fire Trouble</t>
  </si>
  <si>
    <t>Nguyên nhân: Thiết bị alarm Fire Trouble
Nội dung thực hiện: Chỉ xem thông tin thiết bị, chưa kiểm tra được, hôm sau tiếp tục 
Kết quả: Chỉ xem thông tin thiết bị, chưa kiểm tra được, hôm sau tiếp tục</t>
  </si>
  <si>
    <t>07PDI- 3641</t>
  </si>
  <si>
    <t>Nguyên nhân:  Lệch zero
Nội dung thực hiện:  Tiến hành cô lập công nghệ và xả vent hai ngăn low và high nhưng thiết bị lệch điểm zero. Lấy đồng hồ chuẩn kiểm tra 2 điểm tại nozzle của công nghệ giá trị chênh áp 0.1Kpa. (H= -0,85Kpa, L= - 0.95Kpa ) Tháo thiết bị về phòng trực ca bàn giao cho tổ HC xử lý
Kết quả: Thiết bị chưa được lắp lại</t>
  </si>
  <si>
    <t>06PDT-1027</t>
  </si>
  <si>
    <t>Giá trị đo sai</t>
  </si>
  <si>
    <t>Nguyên nhân: Lệch zero
Nội dung thực hiện: Thấy giá trị chênh áp -0.064bar sau khi vận hành đổi bộc lọc trước đó giá trị gần giá trị 0. Nghi ngờ  sau khi vận hành đổi bộ lọc có xuất hiện khoảng trống bọt khí tại ngăn high làm giá trị có sai khác. Tiến hành xả bọt tại ngăn high, giá trị chênh áp 0.007bar. 
Kết quả: Thiết bị hoạt động bình thường bàn giao ĐVVH</t>
  </si>
  <si>
    <t>005714/lvc</t>
  </si>
  <si>
    <t xml:space="preserve"> Giá trị về 0bar</t>
  </si>
  <si>
    <t>Nguyên nhân: Ống khí lão hóa
Nội dung thực hiện: Kiểm tra thấy ống khí bằng nhựa lão hóa gãy điểm kết nối nozzle của công ghệ vào thiết bị đo. Tiến hành lấy ống dự phòng thay thế, đưa thiết bị vào hoạt động bình thường, bàn giao VH 
Kết quả: Thiết bị hoạt động bình thường, bàn giao ĐVVH</t>
  </si>
  <si>
    <t>Cân không hoạt động</t>
  </si>
  <si>
    <t>Nguyên nhân: Kết nối kém
Nội dung thực hiện: Kiểm tra, khi gạt swich cân không tác động dù 2 cân đang cân bình thường, tiến hành làm lại kết nối, kiểm tra thông mạch, siết terminal, bấn cos ….Khôi phục lại cân. Cân hoạt động bình thường, bàn giao VH 
Kết quả:  Cân hoạt động bình thường, bàn giao VH</t>
  </si>
  <si>
    <t>07PDI- 3648</t>
  </si>
  <si>
    <t>guyên nhân:  Lệch zero
Nội dung thực hiện:  Tiến hành cô lập công nghệ và xả vent hai ngăn low và high nhưng thiết bị lệch điểm zero. Lấy đồng hồ chuẩn kiểm tra 2 điểm tại nozzle của công nghệ giá trị chênh áp  khoảng 0.07Kpa. (H= 0,02Kpa, L= - 0.05Kpa )  Tháo thiết bị về phòng trực ca bàn giao cho tổ HC 
Kết quả: Thiết bị chưa được lắp lại</t>
  </si>
  <si>
    <t>1329/LVC</t>
  </si>
  <si>
    <t xml:space="preserve">Robot </t>
  </si>
  <si>
    <t>Nguyên nhân: Robot sai cycle 
Nội dung thực hiện: Robot bị sai cycle nên không hoạt động. Chuyển man chạy chạy về vị trí home sau đó reset cycle robot đã hoạt động bình thường
Kết quả: Robot đã hoạt động bình thường</t>
  </si>
  <si>
    <t>Cân chỉ mở cửa tinh đạm xuống chậm</t>
  </si>
  <si>
    <t>Nguyên nhân: Chưa tìm ra nguyên nhân gốc
Nội dung thực hiện: Kiểm tra cả 2 cân chỉ mở cửa tinh nên đạm xuống chậm. Các thông số đầu cân đều bình thường, Quan sát thấy khi đóng cánh tủ khả năng jack tín hiệu bị cấn nên đã đi gọn dây lại tránh ảnh hưởng dây tín hiệu thì cân đã hoạt động lại bình thường.
Kết quả: Cân đã hoạt động bình thường.</t>
  </si>
  <si>
    <t>01905/lvc</t>
  </si>
  <si>
    <t xml:space="preserve">Thiết bị alarm Fire Trouble ( tồn đọng ) </t>
  </si>
  <si>
    <t xml:space="preserve">Nguyên nhân: Thiết bị alarm Fire Trouble
Nội dung thực hiện: Chỉ xem thông tin thiết bị, chưa kiểm tra được, hôm sau tiếp tục. Ca Ngày 1/5. Tiến hành nhận vật tư phối hợp các bên thay thế thiết bị, sau khi thay thế thiết bị hoạt động bình thường, An toàn đã Enable đưa thiết bị vào hoạt động bình thường, bàn giao đơn vị chủ quản. 
Kết quả: An toàn đã Enable đưa thiết bị vào hoạt động bình thường. bàn giao đơn vị chủ quản. </t>
  </si>
  <si>
    <t xml:space="preserve"> W08201C </t>
  </si>
  <si>
    <t>001331/lvc</t>
  </si>
  <si>
    <t xml:space="preserve">Đá bao sớm </t>
  </si>
  <si>
    <t>Nguyên nhân: Chưa rõ nguyên nhân. 
Nội dung thực hiện: Quan sát, tiến hành  Điều chỉnh Position từ 1200mm lên 1450mm. Sau khi chỉnh đá bao bị lỗi không còn lỗi đá bao sớm.
Kết quả:  Thiết bị hoạt động bình thường, bàn giao cho VH.</t>
  </si>
  <si>
    <t xml:space="preserve"> L08201C</t>
  </si>
  <si>
    <t xml:space="preserve"> 001331/lvc</t>
  </si>
  <si>
    <t>VH báo cân B line C không mở thô</t>
  </si>
  <si>
    <t xml:space="preserve">Nguyên nhân:  Chưa rõ nguyên nhân
Nội dung thực hiện:   Kiểm tra cân đóng bao lệch với cân bàn và cân đối chứng, tiến hành zero và calib lại với tải chuẩn, cài đặt lại giá trị "SYNC TIME A/B" từ 0 lên 100 theo cài đặt ban đầu, điều chỉnh lại thời gian đáp ứng giữa xilanh và sensor nhận vị trí. Sau khi xử lý, theo dõi đến cuối ca, thiết bị không lặp lại lỗi, bàn giao ĐVVH 
Kết quả: Sau khi xử lý, theo dõi đến cuối ca, thiết bị không lặp lại lỗi, bàn giao ĐVVH </t>
  </si>
  <si>
    <t>04PT-4012A/B/C</t>
  </si>
  <si>
    <t xml:space="preserve">Thiết bị Alarm I.O.P, sau đó recover lại normal. </t>
  </si>
  <si>
    <t xml:space="preserve">Nguyên nhân: Nghi truyền thông gián đoạn 
Nội dung thực hiện:   Kiểm tra ngoại quan, tín hiệu 04PT-4012ABC ( 'PLC K04431 volting, tận dụng- Middle of Three) thiết bị Alarm I.O.P trên DCS như hình sau đó recover lại Normal , qua kiểm tra bộ SLA thì không phát hiện gì bất thường, trên HMI K31 không có Alarm cùng thời điểm I.O.P. Kiểm tra ngoài field thì cũng không phát hiện gì bất thường ( tiếp địa đầy đủ, pv ~ 25,3 bar) đang nghi  truyền thông qua DCS bị gián đoạn làm I.O.P . Thông tin VH  nắm và theo dõi thêm
Kết quả: Hiện tại thiết bị normal, thông tin VH nắm và theo dõi thêm. </t>
  </si>
  <si>
    <t>40LT-1031B</t>
  </si>
  <si>
    <t>522/LVC</t>
  </si>
  <si>
    <t>Vận hành báo HMI transmitter không hiện thông tin</t>
  </si>
  <si>
    <t>Nguyên nhân: Do lỏng connecter
Nội dung thực hiện: Kiểm tra tín hiệu truyền về hệ thống bình thường nhưng HMI không có thông tin, Tháo HMI ra phát hiện lỏng connecter. Sau khi gắn chặt lại HMI hiển thị thông tin bình thường
Kết quả: Thiết bị đã hiển thị thông tin bình thường</t>
  </si>
  <si>
    <t>40PI-2011</t>
  </si>
  <si>
    <t>PI rò dịch glycerin</t>
  </si>
  <si>
    <t>Nguyên nhân: Do nút bịch nấp lưng lão hóa
Nội dung thực hiện: Kiểm tra nút nhựa của nấp lưng bị lão hóa. Thay nút bịch khác, châm thêm glycerin cho PI
Kết quả: Nút bịch đã thay mới, Hết rò</t>
  </si>
  <si>
    <t>CAMERA 10.1-10.</t>
  </si>
  <si>
    <t>P.An toàn báo hình ảnh camera 10.1-10.4 không hiển thị hình ảnh</t>
  </si>
  <si>
    <t>Nguyên nhân: Bộ nguyồn camera hỏng
Nội dung thực hiện: Kiểm tra camera  mắt 10.1-10.4 bị hỏng bộ nguồn nên mất hình ảnh. Do Camera này chưa bàn giao nên thông báo P.An toàn chuyển thông tin Nhà thầu xử lý
Kết quả: Đã báo P.An toàn chuyển thông tin nhà thầu xử lý</t>
  </si>
  <si>
    <t>1332/LVC</t>
  </si>
  <si>
    <t xml:space="preserve">Gương phản quang băng tải M2 bị rớt </t>
  </si>
  <si>
    <t>Nguyên nhân: Hoạt động lâu ngày keo khô
Nội dung thực hiện: Dùng silicon dán lại gương phản xạ sau đó cân chỉnh gương lại.
Kết quả: Robot đã hoạt động bình thường</t>
  </si>
  <si>
    <t>1311/LVC</t>
  </si>
  <si>
    <t>Chuyển cân từ 50kg sang 40kg</t>
  </si>
  <si>
    <t>Nguyên nhân: Do yêu cầu đóng bao 40kg
Nội dung thực hiện: Đã chuyển cân đóng bao, robot từ 50kg sang 40kg. 
Kết quả: Đã thực hiện theo yêu cầu</t>
  </si>
  <si>
    <t>Thực hiện công tác BDĐK theo kế hoạch tháng 05/2026</t>
  </si>
  <si>
    <t>BDTT xử lý</t>
  </si>
  <si>
    <t>Thiết bị Alarm CNF</t>
  </si>
  <si>
    <t>- Nguyên nhân: Transmitter hỏng_x000D_
- Thực hiện: Kiểm tra, chưa phát hiện bất thường ( range 0~1100degC, TC K, transmitter TH400). Đo nguồn 13,2 Vdc, sensor 1~2~34.8degC, Transmitter hỏng. Do hiện tại kho hết vật tư nên trao đổi cùng X.Amo tạm thời cách ly nguồn transmitter tránh ảnh hưởng các thiết bị khác._x000D_
- Kết quả: Đang cách ly transmitter</t>
  </si>
  <si>
    <t>Thiết bị chưa được lắp lại</t>
  </si>
  <si>
    <t>Thiết bị đo sai ( tồn đọng)</t>
  </si>
  <si>
    <t>- Nguyên nhân: Lệch zero_x000D_
- Thực hiện: Tiến hành cô lập công nghệ và xả vent hai ngăn low và high nhưng thiết bị lệch điểm zero. Lấy đồng hồ chuẩn kiểm tra 2 điểm tại nozzle của công nghệ giá trị chênh áp khoảng 0.1Kpa. (H= -0,95Kpa, L= - 1,95Kpa ) Tháo thiết bị về phòng trực ca bàn giao cho tổ HC xử lý._x000D_
- Kết quả: Thiết bị chưa được lắp lại</t>
  </si>
  <si>
    <t>- Nguyên nhân: Lệch zero_x000D_
- Thực hiện: Tiến hành cô lập công nghệ và xả vent hai ngăn low và high nhưng thiết bị lệch điểm zero. Lấy đồng hồ chuẩn kiểm tra 2 điểm tại nozzle của công nghệ giá trị chênh áp khoảng 0.07Kpa. (H= 0,02Kpa, L= - 0.05Kpa ) Tháo thiết bị về phòng trực ca bàn giao cho tổ HC_x000D_
- Kết quả: Thiết bị chưa được lắp lại</t>
  </si>
  <si>
    <t>- Nguyên nhân: Thực hiện theo yêu cầu._x000D_
- Thực hiện: Phối hợp ĐV NPK chạy lại quạt và dừng quạt từ DCS thấy có lúc không dừng được. Phối hợp VH Điện kiểm tra tại SUP Điện NPK thấy tiếp điểm Relay AX6 có thay đôỉ trạng thái nhưng không kích dừng, nghi ngờ relay dính tiếp điểm. Đã nhận Relaty về P.TCĐK. do nhu cầu chạy lại quạt sớm nên chưa thay thế Relay và chân đế được._x000D_
- Kết quả: Chuyển ca sau theo dõi, thay thế Relay và chân đế khi VH bàn giao được thiết bị._x000D_
- Đề xuất/Kiến nghị: Thay thế Relay và Đế khi dừng quạt.</t>
  </si>
  <si>
    <t>ĐVVH chưa bàn giao được thiết bị</t>
  </si>
  <si>
    <t>- Nguyên nhân: Chưa tìm được nguyên nhân_x000D_
- Thực hiện: Kiểm tra phát hiện ngăn Low rò ngã ba sau van block. Sau khi xỷ lý hết rò thiết bị vẫn cao hơn. Tạm thời chưa biết nguyên nhân transmitter A cao hơn BC ( cao khoảng 0.1%). Sẽ trao đổi với tổ AMLL xử lý sau._x000D_
- Kết quả: Thiết bị hoạt động bình thường.</t>
  </si>
  <si>
    <t>01/09/2026</t>
  </si>
  <si>
    <t>Tuần 22</t>
  </si>
  <si>
    <t>3119/LVC</t>
  </si>
  <si>
    <t>Chuyển cân từ 25kg sang 40kg</t>
  </si>
  <si>
    <t>Nguyên nhân: Nhu cầu đóng bao 40kg
Nội dung thực hiện: Đã chuyển cân đóng bao từ 25kg lên đóng 40kg. 
Kết quả: Đã thực hiện theo yêu cầu.</t>
  </si>
  <si>
    <t>Cân dư ký (100gram)</t>
  </si>
  <si>
    <t>Nguyên nhân: Cân đóng bao 48WT03A dư ký
Nội dung thực hiện: Tiến hành calibrate lại cho cân. Cân test kiểm chứng với cân bàn đạt. 
Kết quả: Cân hoạt động bình thường. Bàn giao ĐVVH</t>
  </si>
  <si>
    <t>Cân đối chứng line E dư ký (200gram)</t>
  </si>
  <si>
    <t>Nguyên nhân: Cân đối chứng dư ký
Nội dung thực hiện: Tiến hành calibrate lại cho cân. Cân test kiểm chứng với cân bàn đạt. 
Kết quả: Cân hoạt động bình thường. Bàn giao ĐVVH</t>
  </si>
  <si>
    <t>Chuyển file gắp bao từ 25kg sang gắp bao 40kg</t>
  </si>
  <si>
    <t>Nguyên nhân: Nhu cầu gắp bao 40kg
Nội dung thực hiện: Đã chuyển file robot gắp bao từ 25kg sang gắp bao 40kg theo yêu cầu. 
Kết quả: Đã thực hiện theo yêu cầu. Bàn giao ĐVCQ.</t>
  </si>
  <si>
    <t>Chuyển file gắp bao từ 40kg sang gắp bao 50kg</t>
  </si>
  <si>
    <t>Nguyên nhân: Nhu cầu gắp bao 50kg
Nội dung thực hiện: Đã chuyển file robot gắp bao từ 40kg sang gắp bao 50kg theo yêu cầu. 
Kết quả: Đã thực hiện theo yêu cầu. Bàn giao ĐVCQ.</t>
  </si>
  <si>
    <t>Chuyển file gắp bao từ 40kg sang gắp bao 25kg</t>
  </si>
  <si>
    <t>Nguyên nhân: Nhu cầu gắp bao 25kg
Nội dung thực hiện: Đã chuyển file robot gắp bao từ 40kg sang gắp bao 25kg theo yêu cầu. 
Kết quả: Đã thực hiện theo yêu cầu. Bàn giao ĐVCQ.</t>
  </si>
  <si>
    <t>1334/LVC</t>
  </si>
  <si>
    <t>Cân A line B không hoạt động.</t>
  </si>
  <si>
    <t>Nguyên nhân: Cân báo lỗi Alarm number 19 &amp;40 do lệch zero không tự auto tare.
Nội dung thực hiện: Tiến hành vệ sinh chỉnh lại zero và điều chỉnh thông số cân phù hợp.
Kết quả: Cân hoạt động bình thường. Bàn giao ĐVCQ.</t>
  </si>
  <si>
    <t xml:space="preserve">Cân B line A lỗi dừng cân không hoạt động </t>
  </si>
  <si>
    <t>Nguyên nhân: Cân báo lỗi Alarm number 40 cân đóng nhanh gây sai ký
Nội dung thực hiện: Tiến hành vệ sinh điều chỉnh thông số cửa thô cân phù hợp.
Kết quả: Cân hoạt động bình thường. Bàn giao ĐVCQ.</t>
  </si>
  <si>
    <t>Ngàm kẹp bao đóng không đều</t>
  </si>
  <si>
    <t>Nguyên nhân: Ngàm kẹp bao Cơ khí NPK siết chặt bị ma sát gây kẹp không đều.
Nội dung thực hiện: Kiểm tra ngàm kẹp bao không đều do Cơ khí mới chỉnh ngàm siết chặt gây kẹp không đều. Yêu cầu Cơ khí NPK chỉnh lại ngàm phù hợp.
Kết quả: Robot hoạt động bình thường. Bàn giao ĐVCQ.</t>
  </si>
  <si>
    <t>Chuyển cân từ 40kg sang 25kg</t>
  </si>
  <si>
    <t>Nguyên nhân: Nhu cầu đóng bao 20kg
Nội dung thực hiện: Đã chuyển cân đóng bao từ 40kg xuống đóng 25kg. 
Kết quả: Đã thực hiện theo yêu cầu.</t>
  </si>
  <si>
    <t>Chuyển cân từ 40kg sang 50kg</t>
  </si>
  <si>
    <t>Nguyên nhân: Nhu cầu đóng bao 50kg
Nội dung thực hiện: Đã chuyển cân đóng bao từ 40kg lên đóng 50kg. 
Kết quả: Đã thực hiện theo yêu cầu.</t>
  </si>
  <si>
    <t>BẢNG LED LINE A</t>
  </si>
  <si>
    <t>Bảng Led không hoạt động hiển thị số</t>
  </si>
  <si>
    <t>Nguyên nhân: Nghi ngờ chân cắm bị dịch đạm vào
Nội dung thực hiện: Kiểm tra tháo vệ sinh jack cắm. Reset cho chạy lại bảng LED đạt 
Kết quả: Thiết bị đã hoạt động bình thường. Bàn giao ĐVVH.</t>
  </si>
  <si>
    <t>H48001A</t>
  </si>
  <si>
    <t>Cân Silo lệch zero</t>
  </si>
  <si>
    <t>Nguyên nhân: Cân bị lệch 1,15tấn
Nội dung thực hiện: Kiểm tra vệ sinh sau đó zero lại cân.
Kết quả: Cân đã hoạt động bình thường. Bàn giao ĐVVH.</t>
  </si>
  <si>
    <t>H48001B</t>
  </si>
  <si>
    <t>Cân silo bị lỗi</t>
  </si>
  <si>
    <t>Nguyên nhân: Cân OFF nguồn để vệ sinh silo gấy lỗi Error 001
Nội dung thực hiện: Tiến hành lại đầu cân silo đưa vào hoạt động.
Kết quả: Cân đã hoạt động bình thường. Bàn giao ĐVVH.</t>
  </si>
  <si>
    <t>04TT-5026</t>
  </si>
  <si>
    <t>4786/LVC</t>
  </si>
  <si>
    <t>Thiết bị báo C.N.F</t>
  </si>
  <si>
    <t>Nguyên nhân: Hỏng transmitter
Nội dung thực hiện: Kiểm tra transmitter TH400 siemens (Range 0-600degC; TC K nối dài) hỏng. Do vật tư tồn kho đã hết, nhu cầu cần theo dõi VH yêu cầu tháo 04TT-5143B thay sang. Sau khi thay cấu hình đưa thiết bị vào hoạt động.
Kết quả: Đã thay thế transmitter đưa vào hoạt động. Bàn giao ĐVCQ.</t>
  </si>
  <si>
    <t>2.5</t>
  </si>
  <si>
    <t>04TT-5143B</t>
  </si>
  <si>
    <t>Lấy transmitter thay cho 04TT5026 theo yêu cầu VH</t>
  </si>
  <si>
    <t>Nguyên nhân: Theo yêu cầu VH
Nội dung thực hiện: Đã cách ly nguồn tại JB, tháo transmitter thay cho 04TT5026 theo yêu cầu.
Kết quả: Thiết bị đang được cách ly tại JB.</t>
  </si>
  <si>
    <t>1335/LVC</t>
  </si>
  <si>
    <t>Chuyển cân sang 25kg</t>
  </si>
  <si>
    <t>Nguyên nhân: Thực hiện theo yêu cầu
Nội dung thực hiện: Chuyển đóng bao về 25kg theo yêu cầu, điều cân chỉnh lại thông số phù hợp.
Kết quả: Đã thực hiện theo yêu cầu. Bàn giao ĐVCQ</t>
  </si>
  <si>
    <t>Cân thỉnh thoảng dao động dư thiếu ký</t>
  </si>
  <si>
    <t>Nguyên nhân: Thực hiện theo yêu cầu
Nội dung thực hiện: Quan sát thấy đạm rò từ thùng cân xuống loadcell gây sai ký. Yêu cần Vh phối hợp cơ khí xử lý sau đó điều chỉnh lại các thông số cài đặt cửa thô và tinh.
Kết quả: Cân đã hoạt động đúng. Bàn giao ĐVCQ</t>
  </si>
  <si>
    <t>HMI MÁY IN</t>
  </si>
  <si>
    <t>Màn hình máy in lỗi không thao tác được</t>
  </si>
  <si>
    <t>Nguyên nhân: Hỏng cảm ứng
Nội dung thực hiện: Cảm ưng không hoạt động, reset nguồn vẫn không thao tác cảm ứng lại được. Phối hợp ĐVCQ cắm chuột vào cổng USB để sử dụng
Kết quả: Đã thực hiện theo yêu cầu. Bàn giao ĐVCQ</t>
  </si>
  <si>
    <t>3120/LVC</t>
  </si>
  <si>
    <t>Cân đối chứng báo lỗi</t>
  </si>
  <si>
    <t>Nguyên nhân: Sensor kết thúc chưa phù hợp
Nội dung thực hiện: Điều chỉnh lại vị trí sensor kết thúc bao.
Kết quả: Cân hết lỗi. Bàn giao ĐVCQ</t>
  </si>
  <si>
    <t>Chỉnh cân B đóng nhanh</t>
  </si>
  <si>
    <t>Nguyên nhân: Thực hiện theo yêu cầu
Nội dung thực hiện: Điều chỉnh lại thông số cửa thô.
Kết quả: Đã thục hiện theo yêu cầu Bàn giao ĐVCQ</t>
  </si>
  <si>
    <t>5230/LVC
893/CL-KP</t>
  </si>
  <si>
    <t>VH báo giá trị tăng cao gây I.O.P</t>
  </si>
  <si>
    <t>Nguyên nhân: Tắc đường ống impusle line.
Nội dung thực hiện: Tiến hành MOS cả 3 thiết bị 21LXT-1001ABC trên ESD. Thực hiện dùng khí IA thông tắc. Sau khi thực hiện xong, khôi phục lại giá trị hiện tại tương đương 21LXT-1001B/C, đưa thiết bị vào hoạt động.
Kết quả: Đã thực hiện thông tắc thiết bị đo, trả MOS. Giá trị 3 thiết bị đo tương đương nhau. Bàn giao ĐVCQ</t>
  </si>
  <si>
    <t>3121/LVC</t>
  </si>
  <si>
    <t xml:space="preserve">Robot hay bị trip </t>
  </si>
  <si>
    <t>Nguyên nhân: Quá thời gian giữ Timeout Emergency. 
Nội dung thực hiện: VH nhấn Emergency để gỡ bao bị rách lâu, làm quá thời gian. Tiến hành nhấn Reset trạng thái trên tủ Robot, khôi phục chạy test kiểm tra và bàn giao VH đưa vào hoạt động.
Kết quả: Thiết bị điều khiển hoạt động bình thường, bàn giao VH.</t>
  </si>
  <si>
    <t>1336/LVC</t>
  </si>
  <si>
    <t>Cân A &amp; B line A dao động thiếu ký.</t>
  </si>
  <si>
    <t>Nguyên nhân: Thông số cân cửa tinh cửa thô chưa phù hợp. 
Nội dung thực hiện: Quan sát HMI cân xả nhanh làm dao động lớn gây sai kg, nên tiến hành chỉnh lại thông số phù hợp. Sau khi thực hiện xong, chạy test và bàn giao VH đưa vào hoạt động. 
Kết quả: Thiết bị điều khiển hoạt động bình thường, bàn giao VH.</t>
  </si>
  <si>
    <t>Nồng độ NH3 trạm quan trắc khói thải Ure cao</t>
  </si>
  <si>
    <t>Nguyên nhân: Chưa rõ nguyên nhân.
Nội dung thực hiện: Phối hợp cùng Urea, An toàn kiểm tra dùng mẫu chuẩn 50ppm NH3 đưa vào kiểm tra sensor giá trị đo dao động 49,5 ~51,02 ppm. Trao đổi VH và an toàn thiết bị đo đúng. Bàn giao ĐVVH theo dõi thêm.
Kết quả: Thiết bị đo đúng. Bàn giao ĐVCQ</t>
  </si>
  <si>
    <t>MÁY DÁN RFID LINE A</t>
  </si>
  <si>
    <t>Máy dán bị lỗi rớt tem RFID</t>
  </si>
  <si>
    <t>Nguyên nhân: Khí đường vent bị nghẽn 
Nội dung thực hiện: Điều chỉnh lại đường vent cho khí lưu thông khi máy hút tem RFID. 
Kết quả: Đã thục hiện theo yêu cầu. Bàn giao ĐVCQ</t>
  </si>
  <si>
    <t>04LI-7521</t>
  </si>
  <si>
    <t>04787/LVC</t>
  </si>
  <si>
    <t>Level gause phao lật bị đứt đoạn</t>
  </si>
  <si>
    <t>Nguyên nhân: Chưa rõ nguyên nhân
Nội dung thực hiện: Kiểm tra dung nam châm dò lại vị trí phao và lật lại các cánh lật bị đứt đoạn.
Kết quả: Thiết bị đo level gause hiển thị bình thường. Bàn giao ĐVCQ</t>
  </si>
  <si>
    <t>MÁY IN LINE B</t>
  </si>
  <si>
    <t>VH báo máy in nửa chữ</t>
  </si>
  <si>
    <t>Nguyên nhân: Đầu phun lem mực.
Nội dung thực hiện: Kiểm tra vệ sinh đầu phun. Tiến hành in test đạt. 
Kết quả: Máy in in bình thường. Bàn giao ĐVCQ</t>
  </si>
  <si>
    <t>MÁY IN DỰ PHÒNG LINE B</t>
  </si>
  <si>
    <t>VH báo máy in hay báo lỗi ngắt cao áp</t>
  </si>
  <si>
    <t>Nguyên nhân: Đầu phun lem mực.
Nội dung thực hiện: Kiểm tra vệ sinh đầu phun cho chạy tuần hoàn sau đó test đạt. 
Kết quả: Máy in bình thường, đang chạy tuần hoàn , để dự phòng. Bàn giao ĐVCQ</t>
  </si>
  <si>
    <t>HMI DEMI</t>
  </si>
  <si>
    <t>5231/LVC</t>
  </si>
  <si>
    <t>VH báo HMI có tín hiệu alarm không ACK được</t>
  </si>
  <si>
    <t>Nguyên nhân: Chưa rõ nguyên nhân
Nội dung thực hiện: Kiểm tra HMI cụm demi nhảy lên bảng Alarm thời gian năm 2012. Khi tắt bảng này thì một lúc sau xuất hiện lại và ko có nút ACK. Tiến hành reset HMI. Tuy nhiên vẫn chưa thực hiện tắt bảng alarm này được. 
Kết quả: Hiện HMI vẫn vận hành bình thường. Đang hiện bảng alarm chưa tắt dc. Bàn giao các ca sau phối hợp tổ PLC tiếp tục xử lý.</t>
  </si>
  <si>
    <t>Nguyên nhân: Chưa rõ nguyên nhân
Nội dung thực hiện: Ca N 0302026 Kiểm tra HMI cụm demi nhảy lên bảng Alarm thời gian năm 2012. Khi tắt bảng này thì một lúc sau xuất hiện lại và ko có nút ACK. Tiến hành reset HMI. Tuy nhiên vẫn chưa thực hiện tắt bảng alarm này được. Ca Đ 03052026 đã thông tin về tổ DK-PLC nắm tình trạng, tổ phản hồi thứ 2 vào online chương trình kiểm tra lại
Kết quả: Hiện HMI vẫn vận hành bình thường. Đang hiện bảng alarm chưa tắt dc. Bàn giao các ca sau phối hợp tổ PLC tiếp tục xử lý.</t>
  </si>
  <si>
    <t>CPU có tiếng kêu lạ</t>
  </si>
  <si>
    <t>Nguyên nhân: Thực hiện theo yêu cầu
Nội dung thực hiện: Kiểm tra thấy tiếng kêu phát ra từ quạt hút làm mát của His không phải CPU. Do quạt mới thay chạy mạnh, rung nên có tiếng kêu lạ.
Kết quả: Đã thực hiện theo yêu cầu, bàn giao ĐVCQ</t>
  </si>
  <si>
    <t>K31000</t>
  </si>
  <si>
    <t>Nghi ngờ van có vấn đề</t>
  </si>
  <si>
    <t>Nguyên nhân: Thực hiện theo yêu cầu
Nội dung thực hiện: Kiểm tra thấy van force test đóng mở bình thường. Khi đưa vào chạy thì có hiện tượng đóng van làm mất lưu lượng đầu vào gây Trip K31000 và báo tốc độ thấp. Đo nội trở và nguồn cấp Soleoid chưa phát hiện gì bất thường.
Kết quả: Chưa biết nguyên nhân van tự đống lại. Chuyển ca sau phối hợp Đội/Tổ hành chính kiểm tra</t>
  </si>
  <si>
    <t>5232/LVC</t>
  </si>
  <si>
    <t xml:space="preserve">K31000 trip </t>
  </si>
  <si>
    <t>Nguyên nhân: K31000 trip do bộ speed pickup bị lỗi dẫn đến kích hoạt interlock đóng van 31UV-0128
Nội dung thực hiện: 
Ca đêm 03/05/2026: Kiểm tra thấy van force test đóng mở bình thường. Khi đưa vào chạy thì có hiện tượng đóng van làm mất lưu lượng đầu vào gây Trip K31000 và báo tốc độ thấp. Đo nội trở và nguồn cấp Soleoid chưa phát hiện gì bất thường.
Ca ngày 04/05/2026: Phối hợp với Tổ chuyên môn kiểm tra thay thế bộ speed pickup và 2 solenoid của 31UV-0128, sau khi thay thế xong ĐVVH thực hiện chạy lại cụm N2, theo dõi đến cuối ca hệ thống ổn định
Kết quả: Cụm N2 hoạt động bình thường, đã báo ĐVVH tiếp tục p/h theo dõi hệ thống</t>
  </si>
  <si>
    <t>3124/LVC</t>
  </si>
  <si>
    <t>Không in được</t>
  </si>
  <si>
    <t>Nguyên nhân: Lệch tia mực
Nội dung thực hiện: Thực hiện vệ sinh và điều chỉnh lại đầu phun, bàn giao ĐVVH
Kết quả: Thiết bị hoạt động bình thường, bàn giao ĐVVH</t>
  </si>
  <si>
    <t>06FV-1028</t>
  </si>
  <si>
    <t>6957/LVC</t>
  </si>
  <si>
    <t>PI positioner tuột kính</t>
  </si>
  <si>
    <t>Nguyên nhân: Chưa rõ nguyên nhân
Nội dung thực hiện: Kiểm tra phát hiện PI positioner bị tuột kính mất kim hiển thị, tiến hành nhận PI mới thay thế do hệ thống đang dừng, sau khi thay thế xong bàn giao ĐVVH
Kết quả: Thiết bị hoạt động bình thường, bàn giao ĐVVH</t>
  </si>
  <si>
    <t>P06101B</t>
  </si>
  <si>
    <t>6594/LVC</t>
  </si>
  <si>
    <t>Bypass tín hiệu dòng điện</t>
  </si>
  <si>
    <t>Nguyên nhân: Thực hiện bypass tín hiệu trip dòng điện thấp để chạy solo motor
Nội dung thực hiện: Kiểm tra thực hiện MOS tín hiệu báo dòng thấp gây trip bơm để ĐVVH chạy test, thực hiện trả MOS sau khi chạy solo xong
Kết quả: Thiết bị hoạt động bình thường, bàn giao ĐVVH</t>
  </si>
  <si>
    <t>4957/LVC</t>
  </si>
  <si>
    <t>Đầu dò kích hoạt ảo</t>
  </si>
  <si>
    <t>Nguyên nhân: Mắt đầu dò bị dơ do hoạt động nấu ăn tại canteen
Nội dung thực hiện: Kiểm tra thực hiện vệ sinh lại mắt đầu dò, sau khi vệ sinh xong thiết bị hết báo ảo, bàn giao ĐVVH
Kết quả: Thiết bị hoạt động bình thường, bàn giao ĐVVH</t>
  </si>
  <si>
    <t>62N3L1D018</t>
  </si>
  <si>
    <t>1338/LVC</t>
  </si>
  <si>
    <t>Nguyên nhân: Đứt dây curoa kéo encoder
Nội dung thực hiện: Kiểm tra phát hiện đứt dây curoa tại box encoder báo bị trí cuộn in, đã báo ĐVVH tìm vật tư thay thế nhưng không có. VH đã chế tạm dây curao mới đưa vào hoạt động. ĐVVH đang làm việc với Nhà thầu để nhận vật tư thay thế. 
Kết quả: Thiết bị đang hoạt động bình thường. Chờ nhà thầu xuống thay thế dây curoa</t>
  </si>
  <si>
    <t>5243/LVC</t>
  </si>
  <si>
    <t>Nguyên nhân: Nghi do tắc đường ống impluse (lỗi lặp lại)
Nội dung thực hiện:Kiểm tra phát hiện thiết bị báo 100% trên ESD, đã thực hiện mode theo yêu cầu ĐVVH, chuyển ca sau thực hiện thông tắc thiết bị 
Kết quả: Thiết bị vẫn báo IOP</t>
  </si>
  <si>
    <t>CÂN BÀN SP</t>
  </si>
  <si>
    <t>Vận hành báo cân bàn có kết nối Wifi mất kết nối</t>
  </si>
  <si>
    <t>Nguyên nhân: Phần mền treo
Nội dung thực hiện: Kiểm tra không bất thường, tiến hành reset máy tính cân đã kết nối bình thường
Kết quả: Cân đã hoạt động bình thường</t>
  </si>
  <si>
    <t>21N2L2D013</t>
  </si>
  <si>
    <t>1660/LVC</t>
  </si>
  <si>
    <t>Đầu dò alarm báo fire trouble</t>
  </si>
  <si>
    <t>Nguyên nhân: Nghi điểm tiếp xúc chân đế đầu dò không tốt,
Nội dung thực hiện: Phối hợp P.An toàn disable sau đó tháo vệ sinh lại điểm tiếp xúc đế. Thiết bị đã hết alarm. Đã enable tín hiệu
Kết quả: Đầu dò hết alarm</t>
  </si>
  <si>
    <t>04HV-3031</t>
  </si>
  <si>
    <t>WR: 2000019366</t>
  </si>
  <si>
    <t>N./A</t>
  </si>
  <si>
    <t>Vận hành báo ống khí IA rung nhiều</t>
  </si>
  <si>
    <t>Nguyên nhân: Do thiếu support ống khí IA
Nội dung thực hiện: Khảo sát ống khí IA đi dài mà không có support gia cố nên ống rung. Do ống khí đi trên bar rack chưa thể tiếp cận để gia cố. Trao đổi lại X.Amo ca ngày sẽ thực hiện
Kết quả: Ống IA chưa gia cố</t>
  </si>
  <si>
    <t>139/LVC</t>
  </si>
  <si>
    <t>Vận hành yêu cầu chuyển cân đóng bao 50kg về 25kg</t>
  </si>
  <si>
    <t>Nguyên nhân: Do yêu cầu đóng bao 25kg
Nội dung thực hiện: Chuyển cân đóng bao từ 50kg về 25 kg theo yêu cầu 
Kết quả: Cân hoạt động bình thường sau khi chuyển</t>
  </si>
  <si>
    <t>Khay cấp pallet không cấp cho robot B</t>
  </si>
  <si>
    <t>Nguyên nhân: Do sensor B23 nhận pallet chập chờn
Nội dung thực hiện: Kiểm tra điều chỉnh lại vị trí sensor phù hợp robot đã cấp pallet cho robot B
Kết quả:  Robot hoạt động bình thường</t>
  </si>
  <si>
    <t>06PI-1638</t>
  </si>
  <si>
    <t>6962/LVC</t>
  </si>
  <si>
    <t>Mất van vent</t>
  </si>
  <si>
    <t>Nguyên nhân: Chưa rõ nguyên nhân
Nội dung thực hiện: Kiểm tra phát hiện mất van vent 1/2 inch, tiến hành lấy van vent spare tại phòng ca thay thế bàn giao ĐVVH
Kết quả: Thiết bị hoạt động bình thường bàn giao ĐVVH</t>
  </si>
  <si>
    <t>Nguyên nhân: Tắc đường ống impulse line
Nội dung thực hiện:
Ca ngày 04/05/2026: Kiểm tra phát hiện thiết bị báo 100% trên ESD, đã thực hiện MOS theo yêu cầu ĐVVH, chuyển ca sau thực hiện thông tắc thiết bị
Ca ngày 05/05/2026: Kiểm tra thực hiện thông tắc thiết bị, sau khi thông tắc xong giá trị tương đương B/C trả MOS bàn giao ĐVVH
Kết quả: Thiết bị hoạt động bình thường bàn giao ĐVVH</t>
  </si>
  <si>
    <t>20KV-2043B</t>
  </si>
  <si>
    <t>5249/LVC</t>
  </si>
  <si>
    <t>Tháo IA để cơ khí tháo van</t>
  </si>
  <si>
    <t>Nguyên nhân: Thực hiện theo yêu cầu
Nội dung thực hiện: Thực hiện tháo IA để cơ khí tháo van về bảo dưỡng, sẽ thực hiện lắp lại sau khi cơ khí bảo dưỡng xong
Kết quả: Đã tháo IA chờ cơ khí bảo dưỡng xong sẽ thực hiện lắp lại</t>
  </si>
  <si>
    <t>04PI-2404</t>
  </si>
  <si>
    <t>4802/LVC</t>
  </si>
  <si>
    <t>Hết dịch glycerin</t>
  </si>
  <si>
    <t>Nguyên nhân: Chưa rõ nguyên nhân
Nội dung thực hiện: Kiểm tra thực hiện đổ thêm glycerin bàn giao ĐVVH
Kết quả: Thiết bị hoạt động bình thường bàn giao ĐVVH</t>
  </si>
  <si>
    <t>04PDI-2403</t>
  </si>
  <si>
    <t>04PXT-2032A/B/C</t>
  </si>
  <si>
    <t>4861/LVC</t>
  </si>
  <si>
    <t xml:space="preserve">MOS để tổ chuyên môn thực hiện công việc </t>
  </si>
  <si>
    <t>Nguyên nhân: Thực hiện theo yêu cầu
Nội dung thực hiện: Kiểm tra thực hiện MOS theo phương án cách ly đã được phê duyệt để tổ chuyên môn thực hiện  tách ngăn Low của cả 3 thiết bị 04PXT-2032A/B/C ra ba vị trí khác nhau, trả MOS sau khi tổ hành chính thực hiện xong và sau khoảng thời gian theo dõi giá trị
Kết quả: Thiết bị hoạt động bình thường bàn giao ĐVVH</t>
  </si>
  <si>
    <t>21PI-1006C</t>
  </si>
  <si>
    <t>Hiển thị sai</t>
  </si>
  <si>
    <t>Nguyên nhân: Hỏng màng
Nội dung thực hiện: Thực hiện tháo PI kiểm tra phát hiện thủng màng tiến hành tháo 21PI-1006A sang thay thế tạm để ĐVVH chạy lại truyền
Kết quả: Đã tháo 21PI-1006A sang thay thế tạm cho 21PI-1006C</t>
  </si>
  <si>
    <t>21PI-1006A</t>
  </si>
  <si>
    <t>Tháo thay thế cho 21PI-1006C</t>
  </si>
  <si>
    <t>Nguyên nhân: Thực hiện tháo thay thế cho 21PI-1006C
Nội dung thực hiện: Kiểm tra thực hiện tháo thay thế cho 21PI-1006C, chờ tổ chuyên môn kiểm tra vật tư nếu có sẽ thực hiện thay thể lại 
Kết quả: Đã tháo 21PI-1006C, chờ tổ chuyên môn tìm vật tư thay thế</t>
  </si>
  <si>
    <t>PK40001</t>
  </si>
  <si>
    <t>PI hơi amo về bộ auto purge đo sai</t>
  </si>
  <si>
    <t>Nguyên nhân: Lệch zero
Nội dung thực hiện: Kiểm tra phát hiện lệch zero, chuyển tổ chuyên môn thực hiện chuẩn lại, sau khi chuẩn xong lắp lại bàn giao ĐVVH
Kết quả: Thiết bị hoạt động bình thường bàn giao ĐVVH</t>
  </si>
  <si>
    <t>1341/LVC</t>
  </si>
  <si>
    <t>Vận hành báo cửa cân không đóng làm tràn đạm</t>
  </si>
  <si>
    <t>Nguyên nhân: Nghi quá tải motor gây trip 
Nội dung thực hiện: Motor cửa cân không đóng làm tràn đạm. Nghi ngờ kẹt vị trí nào làm motor quá tải.Tiến hành tháo chốt motor để đóng để đóng man cửa cân. Sau khi xử lý đạm tràn gắn chốt motor và reset điểm home cân đã hoạt động bình thường.
Kết quả: Cân đã hoạt động bình thường.</t>
  </si>
  <si>
    <t>4804/LVC</t>
  </si>
  <si>
    <t>Hỗ trợ xin GPLV tháo giáo</t>
  </si>
  <si>
    <t>Nguyên nhân: Thực hiện theo yêu cầu
Nội dung thực hiện: Xin GPLV để Đội giáo tháo giàn giáo
Kết quả: Đã thực hiện theo yêu cầu, bàn giao ĐVCQ</t>
  </si>
  <si>
    <t>VH báo HMI có tín hiệu alarm không ACK được ( Tồn đọng )</t>
  </si>
  <si>
    <t>Nguyên nhân: Chưa rõ nguyên nhân
Nội dung thực hiện: Ca N 0302026 Kiểm tra HMI cụm demi nhảy lên bảng Alarm thời gian năm 2012. Khi tắt bảng này thì một lúc sau xuất hiện lại và ko có nút ACK. Tiến hành reset HMI. Tuy nhiên vẫn chưa thực hiện tắt bảng alarm này được. Ca Đ 03052026 đã thông tin về tổ DK-PLC nắm tình trạng, tổ phản hồi thứ 2 vào online chương trình kiểm tra lại. Ca N 05062026 Tổ hành chính kiểm tra thấy các Alarm đã tự hết.
Kết quả: Hiện HMI vẫn vận hành bình thường. Đã tự động hết Alarm, bàn giao ĐVCQ theo dõi.</t>
  </si>
  <si>
    <t>06LT-1033</t>
  </si>
  <si>
    <t>6965/LVC</t>
  </si>
  <si>
    <t>Nguyên nhân: Tắc đường ống IA
Nội dung thực hiện: Thông tắc đường ống IA
Kết quả: Thiết bị đã hoạt động đúng, bàn giao ĐVCQ</t>
  </si>
  <si>
    <t>Đi lại đường N2 vào gối LP theo yêu cầu</t>
  </si>
  <si>
    <t>Nguyên nhân: Thực hiện theo yêu cầu
Nội dung thực hiện: Đi lại đường ống N2 vào thùng làm mát trước khi đi vào đầu LP K04431 theo yêu cầu TCNM
Kết quả: Đã thực hiện theo yêu cầu, bàn giao ĐVCQ</t>
  </si>
  <si>
    <t>1343/LVC</t>
  </si>
  <si>
    <t>Cân xả dư ký</t>
  </si>
  <si>
    <t>Nguyên nhân: Vị trí cửa chưa phù hợp
Nội dung thực hiện: Điều chỉnh lại vị trí home và cân chỉnh lại vị trí cửa Thô và Tinh.
Kết quả: Cân đã hoạt động đúng, bàn giao ĐVCQ</t>
  </si>
  <si>
    <t>V48017D</t>
  </si>
  <si>
    <t>3134/LVC</t>
  </si>
  <si>
    <t>Máy xoắn không hoạt động</t>
  </si>
  <si>
    <t>Nguyên nhân: Thực hiện theo yêu cầu
Nội dung thực hiện: Hỏng Sensor báo kẹt bao, tạm thời tháo sensor V48017C sang lắp theo yêu cầu
Kết quả: Đã thực hiên theo yêu cầu, bàn giao ĐVCQ</t>
  </si>
  <si>
    <t>MAY TÍNH V16</t>
  </si>
  <si>
    <t>Không xem được camera</t>
  </si>
  <si>
    <t>Nguyên nhân: Treo máy tính
Nội dung thực hiện: Khởi động lại máy tính, chạy lại phần camera
Kết quả: Thiết bị đã hoạt động bình thường, bàn giao ĐVCQ</t>
  </si>
  <si>
    <t>1663/LVC</t>
  </si>
  <si>
    <t>Đầu dò alarm báo fire trouble (giao ca)</t>
  </si>
  <si>
    <t>Nguyên nhân: Hỏng đầu dò
Nội dung thực hiện: Nhận đầu dò mới thay thế đưa thiết bị vào hoạt động. An toàn đã enable lại thiết bị.
Kết quả: Đầu dò hết alarm. Bàn giao ĐVCQ</t>
  </si>
  <si>
    <t>40GT-1005</t>
  </si>
  <si>
    <t>05266/LVC</t>
  </si>
  <si>
    <t>Thiết bị màn hình mờ không quan sát được (giao ca)</t>
  </si>
  <si>
    <t>Nguyên nhân: Hỏng display
Nội dung thực hiện: Kiểm tra nhận vật tư mới thay thế đưa thiết bị vào hoạt động
Kết quả: Thiết bị đã hiển thị bình thường, bàn giao ĐVCQ.</t>
  </si>
  <si>
    <t>VH báo giá trị đo pH giảm dần.</t>
  </si>
  <si>
    <t>Nguyên nhân: Tắc đường ống lấy mẫu nước
Nội dung thực hiện: Kiểm tra đường ống tắc từ nozzol ra cặn bùn đặc trong ống impusle line. Tạm thời ca đêm chưa xử lý được đoạn từ nozzol đi ra van block. Chuyển ca ngày mai tiếp tục phối hợp xử lý.
Kết quả: Thiết bị đo pH đang bị tắc đường nước lấy mẫu.</t>
  </si>
  <si>
    <t>Shiploader quay trái quay phải không được</t>
  </si>
  <si>
    <t>Nguyên nhân: Bánh răng chuyển động motor thuỷ lực Cơ khí bị gãy ty
Nội dung thực hiện: Kiểm tra áp dầu điều khiển lên bình thường tuy nhiên không quay trái phải được. Kiểm tra phát hiện bánh răng bơm dầu thuỷ lực bị gãy ty tuôn ren. Đã báo Cơ khí thay thế bơm dự phòng khác. 
Kết quả: Shiploader điều khiển bình thường, bàn giao Cơ khí thay thế bơm.</t>
  </si>
  <si>
    <t>Cân A line A dao động thiếu ký.</t>
  </si>
  <si>
    <t>Nguyên nhân: Cửa thô mở nhỏ.
Nội dung thực hiện: Điều chỉnh thông số cửa thô từ 13 lên 17 phù hợp đóng bao. 
Kết quả: Cân đã hoạt động đúng, bàn giao ĐVCQ</t>
  </si>
  <si>
    <t xml:space="preserve">Chuyển cân đóng bao 50kg về đóng 25kg </t>
  </si>
  <si>
    <t>Nguyên nhân: Nhu cầu đóng bao 25kg
Nội dung thực hiện: Chuyển cân đóng bao từ 50kg về đóng 25kg theo yêu cầu
Kết quả: Đã thực hiện theo yêu cầu, bàn giao ĐVCQ</t>
  </si>
  <si>
    <t>Chuyển file bốc bao 25kg</t>
  </si>
  <si>
    <t>Nguyên nhân: Nhu cầu bốc bao 25kg
Nội dung thực hiện: Chuyển file bốc bao từ 50kg sang gắp bao 25kg theo yêu cầu.
Kết quả: Robot hoạt động bình thường, bàn giao ĐVCQ</t>
  </si>
  <si>
    <t>HMI L08202C</t>
  </si>
  <si>
    <t>VH báo màn hình HMI robot bị đơ liệt cảm ứng</t>
  </si>
  <si>
    <t>Nguyên nhân: Chưa rõ nguyên nhân
Nội dung thực hiện: Kiểm tra HMI robot bị đơ không tác động được, VH đã lột bỏ tấm dán bảo vệ màn hình trước đó nhưng vẫn không tác động được. Tiến hành reset lại màn hình. HMI đã thao tác lại được bình thường.
Kết quả: Robot hoạt động bình thường, bàn giao ĐVCQ</t>
  </si>
  <si>
    <t xml:space="preserve">Chuyển cân đóng bao 25kg về đóng 50kg </t>
  </si>
  <si>
    <t>Nguyên nhân: Nhu cầu đóng bao 50kg
Nội dung thực hiện: Chuyển cân đóng bao từ 25kg về đóng 50kg theo yêu cầu
Kết quả: Đã thực hiện theo yêu cầu, bàn giao ĐVCQ</t>
  </si>
  <si>
    <t>Chuyển file bốc bao 50kg</t>
  </si>
  <si>
    <t>Nguyên nhân: Nhu cầu bốc bao 50kg
Nội dung thực hiện: Chuyển file bốc bao từ 25kg sang gắp bao 50kg theo yêu cầu.
Kết quả: Robot hoạt động bình thường, bàn giao ĐVCQ</t>
  </si>
  <si>
    <t>1346/LVC</t>
  </si>
  <si>
    <t>Nguyên nhân: Thực hiện theo yêu cầu
Nội dung thực hiện: Chuyển cân về 50kg
Kết quả: Đã thực hiện theo yêu cầu, bàn giao ĐVCQ</t>
  </si>
  <si>
    <t>3142/LVC</t>
  </si>
  <si>
    <t>Cân A thiếu ký</t>
  </si>
  <si>
    <t>Nguyên nhân: Thực hiện theo yêu cầu
Nội dung thực hiện: Điều chỉnh lại thông số cửa tình, theo dõi thấy cân hoạt động đúng.
Kết quả: Đã thực hiện theo yêu cầu, bàn giao ĐVCQ.</t>
  </si>
  <si>
    <t>20PV-2019</t>
  </si>
  <si>
    <t>5273/LVC</t>
  </si>
  <si>
    <t>Cách ly tín hiệu điều khiển</t>
  </si>
  <si>
    <t>Nguyên nhân: Thực hiện theo yêu cầu
Nội dung thực hiện: Cách ly tín hiệu điều khiển tại DCS-MAR-02F-1SX11-5/6, để CK bảo dưỡng van passing, đã khôi phục lại tín hiệu theo yêu cầu.
Kết quả: Đã thực hiện theo yêu cầu, bàn giao ĐVCQ.</t>
  </si>
  <si>
    <t>48WT-02E</t>
  </si>
  <si>
    <t>Nguyên nhân: Thực hiện theo yêu cầu
Nội dung thực hiện: Điều chỉnh lại thông số cửa tinh, theo dõi thấy cân hoạt động đúng
Kết quả: Đã thực hiện theo yêu cầu, bàn giao ĐVCQ</t>
  </si>
  <si>
    <t>6972/LVC</t>
  </si>
  <si>
    <t>Thông tắc thiết bị</t>
  </si>
  <si>
    <t>Nguyên nhân: Thực hiện theo yêu cầu
Nội dung thực hiện: Thông tắc thiết bị theo yêu cầu, zero lại thiết bị. Theo dõi thấy thiết bị đang hoạt động tuyến tính cao hơn ~14% so với 06LT-1034
Kết quả: Đã thực hiện theo yêu cầu, bàn giao ĐVCQ</t>
  </si>
  <si>
    <t>06PI-1511</t>
  </si>
  <si>
    <t>Mất nút bịch, rò glycerin</t>
  </si>
  <si>
    <t>Nguyên nhân: Thực hiện theo yêu cầu
Nội dung thực hiện: Châm glycerin và lấp nút bịch lại.
Kết quả: Đã thực hiện theo yêu cầu, bàn giao ĐVCQ</t>
  </si>
  <si>
    <t>V48017C</t>
  </si>
  <si>
    <t xml:space="preserve">003144/LVC
0897/CNCL
</t>
  </si>
  <si>
    <t>Bypass sensor kẹt bao</t>
  </si>
  <si>
    <t>Nguyên nhân: Thực hiện theo yêu cầu
Nội dung thực hiện: Ca N 0605 2025 đã tháo sensor lắp sang V17D theo yêu cầu nên hiện không có sensor để chạy lại V17C. Do Kho NM đã hết vật tư tồn kho nên tiến cách ly chân nguồn 24V tại box để bypass tín hiệu sensor.
Kết quả: Đã thực hiện theo yêu cầu, bàn giao ĐVCQ</t>
  </si>
  <si>
    <t>Chuyển robot về 40kg</t>
  </si>
  <si>
    <t>Nguyên nhân: Thực hiện theo yêu cầu
Nội dung thực hiện: Chuyển Robot gắp bao về 40kg
Kết quả: Đã thực hiện theo yêu cầu, bàn giao ĐVCQ</t>
  </si>
  <si>
    <t>Gãy ty piston ép pallet</t>
  </si>
  <si>
    <t>Nguyên nhân: Thực hiện theo yêu cầu
Nội dung thực hiện: Thay piston gãy theo yêu cầu.
Kết quả: Đã thực hiện theo yêu cầu, bàn giao ĐVCQ</t>
  </si>
  <si>
    <t>06PI-2101A</t>
  </si>
  <si>
    <t>Hỗ trợ mở đường vent lấy mẫu</t>
  </si>
  <si>
    <t>Nguyên nhân: Thực hiện theo yêu cầu
Nội dung thực hiện: Tháo thiết bị để VH lấy mẫu sau đó lắp thiết bị lại
Kết quả: Đã thực hiện theo yêu cầu, bàn giao ĐVCQ</t>
  </si>
  <si>
    <t>06PI-2102A</t>
  </si>
  <si>
    <t>96N2L2D051</t>
  </si>
  <si>
    <t>1664/LVC
01602/TBMT</t>
  </si>
  <si>
    <t>Đầu dò nhiệt LCR báo lỗi fire trouble</t>
  </si>
  <si>
    <t>Nguyên nhân: Thực hiện theo yêu cầu
Nội dung thực hiện: Đầu dò nhiệt hỏng. Đã mượn kho trước đầu dò thay thế trườc, hoàn thiện hồ sơ sau. Đầu dò đã hết bảo lỗi.
Kết quả: Đã thực hiện theo yêu cầu, bàn giao ĐVCQ</t>
  </si>
  <si>
    <t>Đo thấp hơn LI</t>
  </si>
  <si>
    <t>Nguyên nhân: Thực hiện theo yêu cầu
Nội dung thực hiện: Do ĐVCQ tính toán công thức chưa đúng, đã phối hợp tổ DK-AMLL giải thích lại cách tính đúng cho ĐVCQ.
Kết quả: Đã thực hiện theo yêu cầu, bàn giao ĐVCQ</t>
  </si>
  <si>
    <t>Cân B không xả dạm</t>
  </si>
  <si>
    <t>Nguyên nhân: Thực hiện theo yêu cầu
Nội dung thực hiện: Động cơ servo báo lỗi Al 0006 không thao tác đóng mở, set home đươc. Tiến hành reset lại nguồn cân, động cơ đã hết lỗi AL 0006
Kết quả: Đã thực hiện theo yêu cầu, bàn giao ĐVCQ</t>
  </si>
  <si>
    <t>003145/LVC</t>
  </si>
  <si>
    <t>Chuyển cân lên đóng 40kg</t>
  </si>
  <si>
    <t>Nguyên nhân: Nhu cầu đóng bao 40kg
Nội dung thực hiện: Chuyển cân đóng bao từ 25kg lên đóng 40kg
Kết quả: Đã thực hiện theo yêu cầu, bàn giao ĐVCQ</t>
  </si>
  <si>
    <t>Chuyển robot gắp bao 40kg</t>
  </si>
  <si>
    <t>Nguyên nhân: Nhu cầu gắp bao 40kg
Nội dung thực hiện: Chuyển file robot gắp bao từ 25kg lên gắp 40kg
Kết quả: Đã thực hiện theo yêu cầu, bàn giao ĐVCQ</t>
  </si>
  <si>
    <t>07SSL-2652A</t>
  </si>
  <si>
    <t>006975/LVC
898CL-KP</t>
  </si>
  <si>
    <t>Thiết bị slip detector alarm gây trip sàn rung</t>
  </si>
  <si>
    <t>Nguyên nhân: Chưa rõ nguyên nhân
Nội dung thực hiện: Thực hiện bypass tín hiệu chạy lại sàn rung A theo yêu cầu TCNM và VH. Tiến hành kiểm tra tại site, nguồn cấp board 234Vac bình thường, nguồn cấp đầu dò 23,14Vdc, đo trở đầu dò slip detector 33,1ohm, cách ly nguồn (24Vdc) bấm lại các đầu COS mới. Tuy nhiên đèn trạng thái trên board không hiển thị. Hiện sàn rung đã hoạt động lại nên chưa tháo sensor kiểm tra được. Chuyển các ca sau phối hợp Tổ SP đợt vệ sinh tạo hạt tới xử lý.
Kết quả: Thiết bị vẫn còn báo lỗi. Chờ BDCH</t>
  </si>
  <si>
    <t>Robot xếp bao bị đổ</t>
  </si>
  <si>
    <t>Nguyên nhân: Vị trí xếp bao chưa ngay do loại bao Bio tròn hơn loại khác
Nội dung thực hiện: Kiểm tra calibrate vị trí xếp bao bao số 5 lớp 2 phù hợp. Đưa robot vào hoạt động. 
Kết quả: Robot hoạt động bình thường, bàn giao ĐVCQ</t>
  </si>
  <si>
    <t>003147/LVC</t>
  </si>
  <si>
    <t>VH báo chuyển robot từ 50kg về 40kg</t>
  </si>
  <si>
    <t>-Nguyên nhân: Thực hiện theo y/c VH.
-Nội dung thực hiện: Thực hiện theo y/c VH, chuyển robot gắp bao từ 50kg sang 40kg.
-Kết quả: Thiết bị hoạt động bình thường, bàn giao ĐVVH.</t>
  </si>
  <si>
    <t xml:space="preserve"> VH báo robot hay trip</t>
  </si>
  <si>
    <t>-Nguyên nhân: Do độ cao robot chưa phù hợp.
-Nội dung thực hiện: Quan sát thấy càng robot khi nhả bao vướng vào bao khác khiến robot báo lỗi "Overload", tiến hành y/c VH chỉnh độ cao robot từ 155 lên 165. Sau khi điều chỉnh theo dõi 1 thời gian, thiết bị hoạt động bình thường, bàn giao ĐVVH.
-Kết quả: Thiết bị hoạt động bình thường, bàn giao ĐVVH.</t>
  </si>
  <si>
    <t>VH báo robot hay trip</t>
  </si>
  <si>
    <t>-Nguyên nhân: Hỏng ổ bi trục khớp 4.
-Nội dung thực hiện: Quan sát thấy càng robot khi gắp bao có dấu hiệu rung lắc khiến robot báo lỗi "Overload" kiểm tra phát hiện do hỏng ổ bi trục 4, phối hợp điều chỉnh vị trí robot cho CK thực hiện sửa chữa. 
-Kết quả: Thiết bị ĐK hoạt động bình thường, bàn giao CK xử lý.</t>
  </si>
  <si>
    <t>VH báo robot xếp bao bị đổ</t>
  </si>
  <si>
    <t>-Nguyên nhân: Vị trí xếp bao chưa phù hợp
-Nội dung thực hiện: Quan sát thấy vị trí xếp bao xấu, tiến hành điều chỉnh tọa độ xếp bao cho phù hợp. 
-Kết quả: Thiết bị hoạt động bình thường, bàn giao ĐVVH.</t>
  </si>
  <si>
    <t>VH báo robot bị treo.</t>
  </si>
  <si>
    <t>-Nguyên nhân: Chưa rõ nguyên nhân.
-Nội dung thực hiện: Quan sát thấy robot bị treo càng, màn hình HMI báo lỗi "system stop" và đèn motor On nhấp nháy. Tiến hành khởi động lại nút Motor On. 
-Kết quả: Thiết bị hoạt động bình thường, bàn giao ĐVVH.</t>
  </si>
  <si>
    <t>005281/LVC</t>
  </si>
  <si>
    <t>VH báo sai so với thực tế</t>
  </si>
  <si>
    <t>-Nguyên nhân: Thủng màng
-Nội dung thực hiện: Quan sát thấy thiết bị hiển thị sai so với thực tế, kiểm tra thấy thủng màng tiến hành thao mang về gửi Tổ Chuyên môn kiểm tra và đánh giá.
-Kết quả: Đã chuyển tổ chuyên môn đánh giá</t>
  </si>
  <si>
    <t xml:space="preserve"> VH báo robot lỗi</t>
  </si>
  <si>
    <t>-Nguyên nhân: Chưa rõ nguyên nhân.
-Nội dung thực hiện: Quan sát thấy càng gắp bao robot lỏng ốc, khiến càng nghiêng. Yêu cầu VH báo CK xử lý. 
-Kết quả: Thiết bị ĐK hoạt động bình thường, bàn giao ĐVVH.</t>
  </si>
  <si>
    <t>07FT-2601</t>
  </si>
  <si>
    <t>6977/LVC</t>
  </si>
  <si>
    <t>Mất lưu lượng</t>
  </si>
  <si>
    <t>-Nguyên nhân: Cháy board nguồn
-Nội dung thực hiện: Kiểm tra phát hiện cháy board nguồn, tiến hành nhận board mới thay thế, sau khi thay xong lắp vào giá trị lưu lượng -45 m3/h chưa rõ nguyên nhân, chuyển ca sau tiếp tục đánh giá thêm sensor
-Kết quả: Thiết bị báo âm chuyển ca sau đánh giá thêm</t>
  </si>
  <si>
    <t>Thiết bị IOP</t>
  </si>
  <si>
    <t>-Nguyên nhân: Tắc đường ống impluse line
-Nội dung thực hiện: Kiểm tra thực hiện thông tắc đường ống đưa thiết bị vào hoạt đông
-Kết quả: Thiết bị hoạt động bình thường, bàn giao ĐVVH</t>
  </si>
  <si>
    <t>MOS tín hiệu dòng điện</t>
  </si>
  <si>
    <t>-Nguyên nhân: Thực hiện theo yêu cầu
-Nội dung thực hiện: Thực hiện MOS tín hiệu dòng điện để chạy solo motor, khôi phục sau khi MOS xong
-Kết quả: Thiết bị hoạt động bình thường, bàn giao ĐVVH</t>
  </si>
  <si>
    <t>314/LVC</t>
  </si>
  <si>
    <t>Vận hành báo robot xếp bao lên pallet chưa ngay thẳng nguy cơ rơi</t>
  </si>
  <si>
    <t>-Nguyên nhân: Tọa độ chưa chuẩn
-Nội dung thực hiện: Tiến hành calibration lại các vị trí sau đó cho test lại vài pallet thấy tọa độ bao đã chuẩn
-Kết quả: Tọa độ các bao trên pallet đã chuẩn</t>
  </si>
  <si>
    <t>21PI-1064A</t>
  </si>
  <si>
    <t>527/LVC</t>
  </si>
  <si>
    <t>Do 21PI-1006C bị hỏng không thể quan sát áp của pump P21101C nên tháo 21PI-1064A sang</t>
  </si>
  <si>
    <t>-Nguyên nhân: Chuyển đổi PI để quan sát áp suất P21101C
-Nội dung thực hiện: Đã chuyển 21PI-1064A sang 21PI-1006C
-Kết quả: Đã thực hiện theo yêu cầu</t>
  </si>
  <si>
    <t>Tháng 5</t>
  </si>
  <si>
    <r>
      <t xml:space="preserve">Đã hoàn thành:
- Thực hiện cấu hình thử nghiệm trên phần mềm WinccFlexible lấy dữ liệu qua đường truyền Modbus TCP/IP
- Thực hiện cấu hình thử nghiệm trên phần mềm Tristation truyền Modbus TCP/IP đến thiết bị khác
- Dùng phần mềm Modbus Slave để kiểm tra kết nối Modbus TCP/IP với Wincc Flexible 
- Đã trao đổi với Schneider về các phương án truyền dữ liệu giữa HMI Siemens và Trident, Schneider cần kiểm tra thêm Version V3.1 có hỗ trợ Modbus TCP/IP không.
- Mô phỏng kết nối lấy dữ liệu tử Trident về WinCC Classic (PCS 7) qua DDE, trong trường hợp cần thiết có thế lấy dữ liệu từ Trident K04421 về HMI K04441 (Do HMI K04421 không hỗ trợ DDE, K04441 có thể kết nối lấy dữ liệu từ Trident qua DDE). 
- Nhắc Schneider kiểm tra thông tin Version V3.1 có hỗ trợ Modbus TCP/IP không để lên p/a thực hiện kết nối Trident với HMI trong BDTT 2026
- P. KTBD đã y/c Schneider kiểm tra thông tin Version V3.1 có hỗ trợ Modbus TCP/IP không để lên p/a thực hiện kết nối Trident với HMI trong BDTT 2026
- Lắp đặt xong phần cứng Trident để thử nghiệm truyền thông giữa HMI và Trident
- Test kiểm tra xong kết nối modbus TCP/IP giữa Trident và HMI Siemens
Trong tuần: Kiểm tra truyền giá trị giữa HMI và Trident, các tín hiệu truyền tốt tuy nhiên còn tín hiệu Setpoint giá trị Real từ HMI sang Trident chưa thực hiện được.
</t>
    </r>
    <r>
      <rPr>
        <b/>
        <sz val="13"/>
        <rFont val="Times New Roman"/>
        <family val="1"/>
      </rPr>
      <t>Tuần sau</t>
    </r>
    <r>
      <rPr>
        <sz val="13"/>
        <rFont val="Times New Roman"/>
        <family val="1"/>
      </rPr>
      <t>: 
- Nghiên cứu truyền giá trị Setpoint Real từ HMI sang Trident
- Soạn thảo phương án thực hiện trong BDTT 2026</t>
    </r>
  </si>
  <si>
    <t>- Đã hoàn thành lắp đắt thiết bị.
- Đã hoàn thành chạy thử 72h; 
- Đã lắp máy tính AI và đang cho học mẩu bao 
- NCC đã đào tạo, hướng dãn sử dụng hệ đếm đối chứng AI cho VH.
- Do đếm AI còn đang sai nhiều nên NCC đã điều chỉnh ổn dịnh. 
- Đang phối hợp với NCC nghiệm thu gói dịch vụ.</t>
  </si>
  <si>
    <t>- Đã thực hiện mẫu đoạn dọc cổng A2 được B.GĐNM thông qua
- Note các vị trí cải tạo gửi đầu mối P.HCQT
- Khảo sát các tuyến cần âm cáp
- Chuyển nội dung công việc thực hiện cải tạo về P.HCQT
- KH tuần tiếp theo kháo sát tuyến âm cáp</t>
  </si>
  <si>
    <t>Họp rà soát công tác chuẩn bị BDTT các Tổ chuyên môn theo lịch P.GĐNM</t>
  </si>
  <si>
    <t>Xử lý thẻ đỏ từ AM</t>
  </si>
  <si>
    <t>Thông tin Tổ HCHC báo lại thiết bị hỏng không sửa chữa được. Vật tư tồn kho đã hết</t>
  </si>
  <si>
    <t>Chưa tìm được nguyên nhân</t>
  </si>
  <si>
    <t>- Nguyên nhân: Theo yêu cầu VH_x000D_
- Thực hiện: Đã cách ly nguồn tại JB, tháo transmitter thay cho 04TT5026 theo yêu cầu._x000D_
- Kết quả: Thiết bị đang được cách ly tại JB.</t>
  </si>
  <si>
    <t>Chưa có vật tư thay thế</t>
  </si>
  <si>
    <t>BÁO CÁO TUẦN 20 VÀ KẾ HOẠCH TUẦN 21 NĂM 2026</t>
  </si>
  <si>
    <t>VH báo cân B line A sai ký.</t>
  </si>
  <si>
    <t>Nguyên nhân: Chưa rõ nguyên nhân
Nội dung thực hiện: Quan sát thấy cân đóng 25kg nhưng đổ xuống 18kg thì treo cân, tiến hành điều chỉnh thông số cửa tinh và thô cho phù hợp. 
Kết quả: Thiết bị hoạt động bình thường, bàn giao ĐVVH.</t>
  </si>
  <si>
    <t>Mất lưu lượng (giao ca)</t>
  </si>
  <si>
    <t>-Nguyên nhân: Cháy board nguồn
-Nội dung thực hiện: Ca ngày 08/05/2026: Kiểm tra phát hiện cháy board nguồn, tiến hành nhận board mới thay thế, sau khi thay xong lắp vào giá trị lưu lượng -45 m3/h chưa rõ nguyên nhân, chuyển ca sau tiếp tục đánh giá thêm sensor. Ca Ngày 09/05/2026: Thực hiện kiểm tra phát hiện board 4-20mA bị ảnh hưởng hỏng. Tiến hành nhận vật tư thay thế, đồng thời lắp thêm đường khí làm mát thiết bị loại trừ khả năng nguyên nhân gây hỏng board.
Kết quả: Thiết bị đo lưu lượng hoạt động bình thường. Bàn giao ĐVVH tiếp tục theo dõi.</t>
  </si>
  <si>
    <t>VH báo cân A line B lỗi</t>
  </si>
  <si>
    <t>Nguyên nhân: Chưa rõ nguyên nhân
Nội dung thực hiện: Quan sát thấy cân báo alarm number 19, tiến hành vệ sinh lại sensor nhận hành trình cửa cân và reset alarm cho thiết bị hoạt động lại. 
Kết quả: Thiết bị hoạt động bình thường, bàn giao ĐVVH.</t>
  </si>
  <si>
    <t>VH báo trip nhảy CB ko rõ nguyên nhân.</t>
  </si>
  <si>
    <t>Nguyên nhân: Hỏng motor băng tải intermate bên Điện
Nội dung thực hiện: Quan sát thấy HMI báo lỗi .13 intermediate conveyor FAULT motor circuis break. Đã thông báo lại VH yêu cầu bên Điện kiểm tra motor.  
Kết quả: Phần điều khiển hoạt động bình thường, bàn giao ĐVVH thông báo Điện kiểm tra.</t>
  </si>
  <si>
    <t>VH báo giá trị đo pH giảm dần. (Tồn đọng)</t>
  </si>
  <si>
    <t>Nguyên nhân: Tắc đường ống lấy mẫu nước
Nội dung thực hiện: Ngày 06/05/2026: Kiểm tra đường ống tắc từ nozzol ra cặn bùn đặc trong ống impusle line. Tạm thời ca đêm chưa xử lý được đoạn từ nozzol đi ra van block. Chuyển ca ngày mai tiếp tục phối hợp xử lý. Ngày 09/05/2026: Thực hiện lấy xả thông tắc đường ống đưa thiết bị vào hoạt động.
Kết quả: Thiết bị đo pH hoạt động bình thường. Bàn giao ĐVVH</t>
  </si>
  <si>
    <t>Cân chỉnh đầu dò tốc độ băng tải trung gian sau khi X.Điện thay motor mới</t>
  </si>
  <si>
    <t>Nguyên nhân: Thay motor băng tải trung gian cần cân chỉnh lại khoảng cách sensor tốc độ
Nội dung thực hiện: Sau khi X.Điện thay motor băng tải trung gian đã phối hợp điều chỉnh khoảng cách sensor tốc độ.
Kết quả: Shiploader đã hoạt động bình thường</t>
  </si>
  <si>
    <t>Vận hành báo cả 2 máy in chính và dự phòng lệch tia mực</t>
  </si>
  <si>
    <t>Nguyên nhân: Chưa rõ nguyên nhân máy in bị lệch
Nội dung thực hiện: Kiểm tra thấy máy in đóng mực 2 bên đường mục phun. Vệ sinh lại phun, điều chỉnh tuia mực lại đúng tâm. Đưa 2 máy in vào hoạt động
Kết quả: 2 máy in vào hoạt động bình thường</t>
  </si>
  <si>
    <t>-Nguyên nhân: Cháy board nguồn
-Nội dung thực hiện: Ca ngày 08/05/2026: Kiểm tra phát hiện cháy board nguồn, tiến hành nhận board mới thay thế, sau khi thay xong lắp vào giá trị lưu lượng -45 m3/h chưa rõ nguyên nhân, chuyển ca sau tiếp tục đánh giá thêm sensor. Ca Ngày 09/05/2026: Thực hiện kiểm tra phát hiện board 4-20mA bị ảnh hưởng hỏng. Tiến hành nhận vật tư thay thế, đồng thời lắp thêm đường khí làm mát thiết bị loại trừ khả năng nguyên nhân gây hỏng board. Ngày 10/05/2026: Kiểm tra phần dây sensor bị loã hoá do nóng. Đã cắt bỏ đoạn lão hoá và đầu lại dây.
Kết quả: Thiết bị đo lưu lượng đang hoạt động bình thường. Bàn giao ĐVVH tiếp tục theo dõi thêm.</t>
  </si>
  <si>
    <t>29PXT-2010B</t>
  </si>
  <si>
    <t>Nguyên nhân: Rò dầu khớp nối valve block.
Nội dung thực hiện: Tiến hành cô lập siết rò. Đưa thiết bị vào hoạt động.
Kết quả: Thiết bị đo đã hết rò. Bàn giao ĐVCQ</t>
  </si>
  <si>
    <t>04AT-2076</t>
  </si>
  <si>
    <t>Rò khí đường lấy mẫu</t>
  </si>
  <si>
    <t>Nguyên nhân: Rò fiting đường khí lấy mẫu
Nội dung thực hiện: Tiến hành siết rò đưa thiết bị phân tích vào hoạt động.
Kết quả: Thiết bị phân tích online đã hết rò. Bàn giao ĐVCQ</t>
  </si>
  <si>
    <t>Cân A line B thiếu ký</t>
  </si>
  <si>
    <t>Nguyên nhân: Cân thiếu ký thông số cân chưa phù hợp
Nội dung thực hiện: Cân chỉnh lại thông số cửa tinh và cửa thô
Kết quả: Cân hoạt động đúng. Bàn giao ĐVVH</t>
  </si>
  <si>
    <t>MÁY MAY LINE C</t>
  </si>
  <si>
    <t>Máy may may chỉ dài dư</t>
  </si>
  <si>
    <t>Nguyên nhân: Timer độ phân giải cao.
Nội dung thực hiện: Kiểm tra sensor nhận bao và kết thúc bao đã chỉnh hết tầm. Kiểm tra bộ timer để cắt chỉ có độ 1s cao hơn bộ bên line B. Hiện đã chỉnh minimum độ phân giải. Bàn giao ĐVVH tiếp tục theo dõi thêm.
Kết quả: Máy may hoạt động bình thường nhưng may hơi dài chỉ may.</t>
  </si>
  <si>
    <t>Không di chuyển nhanh được</t>
  </si>
  <si>
    <t>Nguyên nhân: Thực hiện theo yêu cầu
Nội dung thực hiện: Vệ sinh lại tiếp điểm trên remote. Shiploader đã di chuyển bình thường.
Kết quả: Đã thực hiện theo yêu cầu, bàn giao ĐVCQ.</t>
  </si>
  <si>
    <t>48WT-02A/3A</t>
  </si>
  <si>
    <t>Nguyên nhân: Thực hiện theo yêu cầu
Nội dung thực hiện: Chuyển cân về đóng bao 50kg
Kết quả: Đã thực hiện theo yêu cầu, bàn giao ĐVCQ.</t>
  </si>
  <si>
    <t>48WT-02B/3B</t>
  </si>
  <si>
    <t>L48002A/B</t>
  </si>
  <si>
    <t>Chuyển Robot về gắp 50kg</t>
  </si>
  <si>
    <t>Nguyên nhân: Thực hiện theo yêu cầu
Nội dung thực hiện: Chuyển Robot A, B về gắp bao 50kg
Kết quả: Đã thực hiện theo yêu cầu, bàn giao ĐVCQ.</t>
  </si>
  <si>
    <t>-Nguyên nhân: Cháy board nguồn
-Nội dung thực hiện: Ca ngày 08/05/2026: Kiểm tra phát hiện cháy board nguồn, tiến hành nhận board mới thay thế, sau khi thay xong lắp vào giá trị lưu lượng -45 m3/h chưa rõ nguyên nhân, chuyển ca sau tiếp tục đánh giá thêm sensor. Ca Ngày 09/05/2026: Thực hiện kiểm tra phát hiện board 4-20mA bị ảnh hưởng hỏng. Tiến hành nhận vật tư thay thế, đồng thời lắp thêm đường khí làm mát thiết bị loại trừ khả năng nguyên nhân gây hỏng board. Ngày 10/05/2026: Kiểm tra phần dây sensor bị loã hoá do nóng. Đã cắt bỏ đoạn lão hoá và đầu lại dây. Ngày 11/05/2026 Thực hiện đi lại dây tiếp địa của sensor bị loã hoá đứt. Bàn giao ĐVVH tiếp tục theo dõi trong 24h tới.
Kết quả: Thiết bị đo lưu lượng đang hoạt động bình thường. Bàn giao ĐVVH tiếp tục theo dõi thêm.</t>
  </si>
  <si>
    <t>Cân B line C xả tới 40Kg thì dừng không xả thêm nữa</t>
  </si>
  <si>
    <t>Nguyên nhân: Lệch vị trí home
Nội dung thực hiện: Set lại vị trí home của cân. Cân test lại cùng VH đạt
Kết quả: Cân đóng bao bình thường. Bàn giao ĐVCQ</t>
  </si>
  <si>
    <t>Máy may line A npk dừng may sớm</t>
  </si>
  <si>
    <t>Nguyên nhân: Thông số delay chưa tối ưu
Nội dung thực hiện: Kiểm tra điều chỉnh thông số delay dừng máy may từ 2500ms lên 3000ms. May test lại cùng VH đạt
Kết quả: Máy may bao hoạt động bình thường. Bàn giao ĐVCQ</t>
  </si>
  <si>
    <t>Shiploader A không di chuyển được</t>
  </si>
  <si>
    <t>Nguyên nhân: Tiếp điểm relay .51-K06 chập chờn.
Nội dung thực hiện: Kiểm tra không có bất thường, tiến hành reset lại đưa thiết bị vào hoạt động 
Kết quả: Shiploader hoạt động bình thường. Bàn giao ĐVVH</t>
  </si>
  <si>
    <t>31KV-0157B</t>
  </si>
  <si>
    <t>Đĩa hiển thị van bị xoay tròn.</t>
  </si>
  <si>
    <t>Nguyên nhân: Gãy chấu nhựa do loã hoá.
Nội dung thực hiện: Kiểm tra van đang hoạt động. Nhưng đĩa hiển thị bị gãy chấu xoay tròn không theo hành trình. Tiến hành lấy ốc gia cố chặt lại đĩa hiển thị trạng thái đóng/mở van. 
Kết quả: Phần hiển thị đã được gia cố chắc. Bàn giao ĐVVH</t>
  </si>
  <si>
    <t>Ngàm kẹp bao không đóng lại được.</t>
  </si>
  <si>
    <t>Nguyên nhân: Solenoid khí bị nghẹt đạm
Nội dung thực hiện: Kiểm tra có tín hiệu kích mở nhưng ngàm kẹp bao không hoạt động. Kiểm tra phát hiện solenoid khí bị nghẹt đạm. Tiến hành tháo vệ sinh đưa cân vào hoạt động
Kết quả: Cân line A hoạt động bình thường. Bàn giao ĐVVH</t>
  </si>
  <si>
    <t>MÁY MAY L08201B</t>
  </si>
  <si>
    <t>Máy may line A npk may trễ gây dư chỉ may</t>
  </si>
  <si>
    <t>Nguyên nhân: Timer delay máy cắt chỉ độ phân giải thời gian lớn.  
Nội dung thực hiện: Kiểm tra máy may bình thường ngưng máy trễ gây dư chỉ may. Tiến hành chỉnh lại khoảng cách sensor nhận bao phù hợp.
Kết quả: Máy may hoạt động bình thường. Bàn giao ĐVVH</t>
  </si>
  <si>
    <t>Theo yêu cầu chuyển cân 25kg</t>
  </si>
  <si>
    <t>Nguyên nhân: Nhu cầu đóng bao 25kg
Nội dung thực hiện: Chuyển cân đóng bao từ 50kg về đóng bao 25kg
Kết quả: Cân hoạt động bình thường. Bàn giao ĐVVH</t>
  </si>
  <si>
    <t>48WT-02C</t>
  </si>
  <si>
    <t>Cửa xả đạm không mở</t>
  </si>
  <si>
    <t>Nguyên nhân: Sensor hành trình piston bị lệch
Nội dung thực hiện: Kiểm tra điều chỉnh lại sensor nhận hành trình piston đúng vị trí.
Kết quả: Cân hoạt động bình thường. Bàn giao ĐVVH</t>
  </si>
  <si>
    <t>04AT-2051</t>
  </si>
  <si>
    <t>Rò khớp nối</t>
  </si>
  <si>
    <t>Nguyên nhân: Thiết bị phân tích vent lưu chất_x000D_
Thực hiện: Kiểm tra dịch chất đầy tràn ra ngoài trap nước. Có thông tin lại VH thiết bị xả vent không ảnh hưởng thiết bị đo. ĐVVH theo dõi thêm._x000D_
Kết quả: Thiết bị phân tích hoạt động bình thường.</t>
  </si>
  <si>
    <t>Cân B line C xả 43kg thì dừng không xả thêm nữa</t>
  </si>
  <si>
    <t>Nguyên nhân: Lệch vị trí home do lỏng ốc cố định
Nội dung thực hiện: Siết và set lại vị trí home của cân. Cân test lại cùng VH đạt
Kết quả: Cân đóng bao bình thường. Bàn giao ĐVCQ</t>
  </si>
  <si>
    <t>Nguyên nhân: Thông số chưa phù hợp
Nội dung thực hiện: Điều chỉnh lại thông số cài đặt cân.
Kết quả: Cân đóng bao bình thường. Bàn giao ĐVCQ</t>
  </si>
  <si>
    <t>Chuyển cân đóng bao 50kg</t>
  </si>
  <si>
    <t>Nguyên nhân: Chuyển cân theo yêu cầu
Nội dung thực hiện: điều chỉnh cân về 25kg sau đó chuyển vể 50kg
Kết quả: Đã thực hiện theo yêu cầu. Bàn giao ĐVCQ</t>
  </si>
  <si>
    <t>48XS-0044A
V48016D</t>
  </si>
  <si>
    <t>Switch gãy</t>
  </si>
  <si>
    <t>Nguyên nhân: Switch hỏng
Nội dung thực hiện: Kiểm tra thấy switch hỏng, Tạm thời đấu tắt switch để VH chạy lại băng tải, 
Kết quả: Đã thực hiện theo yêu cầu. Chuyển ca ngày xuất vật tư thay thế.</t>
  </si>
  <si>
    <t>26GT-0003</t>
  </si>
  <si>
    <t>Thiết bị báo IOP trên hệ thống</t>
  </si>
  <si>
    <t>Nguyên nhân: Do lệch zero thiết bị báo IOP
Nội dung thực hiện: Kiểm tra khu vực thông thoáng không có khí NH3 thiết bị hiển thị (-3ppm) Tiến hành zero lại thiết bị. 
Kết quả: Thiết bị đã hoạt động bình thường</t>
  </si>
  <si>
    <t>20KV-2006B</t>
  </si>
  <si>
    <t>Van mở ra sau đó tự đóng lại</t>
  </si>
  <si>
    <t>Nguyên nhân: do bộ chỉnh lưu lượng bị tắc khí IA qua không đủ.
Nội dung thực hiện: Kiểm tra solenoid hoạt động bình thường, khí vào piston yếu kiểm tra phát hiện bộ điều tiết lưu lượng tắc. Sau khi vệ sinh van đã hoạt động bình thường
Kết quả: van hoạt động bình thường</t>
  </si>
  <si>
    <t>20PI-200B</t>
  </si>
  <si>
    <t>Nguyên nhân: Do nút nhựa bịch sau lưng lão hóa bể
Nội dung thực hiện: Kiểm tra phát hiện nút bịch sau lưng lão hóa nên rò. Đã thay nút mới châm thêm glycrin cho thiết bị
Kết quả: PI hết rò</t>
  </si>
  <si>
    <t>48XS-0044</t>
  </si>
  <si>
    <t>Switch băng tải V08016D gãy  (tồn đọng)</t>
  </si>
  <si>
    <t>Nguyên nhân: Switch hỏng
Nội dung thực hiện: Đêm 11/5 Kiểm tra thấy switch hỏng, Tạm thời đấu tắt switch để VH chạy lại băng tải. Ngày 12/5 Do pát của switch bung mối hàn cần phải hàn lại pát. Hôm sau nhận vật tư mới và sẽ hàn lại pát
Kết quả: Thiết bị đang lỗi</t>
  </si>
  <si>
    <t>04PI-2532</t>
  </si>
  <si>
    <t>Vận hành báo PI lệch zero</t>
  </si>
  <si>
    <t>Nguyên nhân: Chưa rõ nguyên nhân lệch zero
Nội dung thực hiện: Tháo thiết bị mang về tổ Hiệu chuẩn kiểm tra chỉnh zero. Test với PI chuẩn thiết bị hoạt động đúng.
Kết quả: PI đã hoạt động bình thường</t>
  </si>
  <si>
    <t>04PI-2504</t>
  </si>
  <si>
    <t>Vận hành báo PI bể kính, chảy glycerin</t>
  </si>
  <si>
    <t>Nguyên nhân: Nghi ngờ rung lắc bể kính
Nội dung thực hiện: Tháo PI về thay kính và châm glycerin cho PI. Lắp lại
Kết quả: PI đã hoạt động bình thường</t>
  </si>
  <si>
    <t>Lưu lượng tăng hơn 1 triệu m3/h</t>
  </si>
  <si>
    <t>Nguyên nhân: nghi sensor bẩn
Nội dung thực hiện: Tháo sensor thiết bị vệ sinh sạch lắp lại giá trị về  normal 845.xxx m3/h
Kết quả: Thiết bị đã hoạt động bình thường</t>
  </si>
  <si>
    <t xml:space="preserve">VH báo HMI không action khi ấn ( giao ca ) </t>
  </si>
  <si>
    <t xml:space="preserve">Nguyên nhân: HMI báo lỗi A59 :Motor M31 fault.
Nội dung thực hiện: Kiểm tra HMI đơ không action khi bấm. Tiến hành reset nguồn HMI thì đã sử dụng được bình thường, Nhưng robot không hoạt động được báo lỗi sensor B31. Kiểm tra B31 bình thường phát hiện lỗi biến tần M31. Sau khi phối hợp X.Điện xử lý lỗi biến tần vẫn chưa chạy lại được. Tiến hành Stop PLC sau đó Star lại PLC Robot đã hoạt động bình thường. Cuối ca robot lại trip lỗi M31. Chuyển ca sau kiểm tra xử lý. Ca Đêm kiểm tra HMI báo lỗi A59 :Motor M31 fault. tiến hành chạy Man biến tần U31 của M31 tuy nhiên không chạy được ( LCD của biến tần cũng không có alarm ) Phối hợp điện kiểm tra tuy nhiên sau khi đo đạt Điện cũng không phát hiện bất thường gì. Do VH không có đủ người bốc bao yêu cầu cho robot chạy lại tạm để chuyển ca ngày xử lý tiếp. 
Kết quả: Robot vẫn chạy tạm được, tuy nhiên pallet không ra hết hành trình của M31. </t>
  </si>
  <si>
    <t>VH báo cẩu không chạy nhanh được</t>
  </si>
  <si>
    <t xml:space="preserve">Nguyên nhân: Kẹt cơ cấu Switch
Nội dung thực hiện: Kiểm tra thấy kẹt cơ cấu Switch 1LS3, tiến hành điều chỉnh và lắp lại. Thiết bị hoạt động bình thường, bàn giao ĐVVH. 
Kết quả: Thiết bị hoạt động bình thường, bàn giao ĐVVH. </t>
  </si>
  <si>
    <t xml:space="preserve">Nguyên nhân: HMI báo lỗi A59 :Motor M31 fault.
Nội dung thực hiện: Kiểm tra HMI đơ không action khi bấm. Tiến hành reset nguồn HMI thì đã sử dụng được bình thường, Nhưng robot không hoạt động được báo lỗi sensor B31. Kiểm tra B31 bình thường phát hiện lỗi biến tần M31. Sau khi phối hợp X.Điện xử lý lỗi biến tần vẫn chưa chạy lại được. Tiến hành Stop PLC sau đó Star lại PLC Robot đã hoạt động bình thường. Cuối ca robot lại trip lỗi M31. Chuyển ca sau kiểm tra xử lý. Ca Đêm kiểm tra HMI báo lỗi A59 :Motor M31 fault. tiến hành chạy Man biến tần U31 của M31 tuy nhiên không chạy được ( LCD của biến tần cũng không có alarm ) Phối hợp điện kiểm tra tuy nhiên sau khi đo đạt Điện cũng không phát hiện bất thường gì. Do VH không có đủ người bốc bao yêu cầu cho robot chạy lại tạm để chuyển ca ngày xử lý tiếp. Ngày 13/5 kiểm tra phát hiện biến tần báo F9700 tra manual lỗi do thắng motor. Chuyển X.Điện xử lý phần thắng motor. Sau khi X.Điện sửa xong thắng motor robot chạy lại bình thường.
Kết quả: Robot hoạt động bình thường. </t>
  </si>
  <si>
    <t>Nguyên nhân: Switch hỏng
Nội dung thực hiện: Đêm 11/5 Kiểm tra thấy switch hỏng, Tạm thời đấu tắt switch để VH chạy lại băng tải. Ngày 12/5 Do pát của switch bung mối hàn cần phải hàn lại pát. Hôm sau nhận vật tư mới và sẽ hàn lại pát. Ngày 13/5 Nhận vật tư mới phối hợp cùng Cơ khí hàn pát. Test lại thiết bị làm việc đúng chức năng.
Kết quả: Thiết bị làm việc bình thường</t>
  </si>
  <si>
    <t>29LXT-2007B</t>
  </si>
  <si>
    <t>Transmitter có xung cao bất thường</t>
  </si>
  <si>
    <t>Nguyên nhân: Trong đường impuls line có nhiều cặn bẩn
Nội dung thực hiện: Kiểm tra xả vent thiết bị phát hiện có nhiều cặn bẩn. Sau khi xả vent sạch tiến hành châm lại nước bình ngưng. Không còn xung cao bất thường
Kết quả: .Thiết bị hoạt bình thường</t>
  </si>
  <si>
    <t>29LXT-2007A</t>
  </si>
  <si>
    <t>Chủ động kiểm tra có bẩn như transmitter B không.</t>
  </si>
  <si>
    <t>Nguyên nhân: Kiểm tra xem có bẩn không
Nội dung thực hiện: Tiến hành xả vent không phát hiện cặn bẩn. Châm lại nước bình ngưng đưa thiết bị hoạt động bình thường, 
Kết quả: Thiết bị hoạt động bình thường</t>
  </si>
  <si>
    <t>Máy in số 8 lệch tia mực</t>
  </si>
  <si>
    <t>Nguyên nhân: Mực in trong bình cũ gây bẩn đầu phun.
Nội dung thực hiện: Kiểm tra vệ sinh đầu phun nhưng khi chạy vẫn bị bẩn đầu phun lại. Nghi ngờ bình mực cũ gây ra lỗi. Tiến hành đổ mực cũ thay mực mới để loại trừ. Sau thay cho in test máy in hoạt động bình thường.
Kết quả: máy in hoạt động bình thường.</t>
  </si>
  <si>
    <t>55N5L01D039</t>
  </si>
  <si>
    <t>Đầu dò báo fire trouble</t>
  </si>
  <si>
    <t>Nguyên nhân: nghi ngờ tiếp xúc chưa tốt
Nội dung thực hiện: Phối hợp cùng Phòng An toàn kiểm tra đầu dò báo alarm. Tháo đầu dò vệ sinh lại điểm tiếp xúc. Thiết bị hết alarm
Kết quả: Thiết bị  hoạt động bình thường</t>
  </si>
  <si>
    <t>04PI-2503</t>
  </si>
  <si>
    <t>Thiêt bị vượt range</t>
  </si>
  <si>
    <t>Nguyên nhân: Nghi do quá áp kẹt kim
Nội dung thực hiện: Tháo PI về phòng Hiệu chuẩn kiểm tra PI quá áp kẹt kim, Bánh răng mòn. Đã chuyển điểm ít mòn hơn để dử dụng. 
Kết quả: Thiết bị hoạt động bình thường</t>
  </si>
  <si>
    <t>Giá trị sai so với điều kiện công nghệ</t>
  </si>
  <si>
    <t>VH báo cẩu không di chuyển được</t>
  </si>
  <si>
    <t xml:space="preserve">Nguyên nhân: Nghi ngờ chạm tiếp điểm.
Nội dung thực hiện:  Kiểm tra thấy cẩu đang hoạt động thì không di chuyển được, quan sát các CB trạng thái Off, tiếp điểm NC/NO của switch 1LS5 chống bão, bị oxy hóa nặng và vào nước, chạm tiếp điểm. Do nhu cầu VH cần xuất hàng gấp nên jum switch chờ nhận vật tư mới thay thế. Tạm thời, thiết bị hoạt động bình thường, bàn giao ĐVVH. 
Kết quả: Thiết bị hoạt động bình thường, bàn giao ĐVVH. </t>
  </si>
  <si>
    <t>VH báo giá trị Amoni ( NH4+) cao</t>
  </si>
  <si>
    <t xml:space="preserve">Nguyên nhân: Chưa rõ nguyên nhân
Nội dung thực hiện:  uan sát thấy giá trị Amoni cao hơn bình thường, tiến hành sử dụng mẫu chuẩn calib lại, sau khi calib thiết bị hiển thị 2.4. Thiết bị hoạt động bình thường, bàn giao ĐVVH. 
Kết quả: Thiết bị hoạt động bình thường, bàn giao ĐVVH. </t>
  </si>
  <si>
    <t>41PT-1113</t>
  </si>
  <si>
    <t>Tháo thiết bị</t>
  </si>
  <si>
    <t xml:space="preserve">Nguyên nhân: Thực hiện theo yêu cầu
Nội dung thực hiện: Tháo tín hiệu Impulse theo yêu cầu để cơ khí thay mới van block sau đó lắp lại.
Kết quả: Thiết bị hoạt động bình thường, bàn giao ĐVVH. </t>
  </si>
  <si>
    <t>41PI-1112</t>
  </si>
  <si>
    <t>27LT-0027</t>
  </si>
  <si>
    <t>Màn hình không xem được</t>
  </si>
  <si>
    <t xml:space="preserve">Nguyên nhân: Thực hiện theo yêu cầu
Nội dung thực hiện: Reset lại nguồn màn hình theo yêu cầu.
Kết quả: Thiết bị hoạt động bình thường, bàn giao ĐVCQ </t>
  </si>
  <si>
    <t>Chuyển cân 50kg</t>
  </si>
  <si>
    <t xml:space="preserve">Nguyên nhân: Thực hiện theo yêu cầu
Nội dung thực hiện: Chuyển cân về 50Kg
Kết quả: Đã thực hiện theo yêu cầu,, bàn giao ĐVCQ </t>
  </si>
  <si>
    <t>Thay mới Encoder</t>
  </si>
  <si>
    <t xml:space="preserve">Nguyên nhân: Thực hiện theo yêu cầu
Nội dung thực hiện: Thay mới Encoder theo yêu cầu.
Kết quả: Đã thực hiện theo yêu cầu,, bàn giao ĐVCQ </t>
  </si>
  <si>
    <t>55N5L1D039</t>
  </si>
  <si>
    <t>Thay mới đầu dò</t>
  </si>
  <si>
    <t xml:space="preserve">Nguyên nhân: Thực hiện theo yêu cầu
Nội dung thực hiện: Thay thế đầu dò mới theo yêu cầu
Kết quả: Đã thực hiện theo yêu cầu,, bàn giao ĐVCQ </t>
  </si>
  <si>
    <t>Kiểm tra encoder theo yêu cầu</t>
  </si>
  <si>
    <t xml:space="preserve">Nguyên nhân: Thực hiện theo yêu cầu
Nội dung thực hiện: Kiểm tra ngoại quan Encoder không thấy gì bất thường, theo dõi tốc độ Belt Speed ổn định.
Kết quả: Đã thực hiện theo yêu cầu,, bàn giao ĐVCQ </t>
  </si>
  <si>
    <t>Cân A dao động thiếu ký</t>
  </si>
  <si>
    <t xml:space="preserve">Nguyên nhân: Thực hiện theo yêu cầu
Nội dung thực hiện: Thay đổi thông số cài đăt cửa thô. Theo dõi thấy cân đã đủ ký
Kết quả: Đã thực hiện theo yêu cầu,, bàn giao ĐVCQ </t>
  </si>
  <si>
    <t>Cân B line B dao động thiếu ký</t>
  </si>
  <si>
    <t xml:space="preserve">Nguyên nhân: Thông số cửa tinh cửa thô chưa phù hợp.
Nội dung thực hiện: Tinh chỉnh lại thông số cài đặtt cửa thô, cửa tinh. Cân test cùng vận hành đủ ký
Kết quả: Cân hoạt động bình thường, bàn giao ĐVCQ </t>
  </si>
  <si>
    <t>29AT-2002</t>
  </si>
  <si>
    <t>Thiết bị đo sai giảm đột ngột</t>
  </si>
  <si>
    <t xml:space="preserve">Nguyên nhân: Lưu lượng mẫu đi qua sensor phân tích không có.
Nội dung thực hiện: Kiểm tra giá trị đo pH giảm đột ngột. Tiến hành kiểm tra tại site không có lưu lượng mẫu qua sensor. Chỉnh lại lưu lượng mẫu chảy đều, giá trị đo pH bình thường 
Kết quả: Thiết bị phân tích hoạt động bình thường, bàn giao ĐVVH. </t>
  </si>
  <si>
    <t xml:space="preserve">Bơm lấy mẫu lưu lượng giảm  </t>
  </si>
  <si>
    <t xml:space="preserve">Nguyên nhân: Bơm lưu lượng bị bám rong cặn bẩn.
Nội dung thực hiện: Kiểm tra lưu lượng bơm bị giảm. Tiến hành kiểm tra bơm bị cặn bản rong đóng. Vệ sinh sạch cặn đầu hút bơm đưa thiết bị vào hoạt động.
Kết quả: Thiết bị hoạt động bình thường, bàn giao ĐVVH. </t>
  </si>
  <si>
    <t>Hỏng fiting ngạm kẹp</t>
  </si>
  <si>
    <t>Nguyên nhân: Fiting lão hóa
Nội dung thực hiện: Kiểm tra thay thế fiting bàn giao ĐVVH chạy lại
Kết quả: Thiết bị hoạt động bình thường, bàn giao ĐVVH</t>
  </si>
  <si>
    <t>Không cắt chỉ</t>
  </si>
  <si>
    <t>Nguyên nhân: Sensor cắt chỉ hỏng
Nội dung thực hiện: Kiểm tra tiến hành thay thế sensor, đưa thiết bị vào hoạt động
Kết quả: Thiết bị hoạt động bình thường, bàn giao ĐVVH</t>
  </si>
  <si>
    <t>21TE-1091
(PT21101A)</t>
  </si>
  <si>
    <t>Nguyên nhân: Cao su non lão hóa
Nội dung thực hiện: Kiểm tra thực hiện gia cố và quấn lại cao su non, bàn giao ĐVVH
Kết quả: Thiết bị hết rò dầu, bàn giao ĐVVH</t>
  </si>
  <si>
    <t>21TE-1092
(PT21101A)</t>
  </si>
  <si>
    <t>31PI-0011</t>
  </si>
  <si>
    <t>Hết dịch gliceryn</t>
  </si>
  <si>
    <t>Nguyên nhân: Nút bịt lão hóa
Nội dung thực hiện: Kiểm tra thực hiện thay thế nút bịt và châm mới gliceryn, bàn giao ĐVVH
Kết quả: Thiết bị hoạt động bình thường, bàn giao ĐVVH</t>
  </si>
  <si>
    <t>06TI-2102A</t>
  </si>
  <si>
    <t>Nguyên nhân: Chưa rõ nguyên nhân
Nội dung thực hiện: Thực hiện tháo thiết bị chuyển tổ chuyên môn kiểm tra, thực hiện lắp lại sau khi tổ chuyên môn kiểm tra xong
Kết quả: Thiết bị đã tháo và bàn giao tổ chuyên môn</t>
  </si>
  <si>
    <t>04PI-2204</t>
  </si>
  <si>
    <t>Nguyên nhân: Chưa rõ nguyên nhân
Nội dung thực hiện: Kiểm tra thực hiệnchâm mới gliceryn, bàn giao ĐVVH
Kết quả: Thiết bị hoạt động bình thường, bàn giao ĐVVH</t>
  </si>
  <si>
    <t>04PT-4203</t>
  </si>
  <si>
    <t>Sửa đơn vị</t>
  </si>
  <si>
    <t>Nguyên nhân: Thực hiện theo yêu cầu
Nội dung thực hiện: Kiểm tra thực hiện sửa đơn vị từ BarG sang BarA theo yêu cầu ĐVVH trên DCS
Kết quả: Đã thực hiện thay đổi đơn vị theo yêu cầu</t>
  </si>
  <si>
    <t>Lắp lại đồng hồ theo yêu cầu</t>
  </si>
  <si>
    <t xml:space="preserve">Nguyên nhân: Theo yêu cầu VH cần lắp lại 
Nội dung thực hiện: Lắp lại đồng hồ áp theo yêu cầu sau khi vận hành purge đường ống xong.
Kết quả: Đồng hồ hoạt động bình thường, bàn giao ĐVCQ </t>
  </si>
  <si>
    <t>06PXT-0250B</t>
  </si>
  <si>
    <t>Thiết bị đo áp bị dao động cao</t>
  </si>
  <si>
    <t>Nguyên nhân: Bộ D/A lỗi
Nội dung thực hiện: 
Ca đêm: Kiểm tra giá trị đo áp có xung tăng giảm liên tục. Tiến hành MOS giá trị (HH&amp;LL) trên ESD. Kiểm tra tại site vent không phát hiện bất thường. Theo dõi giá trị hiển thị trên Display ổn định nhưng đường truyền về dao động mạnh, nghi ngờ bộ D/A có vấn đề. Bàn giao ca sau tiếp tục phối hợp thực hiện.
Ca ngày: Kiểm tra thực hiện looptest giá trị dao động lớn không DA trim được, tiến hành nhận vật tư mới và cho ngậm nguồn trong 12h để kiểm tra, chuyển ca sau thực hiện thay thế thiết bị sau ngậm nguồn. Ca đêm 15/05/2026: Bơm test áp ghi report sau đó cho ngậm nguồn theo dõi.
Kết quả: Thiết bị hỏng D/A, chuyển ca sau thực hiện thay thế thiết bị</t>
  </si>
  <si>
    <t>07LAHH2671A</t>
  </si>
  <si>
    <t>Thiết bị đo mức báo alarm cao</t>
  </si>
  <si>
    <t xml:space="preserve">Nguyên nhân: Đạm đóng sensor siêu âm rung của bộ đo.
Nội dung thực hiện: Kiểm tra DCS trạng thái tín hiệu đang bị kích hoạt, tín hiệu đã bypass trước đó. Tiến hành kiểm tra tại site bộ đo mức bị đóng đạm trên thanh rung động bộ đo mức. Vệ sinh sạch đạm, giá trị đo đã normal.
Kết quả: Thiết bị đo mức hoạt động bình thường, bàn giao ĐVCQ </t>
  </si>
  <si>
    <t>948/CL-KP</t>
  </si>
  <si>
    <t>MOS để nhà thầu CAM</t>
  </si>
  <si>
    <t>-Nguyên nhân: Thực hiện theo yêu cầu
-Nội dung thực hiện: Thực hiện MOS 04LXT-3004A/B/C HH&amp;LL trên ESD, trả MOS sau khi nhà thầu CAM xong
-Kết quả: Thiết bị ĐK hoạt động bình thường, bàn giao ĐVVH.</t>
  </si>
  <si>
    <t>001442/LVC</t>
  </si>
  <si>
    <t>6977/LVC
900/CL-KP</t>
  </si>
  <si>
    <t>5339/LVC</t>
  </si>
  <si>
    <t>4996/LVC</t>
  </si>
  <si>
    <t>6988/LVC
949/CL-KP</t>
  </si>
  <si>
    <t>4878/LVC'
50/CL-KP</t>
  </si>
  <si>
    <t>4878/LVC'</t>
  </si>
  <si>
    <t>001444/LVC</t>
  </si>
  <si>
    <t>3546/LVC</t>
  </si>
  <si>
    <t>3139/LVC</t>
  </si>
  <si>
    <t>6997/LVC
949/CL-KP</t>
  </si>
  <si>
    <t>1446/LVC'</t>
  </si>
  <si>
    <t>003543/LVC</t>
  </si>
  <si>
    <t>005300/LVC</t>
  </si>
  <si>
    <t>005003/LVC</t>
  </si>
  <si>
    <t>4890/LVC</t>
  </si>
  <si>
    <t>1447/LVC</t>
  </si>
  <si>
    <t>3136/LVC</t>
  </si>
  <si>
    <t>5314/LVC</t>
  </si>
  <si>
    <t>4895/LVC</t>
  </si>
  <si>
    <t>144/LVC</t>
  </si>
  <si>
    <t>VH báo HMI không action khi ấn</t>
  </si>
  <si>
    <t>Nguyên nhân: Chưa rõ nguyên nhân lỗi HMI
Nội dung thực hiện: Kiểm tra HMI đơ không action khi bấm. Tiến hành reset nguồn HMI thì đã sử dụng được bình thường, Nhưng robot không hoạt động được báo lỗi sensor B31. Kiểm tra B31 bình thường phát hiện lỗi biến tần M31. Sau khi phối hợp X.Điện xử lý lỗi biến tần vẫn chưa chạy lại được. Tiến hành Stop PLC sau đó Star lại PLC Robot đã hoạt động bình thường. Cuối ca robot lại trip lỗi M31. Chuyển ca sau kiểm tra xử lý
Kết quả: Robot đang lỗi</t>
  </si>
  <si>
    <t>6797/LVC</t>
  </si>
  <si>
    <t>003546/lvc</t>
  </si>
  <si>
    <t>506/LVC</t>
  </si>
  <si>
    <t>5319/LVC</t>
  </si>
  <si>
    <t>5006/LVC</t>
  </si>
  <si>
    <t>2354/LVC</t>
  </si>
  <si>
    <t>Nguyên nhân: Chưa đánh giá đuọc.
Nội dung thực hiện: Kiểm tra điều kiện hoạt động bình thường, Giá trị bình thường NaOH là 2 nhưng hiện tại đo 0.6. Do hết mẫu NạOH chuẩn hết nên chưa kiểm tra được. Phòng Phân tích hẹn ngày 14/5 sẽ hỗ trợ pha mẫu để kiểm tra hiệu chuẩn
Kết quả: Thiết bị đang đo sai</t>
  </si>
  <si>
    <t>3549/lvc</t>
  </si>
  <si>
    <t>EMS - WW</t>
  </si>
  <si>
    <t>5329/LVC</t>
  </si>
  <si>
    <t>1453/LVC</t>
  </si>
  <si>
    <t>5020/LVC</t>
  </si>
  <si>
    <t>2356/LVC
1059/CNCL</t>
  </si>
  <si>
    <t>5335/LVC</t>
  </si>
  <si>
    <t>6812/LVC</t>
  </si>
  <si>
    <t xml:space="preserve">Nguyên nhân: Nghi ngờ bộ D/A có vấn đề.
Nội dung thực hiện: Kiểm tra giá trị đo áp có xung tăng giảm liên tục. Tiến hành MOS giá trị (HH&amp;LL) trên ESD. Kiểm tra tại site vent không phát hiện bất thường. Theo dõi giá trị hiển thị trên Display ổn định nhưng đường truyền về dao động mạnh, nghi ngờ bộ D/A có vấn đề. Bàn giao ca sau tiếp tục phối hợp thực hiện.
Kết quả: Thiết bị đo áp đã dao động. Bàn giao ca sau tiếp tục xử lý </t>
  </si>
  <si>
    <t>Nguyên nhân: Bộ D/A lỗi
Nội dung thực hiện: 
Ca đêm: Kiểm tra giá trị đo áp có xung tăng giảm liên tục. Tiến hành MOS giá trị (HH&amp;LL) trên ESD. Kiểm tra tại site vent không phát hiện bất thường. Theo dõi giá trị hiển thị trên Display ổn định nhưng đường truyền về dao động mạnh, nghi ngờ bộ D/A có vấn đề. Bàn giao ca sau tiếp tục phối hợp thực hiện.
Ca ngày: Kiểm tra thực hiện looptest giá trị dao động lớn không DA trim được, tiến hành nhận vật tư mới và cho ngậm nguồn trong 12h để kiểm tra, chuyển ca sau thực hiện thay thế thiết bị sau ngậm nguồn
Kết quả: Thiết bị hỏng D/A đã nhận vật tư mới và ngậm nguồn test, chuyển ca sau thực hiện thay thế</t>
  </si>
  <si>
    <t>1455/LVC</t>
  </si>
  <si>
    <t>5342/LVC</t>
  </si>
  <si>
    <t>6815/LVC</t>
  </si>
  <si>
    <t>4902/LVC</t>
  </si>
  <si>
    <t>05343/LVC</t>
  </si>
  <si>
    <t>- Nhận vật tư: Dây kéo dài TC-K, Thermowell
- Đã đấu nối tín hiệu thiết bị đo TT.
- Đã lắp lại PI
- Tuần 11 đã khảo sát lại với Cơ khí xác định vị trí hàn lại TI. Cơ khí thông báo đang mua vật tư
- Tuần 20 đã lắp lại TI sau khi CK hàn xong nozzle</t>
  </si>
  <si>
    <t xml:space="preserve">- Tích lũy thực hiện di dời đầu dò không cần giàn giáo: 35/35 đầu dò 
- Tích lũy thực hiện di dời có giàn giáo: 71/82 đầu dò 
- Tích lũy thực hiện lắp mới có giàn giáo: 21/21 đầu dò </t>
  </si>
  <si>
    <t>Hoàn thành cập nhật bản vẻ CAD và graphic F&amp;G
Đang liên hệ các nhà cung cấp đề thiết kế bản vẽ
Hoàn thành vẽ graphic MIMIC PANEL mới tại máy tính FGS
Đã xin ý kiến LĐX về các giải pháp: Gợi ý về bảng MIMIC mới: tìm hiểu về bảng MIMIC hiển thị bằng màn hình LED.
Cập nhật bản vẽ CAD và graphic máy tính F&amp;G: Hoàn thành
Trong tuần:
- Soạn phương án thực hiện kết nối các hệ thống báo cháy lắp mới: 70%
Tuần sau: Soạn phương án thực hiện kết nối các hệ thống báo cháy lắp mới. 
Trao đổi với p.AT về giải pháp bảng MIMIC</t>
  </si>
  <si>
    <t>- (23/1/2026) Họp thống nhất đối tượng cần cải tạo, thống nhất nhiệm vụ: 100%
- Khảo sát vị trí bảng đồng chính: 100% (Cập nhật tuần 19)
- Khảo sát vị trí bảng đồng nhánh: 20% (Cập nhật tuần 20)
- Danh mục Van, JB cần cải tạo: 100% (Cập nhật tuần 12)
- Danh mục TBĐ cần cải tạo: 100% (Cập nhật tuần 13)
- Bốc tách khối lượng vật tư: 100% (Tuần 13)
- Bốc tách khối lượng thi công: 20% (Cập nhật tuần 20)
- Xây dựng PA kỹ thuật: 0%
- Xây dựng PA thi công: 0%
- Xây dựng đầu bài kỹ thuật: 0%
- Tiến hành thi công: 0%
- KH tuần tiếp theo KS vị trí bảng đồng nhánh (tt)</t>
  </si>
  <si>
    <t>- (19/1/2026) Làm rõ nhu cầu: 100%
- Khảo sát, kiểm tra thực tế: 50%
- Trao đổi NCC: 20% (NCC đã gửi báo giá sơ bộ, khảo sát thực tế)
- Báo cáo B.GĐNM: 0%
- Xây dựng đầu bài kỹ thuật: 0%
- Xây dựng PA thi công: 0%
- Thực hiện công việc: 0%
- Hoàn thành họp đánh giá PA cùng các bên liên quan (Cập nhật tuần 20)
- KH tuần tiếp theo tính toán số lượng lắp bổ sung tối đa dựa trên hiện trạng hệ thống</t>
  </si>
  <si>
    <r>
      <t>- Số thẻ STOP trong tuần: ghi nhận 8</t>
    </r>
    <r>
      <rPr>
        <b/>
        <sz val="13"/>
        <rFont val="Times New Roman"/>
        <family val="1"/>
      </rPr>
      <t xml:space="preserve"> </t>
    </r>
    <r>
      <rPr>
        <sz val="13"/>
        <rFont val="Times New Roman"/>
        <family val="1"/>
      </rPr>
      <t>thẻ.
- Số thẻ STOP tháng 05/2026: ghi nhận: 10</t>
    </r>
    <r>
      <rPr>
        <b/>
        <sz val="13"/>
        <rFont val="Times New Roman"/>
        <family val="1"/>
      </rPr>
      <t xml:space="preserve"> </t>
    </r>
    <r>
      <rPr>
        <sz val="13"/>
        <rFont val="Times New Roman"/>
        <family val="1"/>
      </rPr>
      <t xml:space="preserve">thẻ </t>
    </r>
  </si>
  <si>
    <r>
      <t>- Thực hiện trong tuần: 42</t>
    </r>
    <r>
      <rPr>
        <b/>
        <sz val="13"/>
        <rFont val="Times New Roman"/>
        <family val="1"/>
      </rPr>
      <t xml:space="preserve"> </t>
    </r>
    <r>
      <rPr>
        <sz val="13"/>
        <rFont val="Times New Roman"/>
        <family val="1"/>
      </rPr>
      <t>giờ. Tích lũy: 444/1126 giờ</t>
    </r>
  </si>
  <si>
    <t>Họp Giao ban Nhà máy theo lịch B.GĐNM</t>
  </si>
  <si>
    <t>Rà soát giao nhiệm vụ tổ trưởng theo lịch P.GĐNM</t>
  </si>
  <si>
    <t>Rà soát công tác chuẩn bị BDTT 2026 theo lịch P.GĐNM</t>
  </si>
  <si>
    <t>Quản trị rủi ro thiết bị đo lường</t>
  </si>
  <si>
    <t>Cà Mau, ngày 18 tháng 05 năm 2026</t>
  </si>
  <si>
    <t>CAMERA 44/45/46/47</t>
  </si>
  <si>
    <t>An Toàn báoCamera 44/45/46/47 khu vực phía sau nhà đóng bao NPK</t>
  </si>
  <si>
    <t>- Nguyên nhân: Không cón tín hiệu truyền thông quang._x000D_
- Thực hiện: Kiểm tra các tủ box đấu nối thì phát hiện không có tín hiệu truyền thông quang, chưa rõ nguyên nhân. An Toàn đã thông tin nhà thầu kiểm tra lại_x000D_
- Kết quả: Hiện camera chưa lên hình, An Toàn đã thông tin nhà thầu kiểm tra lại .</t>
  </si>
  <si>
    <t/>
  </si>
  <si>
    <t>Giá trị đo sai (35 bar so với giá trị VH bình thường là 40 bar) .</t>
  </si>
  <si>
    <t>- Nguyên nhân: Chưa biết nguyên nhân ._x000D_
- Thực hiện: Quan sát thấy thiết bị đo sai với thực tế, tiến hành thực hiện theo y/c VH tháo 06PI-2257 sang lắp thay thế cho 06PI-2258. Hiện tại 06PI-2258 đem về phòng trực ca, chuyển ca ngày 18/5 đầu tuần mang sang Tổ HC kiểm tra lại._x000D_
- Kết quả: Chuyển ca ngày 18/5 đầu tuần mang sang Tổ HC kiểm tra lại.</t>
  </si>
  <si>
    <r>
      <rPr>
        <b/>
        <sz val="13"/>
        <color theme="1"/>
        <rFont val="Times New Roman"/>
        <family val="1"/>
      </rPr>
      <t>FS</t>
    </r>
    <r>
      <rPr>
        <sz val="13"/>
        <color theme="1"/>
        <rFont val="Times New Roman"/>
        <family val="1"/>
      </rPr>
      <t xml:space="preserve">: Báo cáo chủ trương đã được phê duyệt
</t>
    </r>
    <r>
      <rPr>
        <b/>
        <sz val="13"/>
        <color theme="1"/>
        <rFont val="Times New Roman"/>
        <family val="1"/>
      </rPr>
      <t>Front end and detail design:</t>
    </r>
    <r>
      <rPr>
        <sz val="13"/>
        <color theme="1"/>
        <rFont val="Times New Roman"/>
        <family val="1"/>
      </rPr>
      <t xml:space="preserve">
- Tình hình các đơn hàng:
ĐH 1: Cung cấp vật tư đầu dò phục vụ lắp bổ sung đầu dò gas detector: KHMS (Điều chỉnh lại spec và trình lại YCMS vào tuần 21)
ĐH 2: Cung cấp vật tư thiết bị hệ thống phục vụ lắp bổ sung đầu dò gas detector: KHMS (Đang soạn HSMCG)
ĐH 3: Cung cấp dịch vụ thi công hạ tầng, lắp đặt thiết bị gas detector: KHMS (Đang soạn HSMCG)
- Thiết kế kỹ thuật (100%)
- Xây dựng phương án triển khai scope PVCFC (83%) (D/L: 30/05)</t>
    </r>
  </si>
  <si>
    <r>
      <rPr>
        <b/>
        <sz val="13"/>
        <rFont val="Times New Roman"/>
        <family val="1"/>
      </rPr>
      <t>FS</t>
    </r>
    <r>
      <rPr>
        <sz val="13"/>
        <rFont val="Times New Roman"/>
        <family val="1"/>
      </rPr>
      <t xml:space="preserve">: Báo cáo chủ trương đã được phê duyệt (Đã thống nhất PA triển khai từ TGĐ: Lắp đặt 2 Robot/line và triển khai cho 1 line)
</t>
    </r>
    <r>
      <rPr>
        <b/>
        <sz val="13"/>
        <rFont val="Times New Roman"/>
        <family val="1"/>
      </rPr>
      <t>Front end design:</t>
    </r>
    <r>
      <rPr>
        <sz val="13"/>
        <rFont val="Times New Roman"/>
        <family val="1"/>
      </rPr>
      <t xml:space="preserve">
Xây dựng đầu bài dịch vụ (90%) (D/L: 15/05 đề xuất dời đến 29/05 do cần thêm thời gian để nhận góp ý từ NCC) 
</t>
    </r>
    <r>
      <rPr>
        <b/>
        <sz val="13"/>
        <rFont val="Times New Roman"/>
        <family val="1"/>
      </rPr>
      <t>Kế hoạch tiếp theo:</t>
    </r>
    <r>
      <rPr>
        <sz val="13"/>
        <rFont val="Times New Roman"/>
        <family val="1"/>
      </rPr>
      <t xml:space="preserve">
- Làm rõ các điểm Tie-in về chuyên môn Điện 
- Họp để chốt đầu bài kỹ thuật (Tuần 22)
Đã rà soát góp ý từ các đơn vị liên quan và điều chỉnh đầu bài kỹ thuật</t>
    </r>
  </si>
  <si>
    <t>Cà Mau, ngày 22 tháng 05 năm 2026</t>
  </si>
  <si>
    <t>BÁO CÁO TUẦN 21 VÀ KẾ HOẠCH TUẦN 22 NĂM 2026</t>
  </si>
  <si>
    <t>6812/LVC
954/clkp</t>
  </si>
  <si>
    <t xml:space="preserve">Thiết bị đo áp bị dao động cao ( tồn đọng) </t>
  </si>
  <si>
    <t xml:space="preserve">Nguyên nhân: Bộ D/A lỗi.
Thực hiện: 14/5 :Kiểm tra giá trị đo áp có xung tăng giảm liên tục. Tiến hành MOS giá trị (HH&amp;LL) trên ESD.Kiểm tra tại site vent không phát hiện bất thường. 15/5 PV dao động mạnh, kiểm tra bộ D/A dao động, tiến hành nhận vật tư, test report  transmitter mới. 16/5: Thay mới transmitter, loop test , report cùng VH, thiết bị hoạt động  bình thường, bàn giao VH 
Kết quả: Thiết bị hoạt động  bình thường, bàn giao VH </t>
  </si>
  <si>
    <t>Z08301A/B</t>
  </si>
  <si>
    <t>000010/lvc</t>
  </si>
  <si>
    <t xml:space="preserve"> VH báo off nguồn PLC</t>
  </si>
  <si>
    <t>Nguyên nhân : Thực hiện theo y/c VH.
Thực hiện:  Theo y/c VH off nguồn PLC cho VH vệ sinh, sau khi vệ sinh xong tiến hành On lại nguồn. Thiết bị hoạt động bình thường, bàn giao ĐVVH.
Kết quả:  Thiết bị hoạt động bình thường, bàn giao ĐVVH.</t>
  </si>
  <si>
    <t>006828/lvc</t>
  </si>
  <si>
    <t>VH báo hết khi Argon</t>
  </si>
  <si>
    <t>Nguyên nhân : Hết khí Argon
Thực hiện:  Quan sát thấy hết khí Argon,  tổ Phân tích hỗ trợ online- lấy chay khí kho WEC lên thay, phối hợp An toàn vận chuyển 2 chai khí đến vi trí chai khí dự phòng  và thay thế. Thiết bị hoạt động bình thường, bàn giao ĐVVH.
Kết quả: Thiết bị hoạt động bình thường, bàn giao ĐVVH.</t>
  </si>
  <si>
    <t xml:space="preserve"> 04TT-3011</t>
  </si>
  <si>
    <t>004836/lvc</t>
  </si>
  <si>
    <t xml:space="preserve"> Thiết bị Alarm I.O.P sau đó recover lại Normal </t>
  </si>
  <si>
    <t xml:space="preserve">Nguyên nhân : Chưa rõ nguyên nhân, nghi lão hóa trans 
Thực hiện: Kiểm tra đo áp Vcc= 13,4Vdc, TC K~ 51,2 degC, transmitter TH400, ragne : 0~100 degC, looptest sai số trong phạm vi = 0.8decC. Tiếp địa bình thường . Chưa phát hiện bất thường ở thiết bị, bàn giao VH theo dõi thêm. 
Kết quả: Chưa phát hiện bất thường ở thiết bị, bàn giao VH theo dõi thêm. </t>
  </si>
  <si>
    <t>0010/lvc</t>
  </si>
  <si>
    <t xml:space="preserve"> VH báo bể ống khí</t>
  </si>
  <si>
    <t>Nguyên nhân : Lão hóa, bể ống khí
Thực hiện: Kiểm tra thấy ống khí cấp làm mát cho tủ ĐK bị bể, tiến hành sử dụng vật tư dự phòng thay thế. Thiết bị hoạt động bình thường, bàn giao ĐVVH.
Kết quả: Thiết bị hoạt động bình thường, bàn giao ĐVVH.</t>
  </si>
  <si>
    <t>Camera 44/45/46/47</t>
  </si>
  <si>
    <t>004972/lvc</t>
  </si>
  <si>
    <t xml:space="preserve">An Toàn báoCamera 44/45/46/47 khu vực phía sau nhà đóng bao NPK </t>
  </si>
  <si>
    <t>Nguyên nhân : Không cón tín hiệu truyền thông quang. 
Thực hiện: Kiểm tra các tủ box đấu nối thì phát hiện không có tín hiệu truyền thông quang, chưa rõ nguyên nhân. An Toàn đã thông tin nhà thầu kiểm tra lại 
Kết quả: Hiện camera chưa lên hình, An Toàn đã thông tin nhà thầu kiểm tra lại .</t>
  </si>
  <si>
    <t xml:space="preserve">Nguyên nhân: Bỏ bypass tín hiệu 
Thực hiện: Kiểm tra, bỏ bypass tín hiệu LL, HH theo yêu cầu vận hành sau khi theo dõi thấy ổn. Thiết bị hoạt động  bình thường, bàn giao VH 
Kết quả: Thiết bị hoạt động  bình thường, bàn giao VH </t>
  </si>
  <si>
    <t xml:space="preserve">By bass/ Bỏ bypass tín hiệu </t>
  </si>
  <si>
    <t>Nguyên nhân : Thực hiện theo y/c VH.
Thực hiện: Theo y/c vận hành  By bass/ Bỏ bypass tín hiệu phục vụ CAM, hạng mục đã được thực hiện theo yêu cầu.  
Kết quả: Hạng mục đã được thực hiện theo yêu cầu.  .</t>
  </si>
  <si>
    <t>5026/lvc</t>
  </si>
  <si>
    <t>VH báo bao ngã cong support sensor</t>
  </si>
  <si>
    <t>Nguyên nhân :  Bao ngã làm ảnh hưởng. 
Thực hiện:   Quan sát thấy bao đổ ngã trúng, làm cong support sensor SG10, tiến hành nắn lại support và điều chỉnh lại vị trí sensor cho phù hợp. Thiết bị hoạt động bình thường, bàn giao ĐVVH.
Kết quả: Thiết bị hoạt động bình thường, bàn giao ĐVVH.</t>
  </si>
  <si>
    <t xml:space="preserve"> W48001E</t>
  </si>
  <si>
    <t>VH báo cân đối chứng lỗi.</t>
  </si>
  <si>
    <t xml:space="preserve">Nguyên nhân : Nghi ngờ đầu cân treo tín hiệu. 
Thực hiện:  Quan sát thấy cân sai ký so với thực tế, tiến hành zero và calib thiết bị thì luôn treo giá trị âm và giá trị khác so với tải chuẩn. Tiến hành reset lại nguồn và PLC, sau khi reset, thiết bị hoạt động bình thường, bàn giao ĐVVH.
Kết quả: Thiết bị hoạt động bình thường, bàn giao ĐVVH. </t>
  </si>
  <si>
    <t>Van số 3 xuất hàng xá</t>
  </si>
  <si>
    <t>VH báo rò van và không mở được.</t>
  </si>
  <si>
    <t xml:space="preserve">Nguyên nhân : Rò van xoay tay
Thực hiện:  Quan sát thấy van rò khí lớn và không mở được cửa đạm, tiến hành tháo vệ sinh làm kín các ron và thiết bị. Sau khi lắp lại test cùng VH, thiết bị hoạt động bình thường, bàn giao ĐVVH.
Kết quả: Thiết bị hoạt động bình thường, bàn giao ĐVVH. </t>
  </si>
  <si>
    <t xml:space="preserve">06PI-2258 </t>
  </si>
  <si>
    <t>006829/lvc</t>
  </si>
  <si>
    <t xml:space="preserve">Nguyên nhân : Chưa biết nguyên nhân .
Thực hiện:  Quan sát thấy thiết bị đo sai với thực tế, tiến hành thực hiện theo y/c VH tháo 06PI-2257 sang lắp thay thế cho 06PI-2258. Hiện tại 06PI-2258 đem về phòng trực ca, chuyển ca ngày 18/5 đầu tuần mang sang Tổ HC kiểm tra lại. 
Kết quả:  Chuyển ca ngày 18/5 đầu tuần mang sang Tổ HC kiểm tra lại. </t>
  </si>
  <si>
    <t>5027/LVC</t>
  </si>
  <si>
    <t>Nguyên nhân: Lệch zero
Thực hiện: Kiểm tra cân sai ký do lệch zero 200g. Kiểm tra các điều kiện bình thường tiến hành zero lại đầu cân. Cân đã hoạt động đúng.
Kết quả: Thiết bị hoạt động  bình thường.</t>
  </si>
  <si>
    <t>48XS-0048A</t>
  </si>
  <si>
    <t>Vận hành báo băng tải V48016A báo lệch trên hệ thống</t>
  </si>
  <si>
    <t>Nguyên nhân: Do switch lệch băng tải hỏng.
Thực hiện: Kiểm tra switch lệch băng tải kẹt cứng do rỉ sét không còn đàn hồi. Điều chỉnh lạ điểm không báo alarm. Thông báo vận hành kiểm soát độ lệch, ca ngày 18/5 sẽ nhận vật tư thay thế.
Kết quả: Switch mất đàn hồi</t>
  </si>
  <si>
    <t>1458/LVC</t>
  </si>
  <si>
    <t>Máy dán tem không hoạt động</t>
  </si>
  <si>
    <t>Nguyên nhân: Sensor piston đẩy tem lệch vị trí
Thực hiện: Kiểm tra sensor piston đẩy bao lệch vị trí. Tiến hành cân chỉnh lại vị trí sensor cho phù hợp máy dán tem đã hoạt động bình thường.
Kết quả: Thiết bị hoạt động  bình thường.</t>
  </si>
  <si>
    <t>1460/LVC</t>
  </si>
  <si>
    <t>Nguyên nhân: Thông số chưa phù hợp
Thực hiện: Kiểm tra điều chỉnh lại thông số cân, bàn giao ĐVVH
Kết quả: Thiết bị hoạt động  bình thường, bàn giao ĐVVH</t>
  </si>
  <si>
    <t>Nguyên nhân: Bể ống khí ngàm kẹp
Thực hiện: Kiểm tra phát hiện bể ống khí ngàm kẹp, thay mới ống khí bàn giao ĐVVH
Kết quả: Thiết bị hoạt động  bình thường, bàn giao ĐVVH</t>
  </si>
  <si>
    <t>Nguyên nhân: Thông số cửa tin cao
Thực hiện: Kiểm tra phát hiện thông số cửa tin cao, tiến hành điều chỉnh thông số cửa tin, bàn giao ĐVVH
Kết quả: Thiết bị hoạt động  bình thường, bàn giao ĐVVH</t>
  </si>
  <si>
    <t>6346/LVC</t>
  </si>
  <si>
    <t>Không di chuyển được</t>
  </si>
  <si>
    <t>Nguyên nhân:Switch báo vị trí không tác động
Thực hiện: Kiểm tra phát hiện switch báo vị trí không hoạt động được, tiến hành điều chỉnh lại vị trí switch đưa thiết bị vào hoạt động
Kết quả: Thiết bị hoạt động  bình thường, bàn giao ĐVVH</t>
  </si>
  <si>
    <t>4848/LVC</t>
  </si>
  <si>
    <t>Không có lưu lượng</t>
  </si>
  <si>
    <t>Nguyên nhân: Lưu lượng plant air yếu
Thực hiện: Kiểm tra phát hiện lưu lượng plant air đưa vào thiết bị yếu, thực hiện điều chỉnh lại lưu lượng đưa thiết bị vào hoạt động
Kết quả: Thiết bị hoạt động  bình thường vàn giao ĐVVH</t>
  </si>
  <si>
    <t>5355/LVC</t>
  </si>
  <si>
    <t>pH cao</t>
  </si>
  <si>
    <t>Nguyên nhân: Chưa rõ nguyên nhân
Thực hiện: Kiểm tra thấy giá trị pH cao, tiến hành kiểm tra với mẫu chuẩn thì lệch 1 pH, thực hiện calibrate lại đưa thiết bị vào hoạt động
Kết quả: Thiết bị hoạt động  bình thường vàn giao ĐVVH</t>
  </si>
  <si>
    <t>04PDT-3057</t>
  </si>
  <si>
    <t>4842/LVC</t>
  </si>
  <si>
    <t>Nguyên nhân: Chưa rõ nguyên nhân
Thực hiện: Kiểm tra phát hiện rò khớp nối, thực hiện siết không hết rò, thiết bị không tháo được do vướng mặt bích thiết bị đo áp, chuyển ca sau tìm giải pháp xử lý
Kết quả: Thiết bị vẫn còn rò nhỏ</t>
  </si>
  <si>
    <t>06TI-2201A</t>
  </si>
  <si>
    <t>6848/LVC</t>
  </si>
  <si>
    <t>Nguyên nhân: Lệch zero
Thực hiện: Ca ngày 15/05 thực hiện tháo TI về kiểm tra theo yêu cầu, Ca ngày 18/05 thực hiện lắp lại sau khi tổ chuyên môn kiểm tra xong
Kết quả: Thiết bị hoạt động  bình thường vàn giao ĐVVH</t>
  </si>
  <si>
    <t>MOS thiết bị</t>
  </si>
  <si>
    <t>Nguyên nhân: Thực hiện theo yêu cầu
Thực hiện: Thực hiện MOS để ĐVCQ thực hiện chống ăn mòn, trả MOS sau khi thực hiện chống ăn mòn xong
Kết quả: Thiết bị hoạt động  bình thường bàn giao ĐVCQ</t>
  </si>
  <si>
    <t>07SSLMS2652A</t>
  </si>
  <si>
    <t>Trả MOS</t>
  </si>
  <si>
    <t>Nguyên nhân: Thực hiện theo yêu cầu
Thực hiện: Kiểm tra giá trị SSL sàn rung A bình thường, tiến hành trả MOS theo yêu cầu ĐVCQ
Kết quả: Đã trả MOS theo yêu cầu ĐVCQ</t>
  </si>
  <si>
    <t>Dự án LTS</t>
  </si>
  <si>
    <t>Khảo sát cáp ngầm theo yêu cầu</t>
  </si>
  <si>
    <t>Nguyên nhân: Khảo sát dây cáp ngầm
Thực hiện: Thực hiện kiểm tra đoạn cáp ngầm theo yêu cầu xưởng Ammonia, sau khi kiểm tra không phải cáp điều khiển, chuyển xưởng Ammonia bàn giao Điện kiểm tra
Kết quả: Đã kiểm tra theo yêu cầu</t>
  </si>
  <si>
    <t>Hỏng switch lệch băng</t>
  </si>
  <si>
    <t>Nguyên nhân: Hỏng switch lệch băng
Thực hiện: Kiểm tra băng tải hỏng switch lệch băng, thực hiện nhận vật tư mới thay thế, tuy nhiên do nhu cầu xuất hàng ĐVCQ chưa dừng được, chuyển ca sau phối hợp xử lý
Kết quả: Đã nhận thiết bị mới về phòng ca, chuyển ca sau thực hiện thay thế khi có cơ hội</t>
  </si>
  <si>
    <t>5035/LVC</t>
  </si>
  <si>
    <t>Cân B line A dao động</t>
  </si>
  <si>
    <t>Nguyên nhân: Cửa tin đóng chậm
Thực hiện: Kiểm tra phát hiện cửa tin đống chậm tiến hành điều chỉnh khí nén và thông số cửa đưa thiết bị vào hoạt động
Kết quả: Thiết bị hoạt động  bình thường, bàn giao ĐVCQ</t>
  </si>
  <si>
    <t>Dư ký</t>
  </si>
  <si>
    <t>Nguyên nhân: Chưa rõ nguyên nhân
Thực hiện: Kiểm tra phát hiện cân sai so với tạ chuẩn, tiến hành calibrate lại cân, bàn giao ĐVCQ
Kết quả: Thiết bị hoạt động  bình thường.</t>
  </si>
  <si>
    <t>Nguyên nhân: Lỗi biến tần
Thực hiện: Kiểm tra phát hiện biến tần lỗi, chuyển ĐVCQ bàn giao VH điện xử lý
Kết quả: Đã kiểm tra thiết bị điều khiển bình thường, bàn giao Điện xử lý</t>
  </si>
  <si>
    <t>Chuyển cân xuống 40kg</t>
  </si>
  <si>
    <t>Nguyên nhân:Thực hiện theo yêu cầu
Thực hiện: Kiểm tra thực hiện chuyển cân từ 50kg xuống 40kg, điều chỉnh thông số, bàn giao ĐVCQ
Kết quả: Thiết bị hoạt động bình thường, bàn giao ĐVCQ</t>
  </si>
  <si>
    <t>Chuyển robot bốc bao 40kg</t>
  </si>
  <si>
    <t>Nguyên nhân:Thực hiện theo yêu cầu
Thực hiện: Kiểm tra thực hiện chuyển robot bốc bao từ 50kg xuống 40kg, sau khi điều chỉnh xong robot hoạt động bình thường bàn giao ĐVCQ
Kết quả: Thiết bị hoạt động bình thường, bàn giao ĐVCQ</t>
  </si>
  <si>
    <t>Tháo theo yêu cầu</t>
  </si>
  <si>
    <t>Nguyên nhân:Thực hiện theo yêu cầu
Thực hiện: Kiểm tra thực hiện tháo PI để ĐVCQ điền nước vào bồn, sẽ lắp lại sau khi ĐVCQ thực hiện xong công việc
Kết quả: Thiết bị đã tháo, sẽ thực hiện lắp lại sau khi ĐVCQ thực hiện xong việc</t>
  </si>
  <si>
    <t>MAY IN
L48001D</t>
  </si>
  <si>
    <t>5037/LVC</t>
  </si>
  <si>
    <t>Nguyên nhân: Thực hiện theo yêu cầu
Thực hiện: Máy in đã hết lỗi sau khi vệ sinh và cân chỉnh lại tia mực.
Kết quả: Đã thực hiện theo yêu cầu,, bàn giao ĐVCQ</t>
  </si>
  <si>
    <t>48XS-0044A</t>
  </si>
  <si>
    <t>Nguyên nhân: Thực hiện theo yêu cầu
Thực hiện: Gia cố lại Switch theo yêu cầu.
Kết quả: Đã thực hiện theo yêu cầu, bàn giao ĐVCQ</t>
  </si>
  <si>
    <t>Robot xếp bao 25kg lệch</t>
  </si>
  <si>
    <t>Nguyên nhân: Thực hiện theo yêu cầu
Thực hiện: Calibarte lại vị trí tọa độ bao 2.1 và 2.4 theo yêu cầu.
Kết quả: Đã thực hiện theo yêu cầu, bàn giao ĐVCQ</t>
  </si>
  <si>
    <t>Cân báo lỗi</t>
  </si>
  <si>
    <t>Nguyên nhân: Thực hiện theo yêu cầu
Thực hiện: Vệ sinh lại jack kết nối, cân đã hết báo lỗi.
Kết quả: Đã thực hiện theo yêu cầu, bàn giao ĐVCQ</t>
  </si>
  <si>
    <t>MAY RFID
L08201C</t>
  </si>
  <si>
    <t>1643/LVC</t>
  </si>
  <si>
    <t>Báo lỗi</t>
  </si>
  <si>
    <t>Nguyên nhân: Thực hiện theo yêu cầu
Thực hiện: Điều chỉnh lại sensor theo yêu cầu
Kết quả: Đã thực hiện theo yêu cầu, bàn giao ĐVCQ</t>
  </si>
  <si>
    <t>Giảm cân đóng bao xuống 100g</t>
  </si>
  <si>
    <t>Nguyên nhân: Thực hiện theo yêu cầu
Thực hiện: Điều chỉnh lại thông số cân giảm 100g theo yêu cầu
Kết quả: Đã thực hiện theo yêu cầu, bàn giao ĐVCQ</t>
  </si>
  <si>
    <t>V48016D</t>
  </si>
  <si>
    <t>Hỏng switch lệch băng (giao ca)</t>
  </si>
  <si>
    <t>Nguyên nhân: Hỏng switch lệch băng
Thực hiện: Ca ngày 18/05/2025: Kiểm tra băng tải hỏng switch lệch băng, thực hiện nhận vật tư mới thay thế, tuy nhiên do nhu cầu xuất hàng ĐVCQ chưa dừng được, chuyển ca sau phối hợp xử lý. Ca ngày 19/05/2025: Sau khi kiểm tra thiết bị đang hoạt động tốt, bàn giao ĐVVH theo dõi thêm.
Kết quả: Thiết bị hoạt động bình thường. Bàn giao ĐVVH</t>
  </si>
  <si>
    <t>V48016A
48XS-0048A</t>
  </si>
  <si>
    <t>Nguyên nhân: Hỏng switch lệch băng
Thực hiện: Ca ngày 18/05/2025: Kiểm tra băng tải hỏng switch lệch băng, thực hiện nhận vật tư mới thay thế, tuy nhiên do nhu cầu xuất hàng ĐVCQ chưa dừng được, chuyển ca sau phối hợp xử. Ca ngày 19/05/2025: Sau khi VH dừng băng tải, tiến hành thay mới từ thiết bị, đưa vào hoạt động.
Kết quả: Thiết bị hoạt động bình thường. Bàn giao ĐVVH</t>
  </si>
  <si>
    <t>4851/LVC</t>
  </si>
  <si>
    <t>Rò khớp nối (giao ca)</t>
  </si>
  <si>
    <t>Nguyên nhân: Chưa rõ nguyên nhân
Thực hiện: Ca ngày 18/05/2026: Kiểm tra phát hiện rò khớp nối, thực hiện siết không hết rò, thiết bị không tháo được do vướng mặt bích thiết bị đo áp, chuyển ca sau tìm giải pháp xử lý. Ca Ngày 19/05/2026: Tiếp tục kiểm tra siết rò đưa thiết bị vào hoạt động.
Kết quả: Thiết bị hoạt động bình thường. Bàn giao ĐVCQ</t>
  </si>
  <si>
    <t>Giá trị đo dao động</t>
  </si>
  <si>
    <t>Nguyên nhân: Nghi bọt khí trong đường ống.
Thực hiện: Kiểm tra tiến hành xả vent bọt khí đường ống. Giá trị đo ổn định khi đưa vào hoạt động.
Kết quả: Thiết bị đo chênh áp hoạt động bình thường. Bàn giao ĐVVH</t>
  </si>
  <si>
    <t>Lưu lượng giảm đột ngột</t>
  </si>
  <si>
    <t>Nguyên nhân: Lưu lượng plant air yếu
Thực hiện: Kiểm tra theo yêu cầu phát hiện lưu lượng plant air đưa vào thiết bị giảm yếu, tiến hành phối hợp VH điều chỉnh lại lưu lượng khí plant air đưa thiết bị vào hoạt động.
Kết quả: Thiết bị hoạt động bình thường vàn giao ĐVVH theo dõi.</t>
  </si>
  <si>
    <t>Nguyên nhân: Thực hiện theo yêu cầu
Thực hiện: Thực hiện MOS để ĐVCQ thực hiện chống ăn mòn, trả MOS sau khi thực hiện chống ăn mòn xong
Kết quả: Thiết bị hoạt động bình thường, bàn giao ĐVCQ</t>
  </si>
  <si>
    <t>5370/LVC</t>
  </si>
  <si>
    <t>Lắp lại theo yêu cầu</t>
  </si>
  <si>
    <t>Nguyên nhân: Thực hiện theo yêu cầu VH
Thực hiện: Kiểm tra thực hiện lắp PI theo yêu cầu sau khi VH thực hiện xong công việc
Kết quả: Thiết bị đã lắp lại theo yêu cầu, bàn giao ĐVCQ.</t>
  </si>
  <si>
    <t>06VT-2123B</t>
  </si>
  <si>
    <t>6855/LVC</t>
  </si>
  <si>
    <t>VH báo giá trị độ rung cao</t>
  </si>
  <si>
    <t>Nguyên nhân: Nghi ngờ dây extension không đạt.
Thực hiện: Kiểm tra đầu dò độ rung cao hơn so với các đầu dò khác 1,8xxmm/s mặc dù bơm đang dừng. Kiểm tra lịch sử đầu dò và barrier mới thay trong BDTT 2025, nhưng dây extension chưa thay, đánh giá trao đổi cùng planner và tổ chuyên môn lấy vật tư dây extension thay thế để loại trừ. Giá trị đã về 0,8xx mm/s sau khi thay thế.
Kết quả: Thiết bị đang hoạt động, bàn giao ĐVCQ theo dõi thêm.</t>
  </si>
  <si>
    <t>04TE-4313</t>
  </si>
  <si>
    <t>4854/LVC</t>
  </si>
  <si>
    <t>VH báo gia trị đo tăng đột ngột</t>
  </si>
  <si>
    <t>Nguyên nhân: Hỏng safety barrier 
Thực hiện: Kiểm tra đầu dò nhiệt tăng cao. Tiến hành kiểm tra giá trị nhiệt tại sensor chính 66,7degC, sensor phụ 0 degC (thông tin đã hỏng trước đó). Kiểm tra trên hệ thống phát hiện Safety barrier không lên đèn hỏng. Trao đổi planner nhận vật tư mới thay thế đưa thiết bị vào hoạt động. Giá trị nhiệt báo 66,78 degC sau khi thay thế.
Kết quả: Thiết bị đang hoạt động bình thường, bàn giao ĐVCQ theo dõi thêm.</t>
  </si>
  <si>
    <t>FT400.01</t>
  </si>
  <si>
    <t>Thực hiện tho yêu cầu VH</t>
  </si>
  <si>
    <t>Nguyên nhân: VH vệ sinh bồn cần về sinh luôn thiết bị theo yêu .
Thực hiện: Theo yêu cầu tháo đầu dò vệ sinh thiết bị trước khi chạy lại hệ thống làm mát.
Kết quả: Thiết bị đã được vệ sinh và lắp lại theo yêu cầu, bàn giao ĐVCQ chạy lại cụm</t>
  </si>
  <si>
    <t>Cân bàn NPK</t>
  </si>
  <si>
    <t>001464/LVC</t>
  </si>
  <si>
    <t xml:space="preserve">Lệch -120gam so với tải chuẩn </t>
  </si>
  <si>
    <t>Nguyên nhân: Chưa rõ nguyên nhân.
Thực hiện: Calibration lại cân bàn theo tải chuân
Kết quả: Cân hoạt động đúng, bàn giao ĐVVH.</t>
  </si>
  <si>
    <t>Máy in số 3 NPK</t>
  </si>
  <si>
    <t>'001464/LVC</t>
  </si>
  <si>
    <t>Báo lỗi "Độ nhớt vượt quá ngưỡng cho phép"</t>
  </si>
  <si>
    <t>Nguyên nhân: Máy in lệch tia mực khiến đầu in bị đóng mực. 
Thực hiện: Chỉnh lại tia mực và vệ sinh đầu in
Kết quả: Máy in hoạt động bình thường, bàn giao ĐVVH</t>
  </si>
  <si>
    <t xml:space="preserve">Cân A dao động </t>
  </si>
  <si>
    <t>Nguyên nhân: Thông số cửa thô chưa phù hợp
Thực hiện: Điều chỉnh lại thông số cửa thô
Kết quả: Thiết bị hoạt động bình thường, bàn giao ĐVVH.</t>
  </si>
  <si>
    <t>07AT-2641</t>
  </si>
  <si>
    <t>6856/LVC</t>
  </si>
  <si>
    <t>Nguyên nhân: Nghi ngờ dịch chất bên trong đường ống bị tù.
Thực hiện: Kiểm tra thiết bị dùng loại đo lưu lượng (coriolis) để đo tỷ trọng. Giá trị đo cao hơn so với phòng LAB (1145kg/m3) thiết bị đo (1152kg/m3). Trao đổi VH KQ phòng LAB và đo online chưa cùng điều kiện và thời điểm yêu cầu VH theo dõi thêm. 
Kết quả: Thiết bị hoạt động bình thường, bàn giao ĐVVH theo dõi thêm.</t>
  </si>
  <si>
    <t>MAY TINH V48016</t>
  </si>
  <si>
    <t>8146/LVC</t>
  </si>
  <si>
    <t>Không xem được Camera xuất thủy</t>
  </si>
  <si>
    <t>Nguyên nhân: Thực hiện theo yêu cầu
Thực hiện: Kiểm tra tín hiệu Internet bình thường, khởi động lại máy tính, chạy lại phần mềm Operater Softwavre, máy tính đã xem Camera xuất thủy lại bình thường.
Kết quả: Thiết bị hoạt động bình thường. Bàn giao ĐVCQ</t>
  </si>
  <si>
    <t>1465/LVC</t>
  </si>
  <si>
    <t>Chỉnh cân B xuống 100g</t>
  </si>
  <si>
    <t>Nguyên nhân: Thực hiện theo yêu cầu
Thực hiện: Điều chỉnh cân B giảm xuống 100g theo yêu cầu
Kết quả: Đã thực hiện theo yêu cầu. Bàn giao ĐVCQ</t>
  </si>
  <si>
    <t>48WT-03D</t>
  </si>
  <si>
    <t>Nguyên nhân: Thực hiện theo yêu cầu
Thực hiện: Tắc Manifold solenoid cửa thô, thông tắc Manifold. Cân đã hoạt động lại.
Kết quả: Đã thực hiện theo yêu cầu. Bàn giao ĐVCQ</t>
  </si>
  <si>
    <t>6865/LVC</t>
  </si>
  <si>
    <t>VH báo giá trị độ rung cao 0.8-1.2 mm/s trong khi  pump P06101B đang dừng</t>
  </si>
  <si>
    <t>Nguyên nhân: Barrier lỗi
Thực hiện: Ngày 19/5 Kiểm tra đầu dò độ rung cao hơn so với các đầu dò khác 1,8xxmm/s mặc dù bơm đang dừng. Kiểm tra lịch sử đầu dò và barrier mới thay trong BDTT 2025, nhưng dây extension chưa thay, đánh giá trao đổi cùng planner và tổ chuyên môn lấy vật tư dây extension thay thế để loại trừ. Giá trị đã về 0,8xx mm/s sau khi thay thế. Ngày 20/5 Đánh giá chỉ còn barrier chưa thay khả năng barrier là cao. Nhận thay barier mới thay thế. Sau khi thay giá trị bộ rung về 0.06 mm/s. 
Kết quả: Thiết bị hoạt động bình thường.</t>
  </si>
  <si>
    <t>06VT-2122B</t>
  </si>
  <si>
    <t>VH báo giá trị độ rung cao 0.31-0.38 mm/s trong khi  pump P06101B đang dừng</t>
  </si>
  <si>
    <t>Nguyên nhân: Lỗi barrier
Thực hiện: Nhận vật tư thay thế loại trừ rủi ro khi pump hoạt dộng độ rung tăng cao. Sau khi thay giá trị ổn định.
Kết quả:</t>
  </si>
  <si>
    <t>Giá trị đo dao động lúc âm lức dương</t>
  </si>
  <si>
    <t>Nguyên nhân: Nghi bọt khí trong đường ống.
Thực hiện: Kiểm tra tiến hành xả vent bọt khí đường ống. Châm nước bình ngưng giá trị đã ổn định khoảng 10 kpa.
Kết quả: Thiết bị làm việc ổn định.</t>
  </si>
  <si>
    <t>3579/LVC</t>
  </si>
  <si>
    <t>Robot xếp bao thường bị rơi</t>
  </si>
  <si>
    <t>Nguyên nhân: Do bao bị phồng không khí nên bao dễ rơi.
Thực hiện: Quan sát thấy bao bị phồng không khí bên trong nên khi xếp chồng lên nhau bao đễ rơi. Báo với bộ phận đóng bao đẩy không khí ra trước khi may bao. 
Kết quả: Robot xếp hết rơi bao.</t>
  </si>
  <si>
    <t>20KV-2049C</t>
  </si>
  <si>
    <t>Tháo tín hiệu khí điều khiển để Cơ khí sửa body van</t>
  </si>
  <si>
    <t>Nguyên nhân: Cơ khí sửa body van.
Thực hiện: Đã tháo tín hiệu khí điều khiển bàn giao van cho Cơ khí
Kết quả: Tín hiệu khí điều khiển đã tháo.</t>
  </si>
  <si>
    <t>20KV-2041C</t>
  </si>
  <si>
    <t>956/CL-KP</t>
  </si>
  <si>
    <t>04PV-4251
CO2 Chiller</t>
  </si>
  <si>
    <t>4683/lvc</t>
  </si>
  <si>
    <t>Valve bị kẹt 0~5%</t>
  </si>
  <si>
    <t xml:space="preserve">Nguyên nhân: Travel lệch 
Thực hiện: Kiểm tra MV= 0~5% valve không di chuyển ty, output posit không có, tuy nhiên từ ~4.5% thì output posit có tác động và ti valve di chuyển. Dùng Hart kiểm tra thì travel lệch 5.1% ở 3.99mA. Tiến hành calib lại travel, valve hoạt động đúng, đáp ứng bình thường, bàn giao VH.
Kết quả: Valve đáp ứng bình thường, bàn giao VH </t>
  </si>
  <si>
    <t>8151/lvc</t>
  </si>
  <si>
    <t xml:space="preserve">Máy số 06, line F không in </t>
  </si>
  <si>
    <t xml:space="preserve">Nguyên nhân: Cài đặt chưa phù hợp
Thực hiện: Quan sát thấy trạng thái máy in hoạt động bình thường không báo lỗi nhưng không in khi bao đi qua. Kiểm tra trạng thái cài đặt máy in thấy sai trạng thái, đã điều chỉnh lại cài đặt đưa máy in vào hoạt động bình thường
Kết quảThiết bị hoạt động bình thường, bàn giao cho VH. </t>
  </si>
  <si>
    <t>Máy in số 05 dự phòng</t>
  </si>
  <si>
    <t>VH báo in không hiện thị rõ</t>
  </si>
  <si>
    <t>U20202A</t>
  </si>
  <si>
    <t>005406/lvc</t>
  </si>
  <si>
    <t xml:space="preserve">Không đóng mở các valve trong chuyền được </t>
  </si>
  <si>
    <t>Nguyên nhân: Nghi ngờ switch local/  remote chập chờn. 
Thực hiện: Kiểm tra các valve tại  LC08 đóng mở bình thường, tuy nhiên trên HMI không nhận trạng thái remote, phối hợp VH Stop U20202A,  kiểm tra dây siết tesminal , gia cố lại cụm Switch. Các valve đóng mở lại bình thường. Sau khi test đong mở valve bình thường VH đã cho chạy lại U20202A.
Kết quả: Sau khi test đong mở valve bình thường VH đã cho chạy lại U20202A.
Kiến nghi: Trường hợp lỗi lặp lại thì thay thế bộ switch 3 vị trí.</t>
  </si>
  <si>
    <t>VH báo lệch tia mực.</t>
  </si>
  <si>
    <t>Nguyên nhân:  Lệch tia mực
Thực hiện: Kiểm tra máy in số 3, thấy đầu in lệch tia mực, tiến hành vệ sinh và chỉnh lại tia mực.
Kết quả: Thiết bị hoạt động bình thường, bàn giao cho VH.</t>
  </si>
  <si>
    <t>1467/lvc</t>
  </si>
  <si>
    <t>VH báo sensor không nhận tín hiệu.</t>
  </si>
  <si>
    <t>Nguyên nhân: Lỏng support
Thực hiện: Quan sát thấy lỏng support sensor B31, tiến hành siết ốc cố định lại support và điều chỉnh sensor cho phù hợp.
Kết quả: Thiết bị hoạt động bình thường, bàn giao cho VH.</t>
  </si>
  <si>
    <t xml:space="preserve">Nguyên nhân: Bộ D/A lỗi.
Thực hiện: 14/5 :Kiểm tra giá trị đo áp có xung tăng giảm liên tục. Tiến hành MOS giá trị (HH&amp;LL) trên ESD.Kiểm tra tại site vent không phát hiện bất thường. 15/5 PV dao động mạnh, kiểm tra bộ D/A dao động, tiến hành nhận vật tư, test report  transmitter mới. 16/5: Thay mới transmitter, loop test , report cùng VH, thiết bị hoạt động  bình thường, bàn giao VH 
Kết quả: Thiết bị hoạt động  bình thường, bàn giao VH,  bỏ bypass tín hiệu LL, HH theo yêu cầu vận hành sau khi theo dõi thấy ổn. Thiết bị hoạt động  bình thường, bàn giao VH </t>
  </si>
  <si>
    <t xml:space="preserve">Chuyển nhà thầu xử lý </t>
  </si>
  <si>
    <t xml:space="preserve">Đã xử lý trong ca sau </t>
  </si>
  <si>
    <t xml:space="preserve">Đã xử lý xong trong ca sau </t>
  </si>
  <si>
    <t xml:space="preserve">48XS-0048A </t>
  </si>
  <si>
    <t>Khi ĐVVH bàn giao được thiết bị_K1</t>
  </si>
  <si>
    <t>Nhà thầu chưa xử lý xong ,21/05/2026. An Toàn đã yc nhà thầu kiểm tra lại .</t>
  </si>
  <si>
    <r>
      <rPr>
        <b/>
        <sz val="13"/>
        <color theme="1"/>
        <rFont val="Times New Roman"/>
        <family val="1"/>
      </rPr>
      <t>FS</t>
    </r>
    <r>
      <rPr>
        <sz val="13"/>
        <color theme="1"/>
        <rFont val="Times New Roman"/>
        <family val="1"/>
      </rPr>
      <t xml:space="preserve">: Báo cáo chủ trương đã được phê duyệt
</t>
    </r>
    <r>
      <rPr>
        <b/>
        <sz val="13"/>
        <color theme="1"/>
        <rFont val="Times New Roman"/>
        <family val="1"/>
      </rPr>
      <t>Front end and detail design:</t>
    </r>
    <r>
      <rPr>
        <sz val="13"/>
        <color theme="1"/>
        <rFont val="Times New Roman"/>
        <family val="1"/>
      </rPr>
      <t xml:space="preserve">
- Tình hình các đơn hàng:
ĐH 1: Cung cấp vật tư đầu dò phục vụ lắp bổ sung đầu dò gas detector: KHMS (Điều chỉnh lại spec và trình lại YCMS vào tuần 22)
ĐH 2: Cung cấp vật tư thiết bị hệ thống phục vụ lắp bổ sung đầu dò gas detector: HSMCG 
ĐH 3: Cung cấp dịch vụ thi công hạ tầng, lắp đặt thiết bị gas detector: HSMCG
- Thiết kế kỹ thuật (100%)
- Xây dựng phương án triển khai scope PVCFC (83%) (D/L: 30/05)</t>
    </r>
  </si>
  <si>
    <t>Quản trị rủi ro thiết bị hệ thống điều khiển</t>
  </si>
  <si>
    <t xml:space="preserve">- Tích lũy thực hiện di dời đầu dò không cần giàn giáo: 35/35 đầu dò 
- Tích lũy thực hiện di dời có giàn giáo: 75/82 đầu dò 
- Tích lũy thực hiện lắp mới có giàn giáo: 21/21 đầu dò </t>
  </si>
  <si>
    <t>Hoàn thành cập nhật bản vẻ CAD và graphic F&amp;G
Đang liên hệ các nhà cung cấp đề thiết kế bản vẽ
Hoàn thành vẽ graphic MIMIC PANEL mới tại máy tính FGS
Đã xin ý kiến LĐX về các giải pháp: Gợi ý về bảng MIMIC mới: tìm hiểu về bảng MIMIC hiển thị bằng màn hình LED.
Cập nhật bản vẽ CAD và graphic máy tính F&amp;G: Hoàn thành
Trong tuần:
- Soạn phương án thực hiện kết nối các hệ thống báo cháy lắp mới: 71%
Tuần sau: Soạn phương án thực hiện kết nối các hệ thống báo cháy lắp mới. 
Trao đổi với p.AT về giải pháp bảng MIMIC</t>
  </si>
  <si>
    <t>- (19/1/2026) Làm rõ nhu cầu: 100%
- Khảo sát, kiểm tra thực tế: 50%
- Trao đổi NCC: 20% (NCC đã gửi báo giá sơ bộ, khảo sát thực tế)
- Báo cáo B.GĐNM: 0%
- Xây dựng đầu bài kỹ thuật: 0%
- Xây dựng PA thi công: 0%
- Thực hiện công việc: 0%
- Hoàn thành họp đánh giá PA cùng các bên liên quan (Cập nhật tuần 20)
- KH tuần tiếp theo tính toán số lượng lắp bổ sung tối đa dựa trên hiện trạng hệ thống (tt)</t>
  </si>
  <si>
    <r>
      <rPr>
        <b/>
        <sz val="13"/>
        <rFont val="Times New Roman"/>
        <family val="1"/>
      </rPr>
      <t>FS</t>
    </r>
    <r>
      <rPr>
        <sz val="13"/>
        <rFont val="Times New Roman"/>
        <family val="1"/>
      </rPr>
      <t xml:space="preserve">: Báo cáo chủ trương đã được phê duyệt (Đã thống nhất PA triển khai từ TGĐ: Lắp đặt 2 Robot/line và triển khai cho 1 line)
</t>
    </r>
    <r>
      <rPr>
        <b/>
        <sz val="13"/>
        <rFont val="Times New Roman"/>
        <family val="1"/>
      </rPr>
      <t>Front end design:</t>
    </r>
    <r>
      <rPr>
        <sz val="13"/>
        <rFont val="Times New Roman"/>
        <family val="1"/>
      </rPr>
      <t xml:space="preserve">
Xây dựng đầu bài dịch vụ (90%) (D/L: 15/05 đề xuất dời đến 29/05 do cần thêm thời gian để nhận góp ý từ NCC) 
</t>
    </r>
    <r>
      <rPr>
        <b/>
        <sz val="13"/>
        <rFont val="Times New Roman"/>
        <family val="1"/>
      </rPr>
      <t>Kế hoạch tiếp theo:</t>
    </r>
    <r>
      <rPr>
        <sz val="13"/>
        <rFont val="Times New Roman"/>
        <family val="1"/>
      </rPr>
      <t xml:space="preserve">
Họp để chốt đầu bài kỹ thuật (Tuần 22) và trình YCDV</t>
    </r>
  </si>
  <si>
    <r>
      <t>- Thực hiện trong tuần: 45</t>
    </r>
    <r>
      <rPr>
        <b/>
        <sz val="13"/>
        <rFont val="Times New Roman"/>
        <family val="1"/>
      </rPr>
      <t xml:space="preserve"> </t>
    </r>
    <r>
      <rPr>
        <sz val="13"/>
        <rFont val="Times New Roman"/>
        <family val="1"/>
      </rPr>
      <t>giờ. Tích lũy: 489/1126 giờ</t>
    </r>
  </si>
  <si>
    <r>
      <t>- Số thẻ STOP trong tuần: ghi nhận 5</t>
    </r>
    <r>
      <rPr>
        <b/>
        <sz val="13"/>
        <rFont val="Times New Roman"/>
        <family val="1"/>
      </rPr>
      <t xml:space="preserve"> </t>
    </r>
    <r>
      <rPr>
        <sz val="13"/>
        <rFont val="Times New Roman"/>
        <family val="1"/>
      </rPr>
      <t>thẻ.
- Số thẻ STOP tháng 05/2026: ghi nhận: 15</t>
    </r>
    <r>
      <rPr>
        <b/>
        <sz val="13"/>
        <rFont val="Times New Roman"/>
        <family val="1"/>
      </rPr>
      <t xml:space="preserve"> </t>
    </r>
    <r>
      <rPr>
        <sz val="13"/>
        <rFont val="Times New Roman"/>
        <family val="1"/>
      </rPr>
      <t xml:space="preserve">thẻ </t>
    </r>
  </si>
  <si>
    <t>Giám sát NCC thực hiện thi công lắp đặt hệ thống bộ đếm xưởng NPK
Phối hợp Chạy thử, nghiệm thu</t>
  </si>
  <si>
    <t>- Đã hoàn thành lắp đắt thiết bị.
- Đã hoàn thành chạy thử 72h; 
- Đã lắp máy tính AI và đang cho học mẩu bao 
- NCC đã đào tạo, hướng dãn sử dụng hệ đếm đối chứng AI cho VH.
- Do đếm AI còn đang sai nhiều nên NCC đã điều chỉnh ổn dịnh. 
- Công việc đã hoàn thành, chờ ký nghiệm thu.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</si>
</sst>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5" formatCode="#,##0\ &quot;₫&quot;;\-#,##0\ &quot;₫&quot;"/>
    <numFmt numFmtId="164" formatCode="_(&quot;$&quot;* #,##0.00_);_(&quot;$&quot;* \(#,##0.00\);_(&quot;$&quot;* &quot;-&quot;??_);_(@_)"/>
    <numFmt numFmtId="165" formatCode="_(* #,##0.00_);_(* \(#,##0.00\);_(* &quot;-&quot;??_);_(@_)"/>
    <numFmt numFmtId="166" formatCode="_-* #,##0.00\ _₫_-;\-* #,##0.00\ _₫_-;_-* &quot;-&quot;??\ _₫_-;_-@_-"/>
    <numFmt numFmtId="167" formatCode="0.0%"/>
    <numFmt numFmtId="168" formatCode="&quot;$&quot;#,##0;\-&quot;$&quot;#,##0"/>
    <numFmt numFmtId="169" formatCode="0.000"/>
    <numFmt numFmtId="170" formatCode="_-[$€]\ * #,##0.00_-;\-[$€]\ * #,##0.00_-;_-[$€]\ * &quot;-&quot;??_-;_-@_-"/>
    <numFmt numFmtId="171" formatCode="[$-409]d\-mmm\-yyyy;@"/>
    <numFmt numFmtId="172" formatCode="[$-1000000]h:mm;@"/>
  </numFmts>
  <fonts count="151">
    <font>
      <sz val="11"/>
      <color theme="1"/>
      <name val="Segoe UI"/>
      <family val="2"/>
    </font>
    <font>
      <sz val="11"/>
      <color indexed="8"/>
      <name val="Calibri"/>
      <family val="2"/>
    </font>
    <font>
      <sz val="10"/>
      <name val="Arial"/>
      <family val="2"/>
      <charset val="16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1"/>
      <color indexed="63"/>
      <name val="Calibri"/>
      <family val="2"/>
    </font>
    <font>
      <sz val="11"/>
      <color indexed="62"/>
      <name val="Calibri"/>
      <family val="2"/>
    </font>
    <font>
      <sz val="11"/>
      <color indexed="52"/>
      <name val="Calibri"/>
      <family val="2"/>
    </font>
    <font>
      <sz val="11"/>
      <color indexed="60"/>
      <name val="Calibri"/>
      <family val="2"/>
    </font>
    <font>
      <b/>
      <sz val="11"/>
      <color indexed="8"/>
      <name val="Calibri"/>
      <family val="2"/>
    </font>
    <font>
      <sz val="11"/>
      <color indexed="10"/>
      <name val="Calibri"/>
      <family val="2"/>
    </font>
    <font>
      <sz val="14"/>
      <color indexed="8"/>
      <name val="Times New Roman"/>
      <family val="1"/>
    </font>
    <font>
      <sz val="12"/>
      <name val="Times New Roman"/>
      <family val="1"/>
    </font>
    <font>
      <sz val="12"/>
      <color indexed="8"/>
      <name val="Times New Roman"/>
      <family val="2"/>
      <charset val="163"/>
    </font>
    <font>
      <b/>
      <sz val="18"/>
      <color indexed="56"/>
      <name val="Cambria"/>
      <family val="1"/>
    </font>
    <font>
      <b/>
      <sz val="15"/>
      <color indexed="56"/>
      <name val="Calibri"/>
      <family val="2"/>
    </font>
    <font>
      <b/>
      <sz val="13"/>
      <color indexed="56"/>
      <name val="Calibri"/>
      <family val="2"/>
    </font>
    <font>
      <b/>
      <sz val="11"/>
      <color indexed="56"/>
      <name val="Calibri"/>
      <family val="2"/>
    </font>
    <font>
      <sz val="11"/>
      <color indexed="8"/>
      <name val="Times New Roman"/>
      <family val="2"/>
    </font>
    <font>
      <sz val="10"/>
      <name val="Arial"/>
      <family val="2"/>
    </font>
    <font>
      <sz val="12"/>
      <name val="宋体"/>
      <charset val="134"/>
    </font>
    <font>
      <sz val="11"/>
      <name val="明朝"/>
      <charset val="134"/>
    </font>
    <font>
      <sz val="12"/>
      <name val="Arial"/>
      <family val="2"/>
    </font>
    <font>
      <sz val="9"/>
      <name val="Arial"/>
      <family val="2"/>
    </font>
    <font>
      <sz val="10"/>
      <name val="MS Sans Serif"/>
      <family val="2"/>
    </font>
    <font>
      <sz val="10"/>
      <name val="Arial"/>
      <family val="2"/>
      <charset val="163"/>
    </font>
    <font>
      <sz val="9"/>
      <name val="Arial"/>
      <family val="2"/>
      <charset val="163"/>
    </font>
    <font>
      <sz val="11"/>
      <name val="돋움"/>
      <charset val="129"/>
    </font>
    <font>
      <sz val="13"/>
      <name val="Times New Roman"/>
      <family val="1"/>
    </font>
    <font>
      <b/>
      <sz val="13"/>
      <name val="Times New Roman"/>
      <family val="1"/>
    </font>
    <font>
      <sz val="11"/>
      <color indexed="8"/>
      <name val="Segoe UI"/>
      <family val="2"/>
    </font>
    <font>
      <sz val="11"/>
      <color indexed="8"/>
      <name val="Calibri"/>
      <family val="2"/>
    </font>
    <font>
      <sz val="11"/>
      <color indexed="8"/>
      <name val="Calibri"/>
      <family val="2"/>
      <charset val="163"/>
    </font>
    <font>
      <sz val="13"/>
      <color indexed="8"/>
      <name val="Times New Roman"/>
      <family val="1"/>
    </font>
    <font>
      <b/>
      <sz val="13"/>
      <color indexed="8"/>
      <name val="Times New Roman"/>
      <family val="1"/>
    </font>
    <font>
      <sz val="11"/>
      <color indexed="8"/>
      <name val="Calibri"/>
      <family val="2"/>
    </font>
    <font>
      <sz val="11"/>
      <color indexed="8"/>
      <name val="Calibri"/>
      <family val="2"/>
      <charset val="163"/>
    </font>
    <font>
      <b/>
      <i/>
      <sz val="13"/>
      <color indexed="8"/>
      <name val="Times New Roman"/>
      <family val="1"/>
    </font>
    <font>
      <b/>
      <i/>
      <u/>
      <sz val="13"/>
      <color indexed="8"/>
      <name val="Times New Roman"/>
      <family val="1"/>
    </font>
    <font>
      <sz val="13"/>
      <color indexed="10"/>
      <name val="Times New Roman"/>
      <family val="1"/>
    </font>
    <font>
      <sz val="11"/>
      <color indexed="8"/>
      <name val="Segoe UI"/>
      <family val="2"/>
    </font>
    <font>
      <sz val="11"/>
      <color indexed="8"/>
      <name val="Arial"/>
      <family val="2"/>
      <charset val="163"/>
    </font>
    <font>
      <sz val="11"/>
      <color indexed="8"/>
      <name val="Arial"/>
      <family val="2"/>
    </font>
    <font>
      <b/>
      <sz val="16"/>
      <name val="Times New Roman"/>
      <family val="1"/>
    </font>
    <font>
      <sz val="8"/>
      <name val="Segoe UI"/>
      <family val="2"/>
    </font>
    <font>
      <sz val="11"/>
      <color theme="1"/>
      <name val="Segoe UI"/>
      <family val="2"/>
    </font>
    <font>
      <sz val="11"/>
      <color theme="1"/>
      <name val="Calibri"/>
      <family val="2"/>
    </font>
    <font>
      <sz val="11"/>
      <color theme="1"/>
      <name val="Calibri"/>
      <family val="2"/>
      <charset val="163"/>
    </font>
    <font>
      <sz val="11"/>
      <color theme="1"/>
      <name val="Calibri"/>
      <family val="2"/>
      <charset val="163"/>
      <scheme val="minor"/>
    </font>
    <font>
      <sz val="11"/>
      <color theme="1"/>
      <name val="Calibri"/>
      <family val="2"/>
      <scheme val="minor"/>
    </font>
    <font>
      <sz val="11"/>
      <color theme="0"/>
      <name val="Calibri"/>
      <family val="2"/>
    </font>
    <font>
      <sz val="11"/>
      <color theme="0"/>
      <name val="Calibri"/>
      <family val="2"/>
      <charset val="163"/>
    </font>
    <font>
      <sz val="11"/>
      <color theme="0"/>
      <name val="Calibri"/>
      <family val="2"/>
      <charset val="163"/>
      <scheme val="minor"/>
    </font>
    <font>
      <sz val="11"/>
      <color theme="0"/>
      <name val="Calibri"/>
      <family val="2"/>
      <scheme val="minor"/>
    </font>
    <font>
      <sz val="11"/>
      <color rgb="FF9C0006"/>
      <name val="Calibri"/>
      <family val="2"/>
    </font>
    <font>
      <sz val="11"/>
      <color rgb="FF9C0006"/>
      <name val="Calibri"/>
      <family val="2"/>
      <charset val="163"/>
    </font>
    <font>
      <sz val="11"/>
      <color rgb="FF9C0006"/>
      <name val="Calibri"/>
      <family val="2"/>
      <charset val="163"/>
      <scheme val="minor"/>
    </font>
    <font>
      <sz val="11"/>
      <color rgb="FF9C0006"/>
      <name val="Calibri"/>
      <family val="2"/>
      <scheme val="minor"/>
    </font>
    <font>
      <b/>
      <sz val="11"/>
      <color rgb="FFFA7D00"/>
      <name val="Calibri"/>
      <family val="2"/>
    </font>
    <font>
      <b/>
      <sz val="11"/>
      <color rgb="FFFA7D00"/>
      <name val="Calibri"/>
      <family val="2"/>
      <charset val="163"/>
    </font>
    <font>
      <b/>
      <sz val="11"/>
      <color rgb="FFFA7D00"/>
      <name val="Calibri"/>
      <family val="2"/>
      <charset val="163"/>
      <scheme val="minor"/>
    </font>
    <font>
      <b/>
      <sz val="11"/>
      <color rgb="FFFA7D00"/>
      <name val="Calibri"/>
      <family val="2"/>
      <scheme val="minor"/>
    </font>
    <font>
      <b/>
      <sz val="11"/>
      <color theme="0"/>
      <name val="Calibri"/>
      <family val="2"/>
    </font>
    <font>
      <b/>
      <sz val="11"/>
      <color theme="0"/>
      <name val="Calibri"/>
      <family val="2"/>
      <charset val="163"/>
    </font>
    <font>
      <b/>
      <sz val="11"/>
      <color theme="0"/>
      <name val="Calibri"/>
      <family val="2"/>
      <charset val="163"/>
      <scheme val="minor"/>
    </font>
    <font>
      <b/>
      <sz val="11"/>
      <color theme="0"/>
      <name val="Calibri"/>
      <family val="2"/>
      <scheme val="minor"/>
    </font>
    <font>
      <i/>
      <sz val="11"/>
      <color rgb="FF7F7F7F"/>
      <name val="Calibri"/>
      <family val="2"/>
    </font>
    <font>
      <i/>
      <sz val="11"/>
      <color rgb="FF7F7F7F"/>
      <name val="Calibri"/>
      <family val="2"/>
      <charset val="163"/>
    </font>
    <font>
      <i/>
      <sz val="11"/>
      <color rgb="FF7F7F7F"/>
      <name val="Calibri"/>
      <family val="2"/>
      <charset val="163"/>
      <scheme val="minor"/>
    </font>
    <font>
      <i/>
      <sz val="11"/>
      <color rgb="FF7F7F7F"/>
      <name val="Calibri"/>
      <family val="2"/>
      <scheme val="minor"/>
    </font>
    <font>
      <sz val="11"/>
      <color rgb="FF006100"/>
      <name val="Calibri"/>
      <family val="2"/>
    </font>
    <font>
      <sz val="11"/>
      <color rgb="FF006100"/>
      <name val="Calibri"/>
      <family val="2"/>
      <charset val="163"/>
    </font>
    <font>
      <sz val="11"/>
      <color rgb="FF006100"/>
      <name val="Calibri"/>
      <family val="2"/>
      <charset val="163"/>
      <scheme val="minor"/>
    </font>
    <font>
      <sz val="11"/>
      <color rgb="FF006100"/>
      <name val="Calibri"/>
      <family val="2"/>
      <scheme val="minor"/>
    </font>
    <font>
      <b/>
      <sz val="15"/>
      <color theme="3"/>
      <name val="Calibri"/>
      <family val="2"/>
    </font>
    <font>
      <b/>
      <sz val="15"/>
      <color theme="3"/>
      <name val="Calibri"/>
      <family val="2"/>
      <charset val="163"/>
    </font>
    <font>
      <b/>
      <sz val="15"/>
      <color theme="3"/>
      <name val="Calibri"/>
      <family val="2"/>
      <charset val="163"/>
      <scheme val="minor"/>
    </font>
    <font>
      <b/>
      <sz val="15"/>
      <color theme="3"/>
      <name val="Calibri"/>
      <family val="2"/>
      <scheme val="minor"/>
    </font>
    <font>
      <b/>
      <sz val="13"/>
      <color theme="3"/>
      <name val="Calibri"/>
      <family val="2"/>
    </font>
    <font>
      <b/>
      <sz val="13"/>
      <color theme="3"/>
      <name val="Calibri"/>
      <family val="2"/>
      <charset val="163"/>
    </font>
    <font>
      <b/>
      <sz val="13"/>
      <color theme="3"/>
      <name val="Calibri"/>
      <family val="2"/>
      <charset val="163"/>
      <scheme val="minor"/>
    </font>
    <font>
      <b/>
      <sz val="13"/>
      <color theme="3"/>
      <name val="Calibri"/>
      <family val="2"/>
      <scheme val="minor"/>
    </font>
    <font>
      <b/>
      <sz val="11"/>
      <color theme="3"/>
      <name val="Calibri"/>
      <family val="2"/>
    </font>
    <font>
      <b/>
      <sz val="11"/>
      <color theme="3"/>
      <name val="Calibri"/>
      <family val="2"/>
      <charset val="163"/>
    </font>
    <font>
      <b/>
      <sz val="11"/>
      <color theme="3"/>
      <name val="Calibri"/>
      <family val="2"/>
      <charset val="163"/>
      <scheme val="minor"/>
    </font>
    <font>
      <b/>
      <sz val="11"/>
      <color theme="3"/>
      <name val="Calibri"/>
      <family val="2"/>
      <scheme val="minor"/>
    </font>
    <font>
      <u/>
      <sz val="11"/>
      <color theme="10"/>
      <name val="Calibri"/>
      <family val="2"/>
    </font>
    <font>
      <u/>
      <sz val="9"/>
      <color theme="10"/>
      <name val="Arial"/>
      <family val="2"/>
    </font>
    <font>
      <u/>
      <sz val="11"/>
      <color theme="10"/>
      <name val="Calibri"/>
      <family val="2"/>
      <scheme val="minor"/>
    </font>
    <font>
      <u/>
      <sz val="13"/>
      <color theme="10"/>
      <name val="Times New Roman"/>
      <family val="2"/>
    </font>
    <font>
      <sz val="11"/>
      <color rgb="FF3F3F76"/>
      <name val="Calibri"/>
      <family val="2"/>
    </font>
    <font>
      <sz val="11"/>
      <color rgb="FF3F3F76"/>
      <name val="Calibri"/>
      <family val="2"/>
      <charset val="163"/>
    </font>
    <font>
      <sz val="11"/>
      <color rgb="FF3F3F76"/>
      <name val="Calibri"/>
      <family val="2"/>
      <charset val="163"/>
      <scheme val="minor"/>
    </font>
    <font>
      <sz val="11"/>
      <color rgb="FF3F3F76"/>
      <name val="Calibri"/>
      <family val="2"/>
      <scheme val="minor"/>
    </font>
    <font>
      <sz val="11"/>
      <color rgb="FFFA7D00"/>
      <name val="Calibri"/>
      <family val="2"/>
    </font>
    <font>
      <sz val="11"/>
      <color rgb="FFFA7D00"/>
      <name val="Calibri"/>
      <family val="2"/>
      <charset val="163"/>
    </font>
    <font>
      <sz val="11"/>
      <color rgb="FFFA7D00"/>
      <name val="Calibri"/>
      <family val="2"/>
      <charset val="163"/>
      <scheme val="minor"/>
    </font>
    <font>
      <sz val="11"/>
      <color rgb="FFFA7D00"/>
      <name val="Calibri"/>
      <family val="2"/>
      <scheme val="minor"/>
    </font>
    <font>
      <sz val="11"/>
      <color rgb="FF9C6500"/>
      <name val="Calibri"/>
      <family val="2"/>
    </font>
    <font>
      <sz val="11"/>
      <color rgb="FF9C6500"/>
      <name val="Calibri"/>
      <family val="2"/>
      <charset val="163"/>
    </font>
    <font>
      <sz val="11"/>
      <color rgb="FF9C6500"/>
      <name val="Calibri"/>
      <family val="2"/>
      <charset val="163"/>
      <scheme val="minor"/>
    </font>
    <font>
      <sz val="11"/>
      <color rgb="FF9C6500"/>
      <name val="Calibri"/>
      <family val="2"/>
      <scheme val="minor"/>
    </font>
    <font>
      <sz val="11"/>
      <color theme="1"/>
      <name val="Calibri"/>
      <family val="2"/>
      <charset val="162"/>
    </font>
    <font>
      <sz val="11"/>
      <color theme="1"/>
      <name val="Calibri"/>
      <family val="2"/>
      <charset val="162"/>
      <scheme val="minor"/>
    </font>
    <font>
      <sz val="12"/>
      <color theme="1"/>
      <name val="Times New Roman"/>
      <family val="2"/>
    </font>
    <font>
      <sz val="12"/>
      <color theme="1"/>
      <name val="Times New Roman"/>
      <family val="1"/>
    </font>
    <font>
      <sz val="14"/>
      <color theme="1"/>
      <name val="Times New Roman"/>
      <family val="1"/>
    </font>
    <font>
      <sz val="12"/>
      <color theme="1"/>
      <name val="Calibri"/>
      <family val="2"/>
      <scheme val="minor"/>
    </font>
    <font>
      <sz val="14"/>
      <color theme="1"/>
      <name val="Times New Roman"/>
      <family val="2"/>
    </font>
    <font>
      <sz val="13"/>
      <color theme="1"/>
      <name val="Times New Roman"/>
      <family val="2"/>
    </font>
    <font>
      <sz val="12"/>
      <color theme="1"/>
      <name val="Times New Roman"/>
      <family val="2"/>
      <charset val="163"/>
    </font>
    <font>
      <b/>
      <sz val="11"/>
      <color rgb="FF3F3F3F"/>
      <name val="Calibri"/>
      <family val="2"/>
    </font>
    <font>
      <b/>
      <sz val="11"/>
      <color rgb="FF3F3F3F"/>
      <name val="Calibri"/>
      <family val="2"/>
      <charset val="163"/>
    </font>
    <font>
      <b/>
      <sz val="11"/>
      <color rgb="FF3F3F3F"/>
      <name val="Calibri"/>
      <family val="2"/>
      <charset val="163"/>
      <scheme val="minor"/>
    </font>
    <font>
      <b/>
      <sz val="11"/>
      <color rgb="FF3F3F3F"/>
      <name val="Calibri"/>
      <family val="2"/>
      <scheme val="minor"/>
    </font>
    <font>
      <sz val="16"/>
      <color theme="1"/>
      <name val="Segoe UI Light"/>
      <family val="2"/>
    </font>
    <font>
      <b/>
      <sz val="18"/>
      <color theme="3"/>
      <name val="Cambria"/>
      <family val="2"/>
    </font>
    <font>
      <sz val="18"/>
      <color theme="3"/>
      <name val="Cambria"/>
      <family val="2"/>
      <charset val="163"/>
    </font>
    <font>
      <sz val="18"/>
      <color theme="3"/>
      <name val="Cambria"/>
      <family val="2"/>
      <charset val="163"/>
      <scheme val="major"/>
    </font>
    <font>
      <b/>
      <sz val="18"/>
      <color theme="3"/>
      <name val="Cambria"/>
      <family val="2"/>
      <scheme val="major"/>
    </font>
    <font>
      <b/>
      <sz val="11"/>
      <color theme="1"/>
      <name val="Calibri"/>
      <family val="2"/>
    </font>
    <font>
      <b/>
      <sz val="11"/>
      <color theme="1"/>
      <name val="Calibri"/>
      <family val="2"/>
      <charset val="163"/>
    </font>
    <font>
      <b/>
      <sz val="11"/>
      <color theme="1"/>
      <name val="Calibri"/>
      <family val="2"/>
      <charset val="163"/>
      <scheme val="minor"/>
    </font>
    <font>
      <b/>
      <sz val="11"/>
      <color theme="1"/>
      <name val="Calibri"/>
      <family val="2"/>
      <scheme val="minor"/>
    </font>
    <font>
      <sz val="11"/>
      <color rgb="FFFF0000"/>
      <name val="Calibri"/>
      <family val="2"/>
    </font>
    <font>
      <sz val="11"/>
      <color rgb="FFFF0000"/>
      <name val="Calibri"/>
      <family val="2"/>
      <charset val="163"/>
    </font>
    <font>
      <sz val="11"/>
      <color rgb="FFFF0000"/>
      <name val="Calibri"/>
      <family val="2"/>
      <charset val="163"/>
      <scheme val="minor"/>
    </font>
    <font>
      <sz val="11"/>
      <color rgb="FFFF0000"/>
      <name val="Calibri"/>
      <family val="2"/>
      <scheme val="minor"/>
    </font>
    <font>
      <sz val="13"/>
      <color theme="1"/>
      <name val="Times New Roman"/>
      <family val="1"/>
    </font>
    <font>
      <sz val="13"/>
      <color rgb="FFFF0000"/>
      <name val="Times New Roman"/>
      <family val="1"/>
    </font>
    <font>
      <sz val="13"/>
      <color rgb="FF000000"/>
      <name val="Times New Roman"/>
      <family val="1"/>
    </font>
    <font>
      <sz val="13"/>
      <color rgb="FF002060"/>
      <name val="Times New Roman"/>
      <family val="1"/>
    </font>
    <font>
      <sz val="16"/>
      <color theme="1"/>
      <name val="Times New Roman"/>
      <family val="1"/>
    </font>
    <font>
      <b/>
      <sz val="13"/>
      <color theme="1"/>
      <name val="Times New Roman"/>
      <family val="1"/>
    </font>
    <font>
      <sz val="11"/>
      <color theme="1"/>
      <name val="Times New Roman"/>
      <family val="1"/>
    </font>
    <font>
      <sz val="20"/>
      <color theme="1"/>
      <name val="Times New Roman"/>
      <family val="1"/>
    </font>
    <font>
      <b/>
      <sz val="20"/>
      <color theme="1"/>
      <name val="Times New Roman"/>
      <family val="1"/>
    </font>
    <font>
      <sz val="22"/>
      <color theme="1"/>
      <name val="Times New Roman"/>
      <family val="1"/>
    </font>
    <font>
      <sz val="13"/>
      <color theme="0"/>
      <name val="Times New Roman"/>
      <family val="1"/>
    </font>
    <font>
      <b/>
      <sz val="13"/>
      <color rgb="FFFF0000"/>
      <name val="Times New Roman"/>
      <family val="1"/>
    </font>
    <font>
      <b/>
      <sz val="16"/>
      <color theme="1"/>
      <name val="Times New Roman"/>
      <family val="1"/>
    </font>
    <font>
      <sz val="11"/>
      <color rgb="FF000000"/>
      <name val="Calibri"/>
      <family val="2"/>
      <scheme val="minor"/>
    </font>
    <font>
      <b/>
      <sz val="18"/>
      <color theme="0"/>
      <name val="Times New Roman"/>
      <family val="1"/>
    </font>
    <font>
      <sz val="24"/>
      <color theme="1"/>
      <name val="Calibri"/>
      <family val="2"/>
      <charset val="163"/>
      <scheme val="minor"/>
    </font>
    <font>
      <b/>
      <sz val="22"/>
      <color theme="1"/>
      <name val="Times New Roman"/>
      <family val="1"/>
    </font>
    <font>
      <sz val="11"/>
      <color rgb="FF000000"/>
      <name val="Times New Roman"/>
      <family val="1"/>
    </font>
    <font>
      <b/>
      <sz val="13"/>
      <color rgb="FF002060"/>
      <name val="Times New Roman"/>
      <family val="1"/>
      <charset val="163"/>
    </font>
  </fonts>
  <fills count="68">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40"/>
        <bgColor indexed="64"/>
      </patternFill>
    </fill>
    <fill>
      <patternFill patternType="solid">
        <fgColor indexed="9"/>
        <bgColor indexed="64"/>
      </patternFill>
    </fill>
    <fill>
      <patternFill patternType="solid">
        <fgColor indexed="50"/>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CC"/>
        <bgColor indexed="64"/>
      </patternFill>
    </fill>
    <fill>
      <gradientFill degree="270">
        <stop position="0">
          <color theme="7"/>
        </stop>
        <stop position="1">
          <color theme="7" tint="0.40000610370189521"/>
        </stop>
      </gradientFill>
    </fill>
    <fill>
      <patternFill patternType="solid">
        <fgColor theme="0"/>
        <bgColor indexed="64"/>
      </patternFill>
    </fill>
    <fill>
      <patternFill patternType="solid">
        <fgColor rgb="FFFFFF00"/>
        <bgColor indexed="64"/>
      </patternFill>
    </fill>
    <fill>
      <patternFill patternType="solid">
        <fgColor rgb="FF00B0F0"/>
        <bgColor indexed="64"/>
      </patternFill>
    </fill>
    <fill>
      <patternFill patternType="solid">
        <fgColor theme="5" tint="0.39997558519241921"/>
        <bgColor indexed="64"/>
      </patternFill>
    </fill>
    <fill>
      <patternFill patternType="solid">
        <fgColor theme="5"/>
        <bgColor indexed="64"/>
      </patternFill>
    </fill>
    <fill>
      <patternFill patternType="solid">
        <fgColor theme="5" tint="-0.249977111117893"/>
        <bgColor indexed="64"/>
      </patternFill>
    </fill>
    <fill>
      <patternFill patternType="solid">
        <fgColor rgb="FF0070C0"/>
        <bgColor indexed="64"/>
      </patternFill>
    </fill>
    <fill>
      <patternFill patternType="solid">
        <fgColor theme="9" tint="0.79998168889431442"/>
        <bgColor indexed="64"/>
      </patternFill>
    </fill>
  </fills>
  <borders count="3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thin">
        <color indexed="64"/>
      </top>
      <bottom/>
      <diagonal/>
    </border>
    <border>
      <left style="hair">
        <color indexed="64"/>
      </left>
      <right style="hair">
        <color indexed="64"/>
      </right>
      <top style="hair">
        <color indexed="64"/>
      </top>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diagonal/>
    </border>
    <border>
      <left/>
      <right/>
      <top style="thin">
        <color indexed="64"/>
      </top>
      <bottom/>
      <diagonal/>
    </border>
  </borders>
  <cellStyleXfs count="2723">
    <xf numFmtId="0" fontId="0" fillId="0" borderId="0"/>
    <xf numFmtId="170" fontId="23" fillId="0" borderId="0"/>
    <xf numFmtId="170" fontId="23" fillId="0" borderId="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0" fontId="51" fillId="27" borderId="0" applyNumberFormat="0" applyBorder="0" applyAlignment="0" applyProtection="0"/>
    <xf numFmtId="0" fontId="52" fillId="27" borderId="0" applyNumberFormat="0" applyBorder="0" applyAlignment="0" applyProtection="0"/>
    <xf numFmtId="170" fontId="1" fillId="2" borderId="0" applyNumberFormat="0" applyBorder="0" applyAlignment="0" applyProtection="0"/>
    <xf numFmtId="170" fontId="50" fillId="27" borderId="0" applyNumberFormat="0" applyBorder="0" applyAlignment="0" applyProtection="0"/>
    <xf numFmtId="170" fontId="53" fillId="27"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2"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0" fontId="51" fillId="28" borderId="0" applyNumberFormat="0" applyBorder="0" applyAlignment="0" applyProtection="0"/>
    <xf numFmtId="0" fontId="52" fillId="28" borderId="0" applyNumberFormat="0" applyBorder="0" applyAlignment="0" applyProtection="0"/>
    <xf numFmtId="170" fontId="1" fillId="3" borderId="0" applyNumberFormat="0" applyBorder="0" applyAlignment="0" applyProtection="0"/>
    <xf numFmtId="170" fontId="50" fillId="28" borderId="0" applyNumberFormat="0" applyBorder="0" applyAlignment="0" applyProtection="0"/>
    <xf numFmtId="170" fontId="53" fillId="28"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3"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0" fontId="51" fillId="29" borderId="0" applyNumberFormat="0" applyBorder="0" applyAlignment="0" applyProtection="0"/>
    <xf numFmtId="0" fontId="52" fillId="29" borderId="0" applyNumberFormat="0" applyBorder="0" applyAlignment="0" applyProtection="0"/>
    <xf numFmtId="170" fontId="1" fillId="4" borderId="0" applyNumberFormat="0" applyBorder="0" applyAlignment="0" applyProtection="0"/>
    <xf numFmtId="170" fontId="50" fillId="29" borderId="0" applyNumberFormat="0" applyBorder="0" applyAlignment="0" applyProtection="0"/>
    <xf numFmtId="170" fontId="53" fillId="29"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4"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0" fontId="51" fillId="30" borderId="0" applyNumberFormat="0" applyBorder="0" applyAlignment="0" applyProtection="0"/>
    <xf numFmtId="0" fontId="52" fillId="30" borderId="0" applyNumberFormat="0" applyBorder="0" applyAlignment="0" applyProtection="0"/>
    <xf numFmtId="170" fontId="1" fillId="5" borderId="0" applyNumberFormat="0" applyBorder="0" applyAlignment="0" applyProtection="0"/>
    <xf numFmtId="170" fontId="50" fillId="30" borderId="0" applyNumberFormat="0" applyBorder="0" applyAlignment="0" applyProtection="0"/>
    <xf numFmtId="170" fontId="53" fillId="30"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0" fontId="51" fillId="31" borderId="0" applyNumberFormat="0" applyBorder="0" applyAlignment="0" applyProtection="0"/>
    <xf numFmtId="0" fontId="52" fillId="31" borderId="0" applyNumberFormat="0" applyBorder="0" applyAlignment="0" applyProtection="0"/>
    <xf numFmtId="170" fontId="1" fillId="6" borderId="0" applyNumberFormat="0" applyBorder="0" applyAlignment="0" applyProtection="0"/>
    <xf numFmtId="170" fontId="50" fillId="31" borderId="0" applyNumberFormat="0" applyBorder="0" applyAlignment="0" applyProtection="0"/>
    <xf numFmtId="170" fontId="53" fillId="31"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6"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0" fontId="51" fillId="32" borderId="0" applyNumberFormat="0" applyBorder="0" applyAlignment="0" applyProtection="0"/>
    <xf numFmtId="0" fontId="52" fillId="32" borderId="0" applyNumberFormat="0" applyBorder="0" applyAlignment="0" applyProtection="0"/>
    <xf numFmtId="170" fontId="1" fillId="7" borderId="0" applyNumberFormat="0" applyBorder="0" applyAlignment="0" applyProtection="0"/>
    <xf numFmtId="170" fontId="50" fillId="32" borderId="0" applyNumberFormat="0" applyBorder="0" applyAlignment="0" applyProtection="0"/>
    <xf numFmtId="170" fontId="53" fillId="32"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7"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0" fontId="51" fillId="33" borderId="0" applyNumberFormat="0" applyBorder="0" applyAlignment="0" applyProtection="0"/>
    <xf numFmtId="0" fontId="52" fillId="33" borderId="0" applyNumberFormat="0" applyBorder="0" applyAlignment="0" applyProtection="0"/>
    <xf numFmtId="170" fontId="1" fillId="8" borderId="0" applyNumberFormat="0" applyBorder="0" applyAlignment="0" applyProtection="0"/>
    <xf numFmtId="170" fontId="50" fillId="33" borderId="0" applyNumberFormat="0" applyBorder="0" applyAlignment="0" applyProtection="0"/>
    <xf numFmtId="170" fontId="53" fillId="33"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0" fontId="51" fillId="34" borderId="0" applyNumberFormat="0" applyBorder="0" applyAlignment="0" applyProtection="0"/>
    <xf numFmtId="0" fontId="52" fillId="34" borderId="0" applyNumberFormat="0" applyBorder="0" applyAlignment="0" applyProtection="0"/>
    <xf numFmtId="170" fontId="1" fillId="9" borderId="0" applyNumberFormat="0" applyBorder="0" applyAlignment="0" applyProtection="0"/>
    <xf numFmtId="170" fontId="50" fillId="34" borderId="0" applyNumberFormat="0" applyBorder="0" applyAlignment="0" applyProtection="0"/>
    <xf numFmtId="170" fontId="53" fillId="34"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9"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0" fontId="51" fillId="35" borderId="0" applyNumberFormat="0" applyBorder="0" applyAlignment="0" applyProtection="0"/>
    <xf numFmtId="0" fontId="52" fillId="35" borderId="0" applyNumberFormat="0" applyBorder="0" applyAlignment="0" applyProtection="0"/>
    <xf numFmtId="170" fontId="1" fillId="10" borderId="0" applyNumberFormat="0" applyBorder="0" applyAlignment="0" applyProtection="0"/>
    <xf numFmtId="170" fontId="50" fillId="35" borderId="0" applyNumberFormat="0" applyBorder="0" applyAlignment="0" applyProtection="0"/>
    <xf numFmtId="170" fontId="53" fillId="35"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10"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0" fontId="51" fillId="36" borderId="0" applyNumberFormat="0" applyBorder="0" applyAlignment="0" applyProtection="0"/>
    <xf numFmtId="0" fontId="52" fillId="36" borderId="0" applyNumberFormat="0" applyBorder="0" applyAlignment="0" applyProtection="0"/>
    <xf numFmtId="170" fontId="1" fillId="5" borderId="0" applyNumberFormat="0" applyBorder="0" applyAlignment="0" applyProtection="0"/>
    <xf numFmtId="170" fontId="50" fillId="36" borderId="0" applyNumberFormat="0" applyBorder="0" applyAlignment="0" applyProtection="0"/>
    <xf numFmtId="170" fontId="53" fillId="36"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5"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0" fontId="51" fillId="37" borderId="0" applyNumberFormat="0" applyBorder="0" applyAlignment="0" applyProtection="0"/>
    <xf numFmtId="0" fontId="52" fillId="37" borderId="0" applyNumberFormat="0" applyBorder="0" applyAlignment="0" applyProtection="0"/>
    <xf numFmtId="170" fontId="1" fillId="8" borderId="0" applyNumberFormat="0" applyBorder="0" applyAlignment="0" applyProtection="0"/>
    <xf numFmtId="170" fontId="50" fillId="37" borderId="0" applyNumberFormat="0" applyBorder="0" applyAlignment="0" applyProtection="0"/>
    <xf numFmtId="170" fontId="53" fillId="37"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8"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0" fontId="51" fillId="38" borderId="0" applyNumberFormat="0" applyBorder="0" applyAlignment="0" applyProtection="0"/>
    <xf numFmtId="0" fontId="52" fillId="38" borderId="0" applyNumberFormat="0" applyBorder="0" applyAlignment="0" applyProtection="0"/>
    <xf numFmtId="170" fontId="1" fillId="11" borderId="0" applyNumberFormat="0" applyBorder="0" applyAlignment="0" applyProtection="0"/>
    <xf numFmtId="170" fontId="50" fillId="38" borderId="0" applyNumberFormat="0" applyBorder="0" applyAlignment="0" applyProtection="0"/>
    <xf numFmtId="170" fontId="53" fillId="38"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1" fillId="11"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0" fontId="55" fillId="39" borderId="0" applyNumberFormat="0" applyBorder="0" applyAlignment="0" applyProtection="0"/>
    <xf numFmtId="0" fontId="56" fillId="39" borderId="0" applyNumberFormat="0" applyBorder="0" applyAlignment="0" applyProtection="0"/>
    <xf numFmtId="170" fontId="3" fillId="12" borderId="0" applyNumberFormat="0" applyBorder="0" applyAlignment="0" applyProtection="0"/>
    <xf numFmtId="170" fontId="54" fillId="39" borderId="0" applyNumberFormat="0" applyBorder="0" applyAlignment="0" applyProtection="0"/>
    <xf numFmtId="170" fontId="57" fillId="39"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12"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0" fontId="55" fillId="40" borderId="0" applyNumberFormat="0" applyBorder="0" applyAlignment="0" applyProtection="0"/>
    <xf numFmtId="0" fontId="56" fillId="40" borderId="0" applyNumberFormat="0" applyBorder="0" applyAlignment="0" applyProtection="0"/>
    <xf numFmtId="170" fontId="3" fillId="9" borderId="0" applyNumberFormat="0" applyBorder="0" applyAlignment="0" applyProtection="0"/>
    <xf numFmtId="170" fontId="54" fillId="40" borderId="0" applyNumberFormat="0" applyBorder="0" applyAlignment="0" applyProtection="0"/>
    <xf numFmtId="170" fontId="57" fillId="40"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9"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0" fontId="55" fillId="41" borderId="0" applyNumberFormat="0" applyBorder="0" applyAlignment="0" applyProtection="0"/>
    <xf numFmtId="0" fontId="56" fillId="41" borderId="0" applyNumberFormat="0" applyBorder="0" applyAlignment="0" applyProtection="0"/>
    <xf numFmtId="170" fontId="3" fillId="10" borderId="0" applyNumberFormat="0" applyBorder="0" applyAlignment="0" applyProtection="0"/>
    <xf numFmtId="170" fontId="54" fillId="41" borderId="0" applyNumberFormat="0" applyBorder="0" applyAlignment="0" applyProtection="0"/>
    <xf numFmtId="170" fontId="57" fillId="41"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0"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0" fontId="55" fillId="42" borderId="0" applyNumberFormat="0" applyBorder="0" applyAlignment="0" applyProtection="0"/>
    <xf numFmtId="0" fontId="56" fillId="42" borderId="0" applyNumberFormat="0" applyBorder="0" applyAlignment="0" applyProtection="0"/>
    <xf numFmtId="170" fontId="3" fillId="13" borderId="0" applyNumberFormat="0" applyBorder="0" applyAlignment="0" applyProtection="0"/>
    <xf numFmtId="170" fontId="54" fillId="42" borderId="0" applyNumberFormat="0" applyBorder="0" applyAlignment="0" applyProtection="0"/>
    <xf numFmtId="170" fontId="57" fillId="42"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0" fontId="55" fillId="43" borderId="0" applyNumberFormat="0" applyBorder="0" applyAlignment="0" applyProtection="0"/>
    <xf numFmtId="0" fontId="56" fillId="43" borderId="0" applyNumberFormat="0" applyBorder="0" applyAlignment="0" applyProtection="0"/>
    <xf numFmtId="170" fontId="3" fillId="14" borderId="0" applyNumberFormat="0" applyBorder="0" applyAlignment="0" applyProtection="0"/>
    <xf numFmtId="170" fontId="54" fillId="43" borderId="0" applyNumberFormat="0" applyBorder="0" applyAlignment="0" applyProtection="0"/>
    <xf numFmtId="170" fontId="57" fillId="43"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0" fontId="55" fillId="44" borderId="0" applyNumberFormat="0" applyBorder="0" applyAlignment="0" applyProtection="0"/>
    <xf numFmtId="0" fontId="56" fillId="44" borderId="0" applyNumberFormat="0" applyBorder="0" applyAlignment="0" applyProtection="0"/>
    <xf numFmtId="170" fontId="3" fillId="15" borderId="0" applyNumberFormat="0" applyBorder="0" applyAlignment="0" applyProtection="0"/>
    <xf numFmtId="170" fontId="54" fillId="44" borderId="0" applyNumberFormat="0" applyBorder="0" applyAlignment="0" applyProtection="0"/>
    <xf numFmtId="170" fontId="57" fillId="44"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5"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0" fontId="55" fillId="45" borderId="0" applyNumberFormat="0" applyBorder="0" applyAlignment="0" applyProtection="0"/>
    <xf numFmtId="0" fontId="56" fillId="45" borderId="0" applyNumberFormat="0" applyBorder="0" applyAlignment="0" applyProtection="0"/>
    <xf numFmtId="170" fontId="3" fillId="16" borderId="0" applyNumberFormat="0" applyBorder="0" applyAlignment="0" applyProtection="0"/>
    <xf numFmtId="170" fontId="54" fillId="45" borderId="0" applyNumberFormat="0" applyBorder="0" applyAlignment="0" applyProtection="0"/>
    <xf numFmtId="170" fontId="57" fillId="45"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6"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0" fontId="55" fillId="46" borderId="0" applyNumberFormat="0" applyBorder="0" applyAlignment="0" applyProtection="0"/>
    <xf numFmtId="0" fontId="56" fillId="46" borderId="0" applyNumberFormat="0" applyBorder="0" applyAlignment="0" applyProtection="0"/>
    <xf numFmtId="170" fontId="3" fillId="17" borderId="0" applyNumberFormat="0" applyBorder="0" applyAlignment="0" applyProtection="0"/>
    <xf numFmtId="170" fontId="54" fillId="46" borderId="0" applyNumberFormat="0" applyBorder="0" applyAlignment="0" applyProtection="0"/>
    <xf numFmtId="170" fontId="57" fillId="46"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7"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0" fontId="55" fillId="47" borderId="0" applyNumberFormat="0" applyBorder="0" applyAlignment="0" applyProtection="0"/>
    <xf numFmtId="0" fontId="56" fillId="47" borderId="0" applyNumberFormat="0" applyBorder="0" applyAlignment="0" applyProtection="0"/>
    <xf numFmtId="170" fontId="3" fillId="18" borderId="0" applyNumberFormat="0" applyBorder="0" applyAlignment="0" applyProtection="0"/>
    <xf numFmtId="170" fontId="54" fillId="47" borderId="0" applyNumberFormat="0" applyBorder="0" applyAlignment="0" applyProtection="0"/>
    <xf numFmtId="170" fontId="57" fillId="47"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8"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0" fontId="55" fillId="48" borderId="0" applyNumberFormat="0" applyBorder="0" applyAlignment="0" applyProtection="0"/>
    <xf numFmtId="0" fontId="56" fillId="48" borderId="0" applyNumberFormat="0" applyBorder="0" applyAlignment="0" applyProtection="0"/>
    <xf numFmtId="170" fontId="3" fillId="13" borderId="0" applyNumberFormat="0" applyBorder="0" applyAlignment="0" applyProtection="0"/>
    <xf numFmtId="170" fontId="54" fillId="48" borderId="0" applyNumberFormat="0" applyBorder="0" applyAlignment="0" applyProtection="0"/>
    <xf numFmtId="170" fontId="57" fillId="48"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3"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0" fontId="55" fillId="49" borderId="0" applyNumberFormat="0" applyBorder="0" applyAlignment="0" applyProtection="0"/>
    <xf numFmtId="0" fontId="56" fillId="49" borderId="0" applyNumberFormat="0" applyBorder="0" applyAlignment="0" applyProtection="0"/>
    <xf numFmtId="170" fontId="3" fillId="14" borderId="0" applyNumberFormat="0" applyBorder="0" applyAlignment="0" applyProtection="0"/>
    <xf numFmtId="170" fontId="54" fillId="49" borderId="0" applyNumberFormat="0" applyBorder="0" applyAlignment="0" applyProtection="0"/>
    <xf numFmtId="170" fontId="57" fillId="49"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4"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0" fontId="55" fillId="50" borderId="0" applyNumberFormat="0" applyBorder="0" applyAlignment="0" applyProtection="0"/>
    <xf numFmtId="0" fontId="56" fillId="50" borderId="0" applyNumberFormat="0" applyBorder="0" applyAlignment="0" applyProtection="0"/>
    <xf numFmtId="170" fontId="3" fillId="19" borderId="0" applyNumberFormat="0" applyBorder="0" applyAlignment="0" applyProtection="0"/>
    <xf numFmtId="170" fontId="54" fillId="50" borderId="0" applyNumberFormat="0" applyBorder="0" applyAlignment="0" applyProtection="0"/>
    <xf numFmtId="170" fontId="57" fillId="50"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3" fillId="19"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0" fontId="59" fillId="51" borderId="0" applyNumberFormat="0" applyBorder="0" applyAlignment="0" applyProtection="0"/>
    <xf numFmtId="0" fontId="60" fillId="51" borderId="0" applyNumberFormat="0" applyBorder="0" applyAlignment="0" applyProtection="0"/>
    <xf numFmtId="170" fontId="4" fillId="3" borderId="0" applyNumberFormat="0" applyBorder="0" applyAlignment="0" applyProtection="0"/>
    <xf numFmtId="170" fontId="58" fillId="51" borderId="0" applyNumberFormat="0" applyBorder="0" applyAlignment="0" applyProtection="0"/>
    <xf numFmtId="170" fontId="61" fillId="51"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4" fillId="3" borderId="0" applyNumberFormat="0" applyBorder="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0" fontId="63" fillId="52" borderId="16" applyNumberFormat="0" applyAlignment="0" applyProtection="0"/>
    <xf numFmtId="0" fontId="64" fillId="52" borderId="16" applyNumberFormat="0" applyAlignment="0" applyProtection="0"/>
    <xf numFmtId="170" fontId="5" fillId="20" borderId="1" applyNumberFormat="0" applyAlignment="0" applyProtection="0"/>
    <xf numFmtId="170" fontId="62" fillId="52" borderId="16" applyNumberFormat="0" applyAlignment="0" applyProtection="0"/>
    <xf numFmtId="170" fontId="65" fillId="52" borderId="16"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5" fillId="20" borderId="1"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0" fontId="67" fillId="53" borderId="17" applyNumberFormat="0" applyAlignment="0" applyProtection="0"/>
    <xf numFmtId="0" fontId="68" fillId="53" borderId="17" applyNumberFormat="0" applyAlignment="0" applyProtection="0"/>
    <xf numFmtId="170" fontId="6" fillId="21" borderId="2" applyNumberFormat="0" applyAlignment="0" applyProtection="0"/>
    <xf numFmtId="170" fontId="66" fillId="53" borderId="17" applyNumberFormat="0" applyAlignment="0" applyProtection="0"/>
    <xf numFmtId="170" fontId="69" fillId="53" borderId="17"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70" fontId="6" fillId="21" borderId="2" applyNumberFormat="0" applyAlignment="0" applyProtection="0"/>
    <xf numFmtId="166" fontId="23" fillId="0" borderId="0" applyFont="0" applyFill="0" applyBorder="0" applyAlignment="0" applyProtection="0"/>
    <xf numFmtId="165" fontId="53" fillId="0" borderId="0" applyFont="0" applyFill="0" applyBorder="0" applyAlignment="0" applyProtection="0"/>
    <xf numFmtId="165" fontId="53" fillId="0" borderId="0" applyFont="0" applyFill="0" applyBorder="0" applyAlignment="0" applyProtection="0"/>
    <xf numFmtId="169" fontId="22" fillId="0" borderId="0" applyFont="0" applyFill="0" applyBorder="0" applyAlignment="0" applyProtection="0"/>
    <xf numFmtId="165" fontId="23" fillId="0" borderId="0" applyFont="0" applyFill="0" applyBorder="0" applyAlignment="0" applyProtection="0"/>
    <xf numFmtId="165" fontId="35" fillId="0" borderId="0" applyFont="0" applyFill="0" applyBorder="0" applyAlignment="0" applyProtection="0"/>
    <xf numFmtId="165" fontId="39" fillId="0" borderId="0" applyFont="0" applyFill="0" applyBorder="0" applyAlignment="0" applyProtection="0"/>
    <xf numFmtId="165" fontId="46" fillId="0" borderId="0" applyFont="0" applyFill="0" applyBorder="0" applyAlignment="0" applyProtection="0"/>
    <xf numFmtId="166" fontId="17" fillId="0" borderId="0" applyFont="0" applyFill="0" applyBorder="0" applyAlignment="0" applyProtection="0"/>
    <xf numFmtId="166" fontId="35" fillId="0" borderId="0" applyFont="0" applyFill="0" applyBorder="0" applyAlignment="0" applyProtection="0"/>
    <xf numFmtId="166" fontId="39" fillId="0" borderId="0" applyFont="0" applyFill="0" applyBorder="0" applyAlignment="0" applyProtection="0"/>
    <xf numFmtId="166" fontId="46" fillId="0" borderId="0" applyFont="0" applyFill="0" applyBorder="0" applyAlignment="0" applyProtection="0"/>
    <xf numFmtId="164" fontId="35" fillId="0" borderId="0" applyFont="0" applyFill="0" applyBorder="0" applyAlignment="0" applyProtection="0"/>
    <xf numFmtId="164" fontId="39" fillId="0" borderId="0" applyFont="0" applyFill="0" applyBorder="0" applyAlignment="0" applyProtection="0"/>
    <xf numFmtId="164" fontId="46" fillId="0" borderId="0" applyFon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0" fontId="71" fillId="0" borderId="0" applyNumberFormat="0" applyFill="0" applyBorder="0" applyAlignment="0" applyProtection="0"/>
    <xf numFmtId="0" fontId="72" fillId="0" borderId="0" applyNumberFormat="0" applyFill="0" applyBorder="0" applyAlignment="0" applyProtection="0"/>
    <xf numFmtId="170" fontId="7" fillId="0" borderId="0" applyNumberFormat="0" applyFill="0" applyBorder="0" applyAlignment="0" applyProtection="0"/>
    <xf numFmtId="170" fontId="70" fillId="0" borderId="0" applyNumberFormat="0" applyFill="0" applyBorder="0" applyAlignment="0" applyProtection="0"/>
    <xf numFmtId="170" fontId="73"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0" fontId="75" fillId="54" borderId="0" applyNumberFormat="0" applyBorder="0" applyAlignment="0" applyProtection="0"/>
    <xf numFmtId="0" fontId="76" fillId="54" borderId="0" applyNumberFormat="0" applyBorder="0" applyAlignment="0" applyProtection="0"/>
    <xf numFmtId="170" fontId="8" fillId="4" borderId="0" applyNumberFormat="0" applyBorder="0" applyAlignment="0" applyProtection="0"/>
    <xf numFmtId="170" fontId="74" fillId="54" borderId="0" applyNumberFormat="0" applyBorder="0" applyAlignment="0" applyProtection="0"/>
    <xf numFmtId="170" fontId="77" fillId="5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8" fillId="4" borderId="0" applyNumberFormat="0" applyBorder="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0" fontId="79" fillId="0" borderId="18" applyNumberFormat="0" applyFill="0" applyAlignment="0" applyProtection="0"/>
    <xf numFmtId="0" fontId="80" fillId="0" borderId="18" applyNumberFormat="0" applyFill="0" applyAlignment="0" applyProtection="0"/>
    <xf numFmtId="170" fontId="19" fillId="0" borderId="3" applyNumberFormat="0" applyFill="0" applyAlignment="0" applyProtection="0"/>
    <xf numFmtId="170" fontId="78" fillId="0" borderId="18" applyNumberFormat="0" applyFill="0" applyAlignment="0" applyProtection="0"/>
    <xf numFmtId="170" fontId="81" fillId="0" borderId="18"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19" fillId="0" borderId="3"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0" fontId="83" fillId="0" borderId="19" applyNumberFormat="0" applyFill="0" applyAlignment="0" applyProtection="0"/>
    <xf numFmtId="0" fontId="84" fillId="0" borderId="19" applyNumberFormat="0" applyFill="0" applyAlignment="0" applyProtection="0"/>
    <xf numFmtId="170" fontId="20" fillId="0" borderId="4" applyNumberFormat="0" applyFill="0" applyAlignment="0" applyProtection="0"/>
    <xf numFmtId="170" fontId="82" fillId="0" borderId="19" applyNumberFormat="0" applyFill="0" applyAlignment="0" applyProtection="0"/>
    <xf numFmtId="170" fontId="85" fillId="0" borderId="19"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0" fillId="0" borderId="4"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0" fontId="87" fillId="0" borderId="20" applyNumberFormat="0" applyFill="0" applyAlignment="0" applyProtection="0"/>
    <xf numFmtId="0" fontId="88" fillId="0" borderId="20" applyNumberFormat="0" applyFill="0" applyAlignment="0" applyProtection="0"/>
    <xf numFmtId="170" fontId="21" fillId="0" borderId="5" applyNumberFormat="0" applyFill="0" applyAlignment="0" applyProtection="0"/>
    <xf numFmtId="170" fontId="86" fillId="0" borderId="20" applyNumberFormat="0" applyFill="0" applyAlignment="0" applyProtection="0"/>
    <xf numFmtId="170" fontId="89" fillId="0" borderId="20"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5" applyNumberFormat="0" applyFill="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0" fontId="87" fillId="0" borderId="0" applyNumberFormat="0" applyFill="0" applyBorder="0" applyAlignment="0" applyProtection="0"/>
    <xf numFmtId="0" fontId="88" fillId="0" borderId="0" applyNumberFormat="0" applyFill="0" applyBorder="0" applyAlignment="0" applyProtection="0"/>
    <xf numFmtId="170" fontId="21" fillId="0" borderId="0" applyNumberFormat="0" applyFill="0" applyBorder="0" applyAlignment="0" applyProtection="0"/>
    <xf numFmtId="170" fontId="86" fillId="0" borderId="0" applyNumberFormat="0" applyFill="0" applyBorder="0" applyAlignment="0" applyProtection="0"/>
    <xf numFmtId="170" fontId="89"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170" fontId="21" fillId="0" borderId="0" applyNumberFormat="0" applyFill="0" applyBorder="0" applyAlignment="0" applyProtection="0"/>
    <xf numFmtId="0" fontId="90" fillId="0" borderId="0" applyNumberFormat="0" applyFill="0" applyBorder="0" applyAlignment="0" applyProtection="0"/>
    <xf numFmtId="170" fontId="91" fillId="0" borderId="0" applyNumberFormat="0" applyFill="0" applyBorder="0" applyAlignment="0" applyProtection="0">
      <alignment vertical="top"/>
      <protection locked="0"/>
    </xf>
    <xf numFmtId="0" fontId="92" fillId="0" borderId="0" applyNumberFormat="0" applyFill="0" applyBorder="0" applyAlignment="0" applyProtection="0"/>
    <xf numFmtId="0" fontId="93" fillId="0" borderId="0" applyNumberFormat="0" applyFill="0" applyBorder="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0" fontId="95" fillId="55" borderId="16" applyNumberFormat="0" applyAlignment="0" applyProtection="0"/>
    <xf numFmtId="0" fontId="96" fillId="55" borderId="16" applyNumberFormat="0" applyAlignment="0" applyProtection="0"/>
    <xf numFmtId="170" fontId="10" fillId="7" borderId="1" applyNumberFormat="0" applyAlignment="0" applyProtection="0"/>
    <xf numFmtId="170" fontId="94" fillId="55" borderId="16" applyNumberFormat="0" applyAlignment="0" applyProtection="0"/>
    <xf numFmtId="170" fontId="97" fillId="55" borderId="16"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10" fillId="7" borderId="1" applyNumberFormat="0" applyAlignment="0" applyProtection="0"/>
    <xf numFmtId="170" fontId="23" fillId="0" borderId="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0" fontId="99" fillId="0" borderId="21" applyNumberFormat="0" applyFill="0" applyAlignment="0" applyProtection="0"/>
    <xf numFmtId="0" fontId="100" fillId="0" borderId="21" applyNumberFormat="0" applyFill="0" applyAlignment="0" applyProtection="0"/>
    <xf numFmtId="170" fontId="11" fillId="0" borderId="6" applyNumberFormat="0" applyFill="0" applyAlignment="0" applyProtection="0"/>
    <xf numFmtId="170" fontId="98" fillId="0" borderId="21" applyNumberFormat="0" applyFill="0" applyAlignment="0" applyProtection="0"/>
    <xf numFmtId="170" fontId="101" fillId="0" borderId="21"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1" fillId="0" borderId="6" applyNumberFormat="0" applyFill="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0" fontId="103" fillId="56" borderId="0" applyNumberFormat="0" applyBorder="0" applyAlignment="0" applyProtection="0"/>
    <xf numFmtId="0" fontId="104" fillId="56" borderId="0" applyNumberFormat="0" applyBorder="0" applyAlignment="0" applyProtection="0"/>
    <xf numFmtId="170" fontId="12" fillId="22" borderId="0" applyNumberFormat="0" applyBorder="0" applyAlignment="0" applyProtection="0"/>
    <xf numFmtId="170" fontId="102" fillId="56" borderId="0" applyNumberFormat="0" applyBorder="0" applyAlignment="0" applyProtection="0"/>
    <xf numFmtId="170" fontId="105" fillId="56"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0" fontId="52" fillId="0" borderId="0"/>
    <xf numFmtId="170" fontId="23" fillId="0" borderId="0"/>
    <xf numFmtId="170" fontId="23" fillId="0" borderId="0"/>
    <xf numFmtId="0" fontId="53" fillId="0" borderId="0"/>
    <xf numFmtId="170" fontId="23" fillId="0" borderId="0"/>
    <xf numFmtId="170" fontId="23" fillId="0" borderId="0"/>
    <xf numFmtId="0" fontId="52" fillId="0" borderId="0"/>
    <xf numFmtId="170" fontId="23" fillId="0" borderId="0"/>
    <xf numFmtId="170" fontId="27" fillId="0" borderId="0"/>
    <xf numFmtId="170" fontId="15" fillId="0" borderId="0"/>
    <xf numFmtId="170" fontId="23" fillId="0" borderId="0"/>
    <xf numFmtId="170" fontId="23" fillId="0" borderId="0"/>
    <xf numFmtId="170" fontId="15" fillId="0" borderId="0"/>
    <xf numFmtId="170" fontId="51" fillId="0" borderId="0"/>
    <xf numFmtId="170" fontId="23" fillId="0" borderId="0"/>
    <xf numFmtId="170" fontId="27" fillId="0" borderId="0"/>
    <xf numFmtId="170" fontId="52" fillId="0" borderId="0"/>
    <xf numFmtId="170" fontId="52" fillId="0" borderId="0"/>
    <xf numFmtId="170" fontId="52" fillId="0" borderId="0"/>
    <xf numFmtId="170" fontId="52" fillId="0" borderId="0"/>
    <xf numFmtId="170" fontId="53" fillId="0" borderId="0"/>
    <xf numFmtId="170" fontId="53" fillId="0" borderId="0"/>
    <xf numFmtId="170" fontId="53" fillId="0" borderId="0"/>
    <xf numFmtId="170" fontId="53" fillId="0" borderId="0"/>
    <xf numFmtId="170" fontId="52" fillId="0" borderId="0"/>
    <xf numFmtId="170" fontId="53" fillId="0" borderId="0"/>
    <xf numFmtId="170" fontId="53" fillId="0" borderId="0"/>
    <xf numFmtId="170" fontId="52" fillId="0" borderId="0"/>
    <xf numFmtId="170" fontId="52" fillId="0" borderId="0"/>
    <xf numFmtId="170" fontId="53" fillId="0" borderId="0"/>
    <xf numFmtId="170" fontId="53" fillId="0" borderId="0"/>
    <xf numFmtId="170" fontId="52" fillId="0" borderId="0"/>
    <xf numFmtId="170" fontId="53" fillId="0" borderId="0"/>
    <xf numFmtId="170" fontId="53" fillId="0" borderId="0"/>
    <xf numFmtId="170" fontId="52" fillId="0" borderId="0"/>
    <xf numFmtId="170" fontId="52" fillId="0" borderId="0"/>
    <xf numFmtId="170" fontId="52" fillId="0" borderId="0"/>
    <xf numFmtId="170" fontId="52" fillId="0" borderId="0"/>
    <xf numFmtId="170" fontId="53" fillId="0" borderId="0"/>
    <xf numFmtId="170" fontId="53" fillId="0" borderId="0"/>
    <xf numFmtId="170" fontId="52" fillId="0" borderId="0"/>
    <xf numFmtId="170" fontId="53" fillId="0" borderId="0"/>
    <xf numFmtId="170" fontId="53" fillId="0" borderId="0"/>
    <xf numFmtId="170" fontId="52" fillId="0" borderId="0"/>
    <xf numFmtId="170" fontId="52" fillId="0" borderId="0"/>
    <xf numFmtId="170" fontId="53" fillId="0" borderId="0"/>
    <xf numFmtId="170" fontId="53" fillId="0" borderId="0"/>
    <xf numFmtId="170" fontId="52" fillId="0" borderId="0"/>
    <xf numFmtId="170" fontId="53" fillId="0" borderId="0"/>
    <xf numFmtId="170" fontId="53" fillId="0" borderId="0"/>
    <xf numFmtId="170" fontId="52" fillId="0" borderId="0"/>
    <xf numFmtId="170" fontId="52" fillId="0" borderId="0"/>
    <xf numFmtId="170" fontId="52" fillId="0" borderId="0"/>
    <xf numFmtId="170" fontId="52" fillId="0" borderId="0"/>
    <xf numFmtId="170" fontId="52" fillId="0" borderId="0"/>
    <xf numFmtId="170" fontId="53" fillId="0" borderId="0"/>
    <xf numFmtId="170" fontId="53" fillId="0" borderId="0"/>
    <xf numFmtId="170" fontId="52" fillId="0" borderId="0"/>
    <xf numFmtId="170" fontId="53" fillId="0" borderId="0"/>
    <xf numFmtId="170" fontId="53" fillId="0" borderId="0"/>
    <xf numFmtId="170" fontId="52" fillId="0" borderId="0"/>
    <xf numFmtId="170" fontId="52" fillId="0" borderId="0"/>
    <xf numFmtId="170" fontId="53" fillId="0" borderId="0"/>
    <xf numFmtId="170" fontId="53" fillId="0" borderId="0"/>
    <xf numFmtId="170" fontId="52" fillId="0" borderId="0"/>
    <xf numFmtId="170" fontId="53" fillId="0" borderId="0"/>
    <xf numFmtId="170" fontId="53" fillId="0" borderId="0"/>
    <xf numFmtId="170" fontId="52" fillId="0" borderId="0"/>
    <xf numFmtId="170" fontId="52" fillId="0" borderId="0"/>
    <xf numFmtId="170" fontId="52" fillId="0" borderId="0"/>
    <xf numFmtId="170" fontId="53" fillId="0" borderId="0"/>
    <xf numFmtId="170" fontId="53" fillId="0" borderId="0"/>
    <xf numFmtId="170" fontId="52" fillId="0" borderId="0"/>
    <xf numFmtId="170" fontId="53" fillId="0" borderId="0"/>
    <xf numFmtId="170" fontId="53" fillId="0" borderId="0"/>
    <xf numFmtId="170" fontId="52" fillId="0" borderId="0"/>
    <xf numFmtId="170" fontId="52" fillId="0" borderId="0"/>
    <xf numFmtId="170" fontId="53" fillId="0" borderId="0"/>
    <xf numFmtId="170" fontId="53" fillId="0" borderId="0"/>
    <xf numFmtId="170" fontId="52" fillId="0" borderId="0"/>
    <xf numFmtId="170" fontId="53" fillId="0" borderId="0"/>
    <xf numFmtId="170" fontId="53" fillId="0" borderId="0"/>
    <xf numFmtId="0" fontId="53" fillId="0" borderId="0"/>
    <xf numFmtId="170" fontId="50" fillId="0" borderId="0"/>
    <xf numFmtId="170" fontId="23" fillId="0" borderId="0"/>
    <xf numFmtId="170" fontId="53" fillId="0" borderId="0"/>
    <xf numFmtId="170" fontId="23" fillId="0" borderId="0"/>
    <xf numFmtId="170" fontId="50" fillId="0" borderId="0"/>
    <xf numFmtId="170" fontId="53" fillId="0" borderId="0"/>
    <xf numFmtId="170" fontId="23" fillId="0" borderId="0"/>
    <xf numFmtId="170" fontId="50" fillId="0" borderId="0"/>
    <xf numFmtId="170" fontId="53" fillId="0" borderId="0"/>
    <xf numFmtId="170" fontId="23" fillId="0" borderId="0"/>
    <xf numFmtId="170" fontId="27" fillId="0" borderId="0"/>
    <xf numFmtId="170" fontId="23" fillId="0" borderId="0"/>
    <xf numFmtId="170" fontId="50" fillId="0" borderId="0"/>
    <xf numFmtId="170" fontId="53" fillId="0" borderId="0"/>
    <xf numFmtId="0" fontId="106" fillId="0" borderId="0"/>
    <xf numFmtId="5" fontId="23" fillId="0" borderId="0"/>
    <xf numFmtId="5" fontId="23" fillId="0" borderId="0"/>
    <xf numFmtId="5" fontId="23" fillId="0" borderId="0"/>
    <xf numFmtId="170" fontId="51" fillId="0" borderId="0"/>
    <xf numFmtId="170" fontId="52" fillId="0" borderId="0"/>
    <xf numFmtId="170" fontId="51" fillId="0" borderId="0"/>
    <xf numFmtId="170" fontId="52" fillId="0" borderId="0"/>
    <xf numFmtId="170" fontId="51" fillId="0" borderId="0"/>
    <xf numFmtId="170" fontId="52" fillId="0" borderId="0"/>
    <xf numFmtId="170" fontId="51" fillId="0" borderId="0"/>
    <xf numFmtId="170" fontId="52" fillId="0" borderId="0"/>
    <xf numFmtId="170" fontId="51" fillId="0" borderId="0"/>
    <xf numFmtId="170" fontId="52" fillId="0" borderId="0"/>
    <xf numFmtId="170" fontId="51" fillId="0" borderId="0"/>
    <xf numFmtId="170" fontId="52" fillId="0" borderId="0"/>
    <xf numFmtId="170" fontId="15" fillId="0" borderId="0"/>
    <xf numFmtId="0" fontId="2" fillId="0" borderId="0"/>
    <xf numFmtId="0" fontId="53" fillId="0" borderId="0"/>
    <xf numFmtId="170" fontId="23" fillId="0" borderId="0"/>
    <xf numFmtId="170" fontId="23" fillId="0" borderId="0"/>
    <xf numFmtId="170" fontId="23" fillId="0" borderId="0"/>
    <xf numFmtId="170" fontId="50" fillId="0" borderId="0"/>
    <xf numFmtId="170" fontId="53" fillId="0" borderId="0"/>
    <xf numFmtId="0" fontId="53" fillId="0" borderId="0"/>
    <xf numFmtId="0" fontId="53" fillId="0" borderId="0"/>
    <xf numFmtId="0" fontId="52" fillId="0" borderId="0"/>
    <xf numFmtId="0" fontId="53" fillId="0" borderId="0"/>
    <xf numFmtId="0" fontId="53" fillId="0" borderId="0"/>
    <xf numFmtId="0" fontId="52" fillId="0" borderId="0"/>
    <xf numFmtId="0" fontId="53" fillId="0" borderId="0"/>
    <xf numFmtId="0" fontId="52" fillId="0" borderId="0"/>
    <xf numFmtId="168" fontId="23" fillId="0" borderId="0"/>
    <xf numFmtId="0" fontId="53" fillId="0" borderId="0"/>
    <xf numFmtId="0" fontId="52" fillId="0" borderId="0"/>
    <xf numFmtId="170" fontId="50" fillId="0" borderId="0"/>
    <xf numFmtId="170" fontId="53" fillId="0" borderId="0"/>
    <xf numFmtId="0" fontId="53" fillId="0" borderId="0"/>
    <xf numFmtId="0" fontId="53" fillId="0" borderId="0"/>
    <xf numFmtId="0" fontId="52" fillId="0" borderId="0"/>
    <xf numFmtId="0" fontId="23" fillId="0" borderId="0"/>
    <xf numFmtId="0" fontId="107" fillId="0" borderId="0"/>
    <xf numFmtId="0" fontId="49" fillId="0" borderId="0"/>
    <xf numFmtId="0" fontId="49" fillId="0" borderId="0"/>
    <xf numFmtId="0" fontId="52" fillId="0" borderId="0"/>
    <xf numFmtId="170" fontId="16" fillId="0" borderId="0"/>
    <xf numFmtId="5" fontId="23" fillId="0" borderId="0"/>
    <xf numFmtId="0" fontId="53" fillId="0" borderId="0"/>
    <xf numFmtId="0" fontId="52" fillId="0" borderId="0"/>
    <xf numFmtId="0" fontId="53" fillId="0" borderId="0"/>
    <xf numFmtId="0" fontId="52" fillId="0" borderId="0"/>
    <xf numFmtId="170" fontId="16" fillId="0" borderId="0"/>
    <xf numFmtId="168" fontId="23" fillId="0" borderId="0"/>
    <xf numFmtId="0" fontId="53" fillId="0" borderId="0"/>
    <xf numFmtId="0" fontId="50" fillId="0" borderId="0"/>
    <xf numFmtId="0" fontId="53" fillId="0" borderId="0"/>
    <xf numFmtId="0" fontId="52" fillId="0" borderId="0"/>
    <xf numFmtId="5" fontId="23" fillId="0" borderId="0"/>
    <xf numFmtId="5" fontId="30" fillId="0" borderId="0"/>
    <xf numFmtId="0" fontId="53" fillId="0" borderId="0"/>
    <xf numFmtId="170" fontId="23" fillId="0" borderId="0"/>
    <xf numFmtId="170" fontId="51" fillId="0" borderId="0"/>
    <xf numFmtId="5" fontId="23" fillId="0" borderId="0"/>
    <xf numFmtId="170" fontId="50" fillId="0" borderId="0"/>
    <xf numFmtId="170" fontId="53" fillId="0" borderId="0"/>
    <xf numFmtId="170" fontId="50" fillId="0" borderId="0"/>
    <xf numFmtId="170" fontId="53" fillId="0" borderId="0"/>
    <xf numFmtId="170" fontId="50" fillId="0" borderId="0"/>
    <xf numFmtId="170" fontId="53" fillId="0" borderId="0"/>
    <xf numFmtId="170" fontId="50" fillId="0" borderId="0"/>
    <xf numFmtId="170" fontId="53" fillId="0" borderId="0"/>
    <xf numFmtId="170" fontId="50" fillId="0" borderId="0"/>
    <xf numFmtId="170" fontId="53" fillId="0" borderId="0"/>
    <xf numFmtId="170" fontId="50" fillId="0" borderId="0"/>
    <xf numFmtId="170" fontId="53" fillId="0" borderId="0"/>
    <xf numFmtId="170" fontId="50" fillId="0" borderId="0"/>
    <xf numFmtId="170" fontId="53" fillId="0" borderId="0"/>
    <xf numFmtId="5" fontId="23" fillId="0" borderId="0"/>
    <xf numFmtId="5" fontId="23" fillId="0" borderId="0"/>
    <xf numFmtId="5" fontId="23" fillId="0" borderId="0"/>
    <xf numFmtId="5" fontId="23" fillId="0" borderId="0"/>
    <xf numFmtId="5" fontId="23" fillId="0" borderId="0"/>
    <xf numFmtId="5" fontId="23" fillId="0" borderId="0"/>
    <xf numFmtId="170" fontId="52" fillId="0" borderId="0"/>
    <xf numFmtId="170" fontId="50" fillId="0" borderId="0"/>
    <xf numFmtId="170" fontId="53" fillId="0" borderId="0"/>
    <xf numFmtId="5" fontId="23" fillId="0" borderId="0"/>
    <xf numFmtId="170" fontId="23" fillId="0" borderId="0"/>
    <xf numFmtId="170" fontId="50" fillId="0" borderId="0"/>
    <xf numFmtId="170" fontId="53" fillId="0" borderId="0"/>
    <xf numFmtId="170" fontId="23" fillId="0" borderId="0"/>
    <xf numFmtId="170" fontId="50" fillId="0" borderId="0"/>
    <xf numFmtId="170" fontId="53" fillId="0" borderId="0"/>
    <xf numFmtId="0" fontId="108" fillId="0" borderId="0"/>
    <xf numFmtId="0" fontId="109" fillId="0" borderId="0"/>
    <xf numFmtId="170" fontId="23" fillId="0" borderId="0"/>
    <xf numFmtId="170" fontId="23" fillId="0" borderId="0"/>
    <xf numFmtId="170" fontId="23" fillId="0" borderId="0"/>
    <xf numFmtId="170" fontId="23" fillId="0" borderId="0"/>
    <xf numFmtId="0" fontId="50" fillId="0" borderId="0"/>
    <xf numFmtId="170" fontId="15" fillId="0" borderId="0"/>
    <xf numFmtId="170" fontId="50" fillId="0" borderId="0"/>
    <xf numFmtId="0" fontId="50" fillId="0" borderId="0"/>
    <xf numFmtId="0" fontId="53" fillId="0" borderId="0"/>
    <xf numFmtId="0" fontId="53" fillId="0" borderId="0"/>
    <xf numFmtId="172" fontId="53" fillId="0" borderId="0"/>
    <xf numFmtId="170" fontId="53" fillId="0" borderId="0"/>
    <xf numFmtId="0" fontId="53" fillId="0" borderId="0"/>
    <xf numFmtId="0" fontId="53" fillId="0" borderId="0"/>
    <xf numFmtId="0" fontId="53" fillId="0" borderId="0"/>
    <xf numFmtId="172" fontId="53" fillId="0" borderId="0"/>
    <xf numFmtId="0" fontId="110" fillId="0" borderId="0"/>
    <xf numFmtId="0" fontId="53" fillId="0" borderId="0"/>
    <xf numFmtId="170" fontId="23" fillId="0" borderId="0"/>
    <xf numFmtId="170" fontId="50" fillId="0" borderId="0"/>
    <xf numFmtId="170" fontId="16" fillId="0" borderId="0"/>
    <xf numFmtId="170" fontId="53" fillId="0" borderId="0"/>
    <xf numFmtId="170" fontId="50" fillId="0" borderId="0"/>
    <xf numFmtId="170" fontId="53" fillId="0" borderId="0"/>
    <xf numFmtId="0" fontId="23" fillId="0" borderId="0"/>
    <xf numFmtId="0" fontId="53" fillId="0" borderId="0"/>
    <xf numFmtId="0" fontId="111" fillId="0" borderId="0"/>
    <xf numFmtId="0" fontId="112" fillId="0" borderId="0"/>
    <xf numFmtId="170" fontId="23" fillId="0" borderId="0"/>
    <xf numFmtId="170" fontId="23" fillId="0" borderId="0"/>
    <xf numFmtId="170" fontId="23" fillId="0" borderId="0"/>
    <xf numFmtId="170" fontId="23" fillId="0" borderId="0"/>
    <xf numFmtId="170" fontId="23" fillId="0" borderId="0"/>
    <xf numFmtId="170" fontId="23" fillId="0" borderId="0"/>
    <xf numFmtId="170" fontId="23" fillId="0" borderId="0"/>
    <xf numFmtId="170" fontId="23" fillId="0" borderId="0"/>
    <xf numFmtId="170" fontId="23" fillId="0" borderId="0"/>
    <xf numFmtId="0" fontId="51" fillId="0" borderId="0"/>
    <xf numFmtId="170" fontId="15" fillId="0" borderId="0"/>
    <xf numFmtId="170" fontId="23" fillId="0" borderId="0"/>
    <xf numFmtId="170" fontId="16" fillId="0" borderId="0"/>
    <xf numFmtId="0" fontId="52" fillId="0" borderId="0"/>
    <xf numFmtId="0" fontId="52" fillId="0" borderId="0"/>
    <xf numFmtId="0" fontId="53" fillId="0" borderId="0"/>
    <xf numFmtId="0" fontId="53" fillId="0" borderId="0"/>
    <xf numFmtId="0" fontId="52" fillId="0" borderId="0"/>
    <xf numFmtId="0" fontId="53" fillId="0" borderId="0"/>
    <xf numFmtId="0" fontId="53" fillId="0" borderId="0"/>
    <xf numFmtId="0" fontId="52" fillId="0" borderId="0"/>
    <xf numFmtId="0" fontId="52" fillId="0" borderId="0"/>
    <xf numFmtId="0" fontId="52" fillId="0" borderId="0"/>
    <xf numFmtId="0" fontId="53" fillId="0" borderId="0"/>
    <xf numFmtId="0" fontId="53" fillId="0" borderId="0"/>
    <xf numFmtId="0" fontId="52" fillId="0" borderId="0"/>
    <xf numFmtId="0" fontId="53" fillId="0" borderId="0"/>
    <xf numFmtId="0" fontId="53" fillId="0" borderId="0"/>
    <xf numFmtId="0" fontId="52" fillId="0" borderId="0"/>
    <xf numFmtId="0" fontId="52" fillId="0" borderId="0"/>
    <xf numFmtId="0" fontId="52" fillId="0" borderId="0"/>
    <xf numFmtId="0" fontId="52" fillId="0" borderId="0"/>
    <xf numFmtId="0" fontId="53" fillId="0" borderId="0"/>
    <xf numFmtId="0" fontId="53" fillId="0" borderId="0"/>
    <xf numFmtId="0" fontId="52" fillId="0" borderId="0"/>
    <xf numFmtId="0" fontId="53" fillId="0" borderId="0"/>
    <xf numFmtId="0" fontId="53" fillId="0" borderId="0"/>
    <xf numFmtId="0" fontId="52" fillId="0" borderId="0"/>
    <xf numFmtId="0" fontId="52" fillId="0" borderId="0"/>
    <xf numFmtId="0" fontId="53" fillId="0" borderId="0"/>
    <xf numFmtId="0" fontId="53" fillId="0" borderId="0"/>
    <xf numFmtId="0" fontId="52" fillId="0" borderId="0"/>
    <xf numFmtId="0" fontId="53" fillId="0" borderId="0"/>
    <xf numFmtId="0" fontId="53" fillId="0" borderId="0"/>
    <xf numFmtId="0" fontId="52" fillId="0" borderId="0"/>
    <xf numFmtId="170" fontId="27" fillId="0" borderId="0"/>
    <xf numFmtId="0" fontId="52" fillId="0" borderId="0"/>
    <xf numFmtId="0" fontId="52" fillId="0" borderId="0"/>
    <xf numFmtId="0" fontId="52" fillId="0" borderId="0"/>
    <xf numFmtId="0" fontId="53" fillId="0" borderId="0"/>
    <xf numFmtId="0" fontId="53" fillId="0" borderId="0"/>
    <xf numFmtId="0" fontId="52" fillId="0" borderId="0"/>
    <xf numFmtId="0" fontId="53" fillId="0" borderId="0"/>
    <xf numFmtId="0" fontId="53" fillId="0" borderId="0"/>
    <xf numFmtId="0" fontId="52" fillId="0" borderId="0"/>
    <xf numFmtId="0" fontId="52" fillId="0" borderId="0"/>
    <xf numFmtId="0" fontId="53" fillId="0" borderId="0"/>
    <xf numFmtId="0" fontId="53" fillId="0" borderId="0"/>
    <xf numFmtId="0" fontId="52" fillId="0" borderId="0"/>
    <xf numFmtId="0" fontId="53" fillId="0" borderId="0"/>
    <xf numFmtId="0" fontId="53" fillId="0" borderId="0"/>
    <xf numFmtId="0" fontId="52" fillId="0" borderId="0"/>
    <xf numFmtId="0" fontId="52" fillId="0" borderId="0"/>
    <xf numFmtId="0" fontId="52" fillId="0" borderId="0"/>
    <xf numFmtId="0" fontId="52" fillId="0" borderId="0"/>
    <xf numFmtId="0" fontId="53" fillId="0" borderId="0"/>
    <xf numFmtId="0" fontId="53" fillId="0" borderId="0"/>
    <xf numFmtId="0" fontId="52" fillId="0" borderId="0"/>
    <xf numFmtId="0" fontId="53" fillId="0" borderId="0"/>
    <xf numFmtId="0" fontId="53" fillId="0" borderId="0"/>
    <xf numFmtId="0" fontId="113" fillId="0" borderId="0"/>
    <xf numFmtId="0" fontId="52" fillId="0" borderId="0"/>
    <xf numFmtId="0" fontId="53" fillId="0" borderId="0"/>
    <xf numFmtId="0" fontId="53" fillId="0" borderId="0"/>
    <xf numFmtId="0" fontId="52" fillId="0" borderId="0"/>
    <xf numFmtId="0" fontId="52" fillId="0" borderId="0"/>
    <xf numFmtId="0" fontId="53" fillId="0" borderId="0"/>
    <xf numFmtId="0" fontId="52" fillId="0" borderId="0"/>
    <xf numFmtId="0" fontId="53" fillId="0" borderId="0"/>
    <xf numFmtId="170" fontId="23" fillId="0" borderId="0"/>
    <xf numFmtId="170" fontId="23" fillId="0" borderId="0"/>
    <xf numFmtId="170" fontId="23" fillId="0" borderId="0"/>
    <xf numFmtId="170" fontId="23" fillId="0" borderId="0"/>
    <xf numFmtId="170" fontId="23" fillId="0" borderId="0"/>
    <xf numFmtId="170" fontId="23" fillId="0" borderId="0"/>
    <xf numFmtId="170" fontId="23" fillId="0" borderId="0"/>
    <xf numFmtId="170" fontId="114" fillId="0" borderId="0"/>
    <xf numFmtId="170" fontId="23" fillId="0" borderId="0"/>
    <xf numFmtId="170" fontId="23" fillId="0" borderId="0"/>
    <xf numFmtId="0" fontId="53" fillId="0" borderId="0"/>
    <xf numFmtId="0" fontId="53" fillId="0" borderId="0"/>
    <xf numFmtId="170" fontId="23" fillId="0" borderId="0"/>
    <xf numFmtId="170" fontId="23" fillId="0" borderId="0"/>
    <xf numFmtId="170" fontId="23" fillId="0" borderId="0"/>
    <xf numFmtId="170" fontId="23" fillId="0" borderId="0"/>
    <xf numFmtId="170" fontId="23" fillId="0" borderId="0"/>
    <xf numFmtId="0" fontId="111" fillId="0" borderId="0"/>
    <xf numFmtId="170" fontId="114" fillId="0" borderId="0"/>
    <xf numFmtId="170" fontId="23" fillId="0" borderId="0"/>
    <xf numFmtId="170" fontId="50" fillId="0" borderId="0"/>
    <xf numFmtId="5" fontId="51" fillId="0" borderId="0"/>
    <xf numFmtId="5" fontId="52" fillId="0" borderId="0"/>
    <xf numFmtId="170" fontId="53" fillId="0" borderId="0"/>
    <xf numFmtId="0" fontId="53" fillId="0" borderId="0"/>
    <xf numFmtId="0" fontId="17" fillId="0" borderId="0"/>
    <xf numFmtId="170" fontId="23" fillId="0" borderId="0"/>
    <xf numFmtId="170" fontId="23" fillId="0" borderId="0"/>
    <xf numFmtId="170" fontId="29" fillId="0" borderId="0"/>
    <xf numFmtId="170" fontId="23" fillId="0" borderId="0"/>
    <xf numFmtId="170" fontId="23" fillId="0" borderId="0"/>
    <xf numFmtId="170" fontId="23" fillId="0" borderId="0"/>
    <xf numFmtId="170" fontId="50" fillId="0" borderId="0"/>
    <xf numFmtId="170" fontId="53" fillId="0" borderId="0"/>
    <xf numFmtId="170" fontId="23" fillId="0" borderId="0"/>
    <xf numFmtId="170" fontId="23" fillId="0" borderId="0"/>
    <xf numFmtId="170" fontId="23" fillId="0" borderId="0"/>
    <xf numFmtId="170" fontId="23" fillId="0" borderId="0"/>
    <xf numFmtId="170" fontId="23" fillId="0" borderId="0"/>
    <xf numFmtId="170" fontId="23" fillId="0" borderId="0"/>
    <xf numFmtId="170" fontId="50" fillId="0" borderId="0"/>
    <xf numFmtId="170" fontId="27" fillId="0" borderId="0"/>
    <xf numFmtId="170" fontId="53" fillId="0" borderId="0"/>
    <xf numFmtId="5" fontId="51" fillId="0" borderId="0"/>
    <xf numFmtId="5" fontId="52" fillId="0" borderId="0"/>
    <xf numFmtId="170" fontId="27" fillId="0" borderId="0"/>
    <xf numFmtId="170" fontId="27" fillId="0" borderId="0"/>
    <xf numFmtId="170" fontId="27" fillId="0" borderId="0"/>
    <xf numFmtId="170" fontId="27" fillId="0" borderId="0"/>
    <xf numFmtId="170" fontId="27" fillId="0" borderId="0"/>
    <xf numFmtId="170" fontId="27" fillId="0" borderId="0"/>
    <xf numFmtId="170" fontId="23" fillId="0" borderId="0"/>
    <xf numFmtId="170" fontId="23" fillId="0" borderId="0"/>
    <xf numFmtId="170" fontId="50" fillId="0" borderId="0">
      <alignment vertical="center"/>
    </xf>
    <xf numFmtId="170" fontId="53" fillId="0" borderId="0">
      <alignment vertical="center"/>
    </xf>
    <xf numFmtId="170" fontId="1" fillId="0" borderId="0"/>
    <xf numFmtId="0" fontId="35" fillId="57" borderId="22"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0" fontId="39" fillId="57" borderId="22" applyNumberFormat="0" applyFont="0" applyAlignment="0" applyProtection="0"/>
    <xf numFmtId="0" fontId="1" fillId="58" borderId="22" applyNumberFormat="0" applyFont="0" applyAlignment="0" applyProtection="0"/>
    <xf numFmtId="0" fontId="1" fillId="57" borderId="22" applyNumberFormat="0" applyFont="0" applyAlignment="0" applyProtection="0"/>
    <xf numFmtId="0" fontId="1" fillId="57" borderId="22" applyNumberFormat="0" applyFont="0" applyAlignment="0" applyProtection="0"/>
    <xf numFmtId="0" fontId="1" fillId="58" borderId="22" applyNumberFormat="0" applyFont="0" applyAlignment="0" applyProtection="0"/>
    <xf numFmtId="0" fontId="53" fillId="57" borderId="22" applyNumberFormat="0" applyFont="0" applyAlignment="0" applyProtection="0"/>
    <xf numFmtId="170" fontId="15" fillId="23" borderId="7" applyNumberFormat="0" applyFont="0" applyAlignment="0" applyProtection="0"/>
    <xf numFmtId="170" fontId="35" fillId="57" borderId="22" applyNumberFormat="0" applyFont="0" applyAlignment="0" applyProtection="0"/>
    <xf numFmtId="170" fontId="39" fillId="57" borderId="22" applyNumberFormat="0" applyFont="0" applyAlignment="0" applyProtection="0"/>
    <xf numFmtId="170" fontId="46" fillId="57" borderId="22" applyNumberFormat="0" applyFont="0" applyAlignment="0" applyProtection="0"/>
    <xf numFmtId="170" fontId="15" fillId="23" borderId="7" applyNumberFormat="0" applyFont="0" applyAlignment="0" applyProtection="0"/>
    <xf numFmtId="0" fontId="36" fillId="57" borderId="22" applyNumberFormat="0" applyFont="0" applyAlignment="0" applyProtection="0"/>
    <xf numFmtId="0" fontId="40" fillId="57" borderId="22" applyNumberFormat="0" applyFont="0" applyAlignment="0" applyProtection="0"/>
    <xf numFmtId="0" fontId="45" fillId="57" borderId="22" applyNumberFormat="0" applyFont="0" applyAlignment="0" applyProtection="0"/>
    <xf numFmtId="0" fontId="1" fillId="57" borderId="22" applyNumberFormat="0" applyFont="0" applyAlignment="0" applyProtection="0"/>
    <xf numFmtId="0" fontId="53" fillId="58" borderId="22"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0" fontId="35" fillId="57" borderId="22" applyNumberFormat="0" applyFont="0" applyAlignment="0" applyProtection="0"/>
    <xf numFmtId="0" fontId="39" fillId="57" borderId="22" applyNumberFormat="0" applyFont="0" applyAlignment="0" applyProtection="0"/>
    <xf numFmtId="0" fontId="46" fillId="57" borderId="22"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15" fillId="23" borderId="7" applyNumberFormat="0" applyFon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0" fontId="116" fillId="52" borderId="23" applyNumberFormat="0" applyAlignment="0" applyProtection="0"/>
    <xf numFmtId="0" fontId="117" fillId="52" borderId="23" applyNumberFormat="0" applyAlignment="0" applyProtection="0"/>
    <xf numFmtId="170" fontId="9" fillId="20" borderId="8" applyNumberFormat="0" applyAlignment="0" applyProtection="0"/>
    <xf numFmtId="170" fontId="115" fillId="52" borderId="23" applyNumberFormat="0" applyAlignment="0" applyProtection="0"/>
    <xf numFmtId="170" fontId="118" fillId="52" borderId="23"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170" fontId="9" fillId="20" borderId="8" applyNumberFormat="0" applyAlignment="0" applyProtection="0"/>
    <xf numFmtId="9" fontId="34" fillId="0" borderId="0" applyFont="0" applyFill="0" applyBorder="0" applyAlignment="0" applyProtection="0"/>
    <xf numFmtId="9" fontId="36"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9" fillId="0" borderId="0" applyFont="0" applyFill="0" applyBorder="0" applyAlignment="0" applyProtection="0"/>
    <xf numFmtId="9" fontId="46" fillId="0" borderId="0" applyFont="0" applyFill="0" applyBorder="0" applyAlignment="0" applyProtection="0"/>
    <xf numFmtId="9" fontId="1" fillId="0" borderId="0" applyFont="0" applyFill="0" applyBorder="0" applyAlignment="0" applyProtection="0"/>
    <xf numFmtId="9" fontId="39" fillId="0" borderId="0" applyFont="0" applyFill="0" applyBorder="0" applyAlignment="0" applyProtection="0"/>
    <xf numFmtId="9" fontId="46" fillId="0" borderId="0" applyFont="0" applyFill="0" applyBorder="0" applyAlignment="0" applyProtection="0"/>
    <xf numFmtId="9" fontId="39" fillId="0" borderId="0" applyFont="0" applyFill="0" applyBorder="0" applyAlignment="0" applyProtection="0"/>
    <xf numFmtId="9" fontId="40" fillId="0" borderId="0" applyFont="0" applyFill="0" applyBorder="0" applyAlignment="0" applyProtection="0"/>
    <xf numFmtId="9" fontId="45" fillId="0" borderId="0" applyFont="0" applyFill="0" applyBorder="0" applyAlignment="0" applyProtection="0"/>
    <xf numFmtId="9" fontId="53" fillId="0" borderId="0" applyFont="0" applyFill="0" applyBorder="0" applyAlignment="0" applyProtection="0"/>
    <xf numFmtId="9" fontId="44" fillId="0" borderId="0" applyFont="0" applyFill="0" applyBorder="0" applyAlignment="0" applyProtection="0"/>
    <xf numFmtId="9" fontId="53" fillId="0" borderId="0" applyFont="0" applyFill="0" applyBorder="0" applyAlignment="0" applyProtection="0"/>
    <xf numFmtId="0" fontId="119" fillId="59" borderId="0">
      <alignment horizontal="center" vertical="center"/>
    </xf>
    <xf numFmtId="5" fontId="28" fillId="0" borderId="0"/>
    <xf numFmtId="170" fontId="28" fillId="0" borderId="0"/>
    <xf numFmtId="168" fontId="28" fillId="0" borderId="0"/>
    <xf numFmtId="168" fontId="28" fillId="0" borderId="0"/>
    <xf numFmtId="5" fontId="28" fillId="0" borderId="0"/>
    <xf numFmtId="168" fontId="28" fillId="0" borderId="0"/>
    <xf numFmtId="5" fontId="28" fillId="0" borderId="0"/>
    <xf numFmtId="170" fontId="28" fillId="0" borderId="0"/>
    <xf numFmtId="170" fontId="28" fillId="0" borderId="0"/>
    <xf numFmtId="170" fontId="28" fillId="0" borderId="0"/>
    <xf numFmtId="170" fontId="28" fillId="0" borderId="0"/>
    <xf numFmtId="170" fontId="50" fillId="0" borderId="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0" fontId="121" fillId="0" borderId="0" applyNumberFormat="0" applyFill="0" applyBorder="0" applyAlignment="0" applyProtection="0"/>
    <xf numFmtId="0" fontId="121" fillId="0" borderId="0" applyNumberFormat="0" applyFill="0" applyBorder="0" applyAlignment="0" applyProtection="0"/>
    <xf numFmtId="0" fontId="122" fillId="0" borderId="0" applyNumberFormat="0" applyFill="0" applyBorder="0" applyAlignment="0" applyProtection="0"/>
    <xf numFmtId="170" fontId="18" fillId="0" borderId="0" applyNumberFormat="0" applyFill="0" applyBorder="0" applyAlignment="0" applyProtection="0"/>
    <xf numFmtId="170" fontId="120" fillId="0" borderId="0" applyNumberFormat="0" applyFill="0" applyBorder="0" applyAlignment="0" applyProtection="0"/>
    <xf numFmtId="170" fontId="120" fillId="0" borderId="0" applyNumberFormat="0" applyFill="0" applyBorder="0" applyAlignment="0" applyProtection="0"/>
    <xf numFmtId="170" fontId="123"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0" fontId="125" fillId="0" borderId="24" applyNumberFormat="0" applyFill="0" applyAlignment="0" applyProtection="0"/>
    <xf numFmtId="0" fontId="126" fillId="0" borderId="24" applyNumberFormat="0" applyFill="0" applyAlignment="0" applyProtection="0"/>
    <xf numFmtId="170" fontId="13" fillId="0" borderId="9" applyNumberFormat="0" applyFill="0" applyAlignment="0" applyProtection="0"/>
    <xf numFmtId="170" fontId="124" fillId="0" borderId="24" applyNumberFormat="0" applyFill="0" applyAlignment="0" applyProtection="0"/>
    <xf numFmtId="170" fontId="127" fillId="0" borderId="24"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3" fillId="0" borderId="9" applyNumberFormat="0" applyFill="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0" fontId="129" fillId="0" borderId="0" applyNumberFormat="0" applyFill="0" applyBorder="0" applyAlignment="0" applyProtection="0"/>
    <xf numFmtId="0" fontId="130" fillId="0" borderId="0" applyNumberFormat="0" applyFill="0" applyBorder="0" applyAlignment="0" applyProtection="0"/>
    <xf numFmtId="170" fontId="14" fillId="0" borderId="0" applyNumberFormat="0" applyFill="0" applyBorder="0" applyAlignment="0" applyProtection="0"/>
    <xf numFmtId="170" fontId="128" fillId="0" borderId="0" applyNumberFormat="0" applyFill="0" applyBorder="0" applyAlignment="0" applyProtection="0"/>
    <xf numFmtId="170" fontId="131"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14" fillId="0" borderId="0" applyNumberFormat="0" applyFill="0" applyBorder="0" applyAlignment="0" applyProtection="0"/>
    <xf numFmtId="170" fontId="31" fillId="0" borderId="0"/>
    <xf numFmtId="170" fontId="26" fillId="0" borderId="0"/>
    <xf numFmtId="170" fontId="24" fillId="0" borderId="0"/>
    <xf numFmtId="170" fontId="24" fillId="0" borderId="0"/>
    <xf numFmtId="170" fontId="24" fillId="0" borderId="0">
      <alignment vertical="center"/>
    </xf>
    <xf numFmtId="170" fontId="25" fillId="0" borderId="0"/>
    <xf numFmtId="172" fontId="52" fillId="0" borderId="0"/>
  </cellStyleXfs>
  <cellXfs count="379">
    <xf numFmtId="0" fontId="0" fillId="0" borderId="0" xfId="0"/>
    <xf numFmtId="0" fontId="32" fillId="0" borderId="10" xfId="0" applyFont="1" applyBorder="1" applyAlignment="1">
      <alignment horizontal="center" vertical="center"/>
    </xf>
    <xf numFmtId="0" fontId="32" fillId="0" borderId="10" xfId="0" applyFont="1" applyBorder="1" applyAlignment="1">
      <alignment horizontal="left" vertical="center" wrapText="1"/>
    </xf>
    <xf numFmtId="0" fontId="32" fillId="0" borderId="10" xfId="0" quotePrefix="1" applyFont="1" applyBorder="1" applyAlignment="1">
      <alignment vertical="center" wrapText="1"/>
    </xf>
    <xf numFmtId="0" fontId="38" fillId="24" borderId="10" xfId="0" applyFont="1" applyFill="1" applyBorder="1" applyAlignment="1">
      <alignment horizontal="center" vertical="center"/>
    </xf>
    <xf numFmtId="0" fontId="38" fillId="24" borderId="10" xfId="0" applyFont="1" applyFill="1" applyBorder="1" applyAlignment="1">
      <alignment horizontal="center" vertical="center" wrapText="1"/>
    </xf>
    <xf numFmtId="0" fontId="32" fillId="0" borderId="0" xfId="0" applyFont="1"/>
    <xf numFmtId="0" fontId="37" fillId="0" borderId="0" xfId="0" applyFont="1" applyAlignment="1">
      <alignment vertical="center" wrapText="1"/>
    </xf>
    <xf numFmtId="0" fontId="37" fillId="0" borderId="0" xfId="0" applyFont="1"/>
    <xf numFmtId="0" fontId="37" fillId="0" borderId="0" xfId="0" applyFont="1" applyAlignment="1">
      <alignment horizontal="center"/>
    </xf>
    <xf numFmtId="0" fontId="38" fillId="0" borderId="0" xfId="0" applyFont="1" applyAlignment="1">
      <alignment vertical="center" wrapText="1"/>
    </xf>
    <xf numFmtId="0" fontId="37" fillId="0" borderId="0" xfId="0" applyFont="1" applyAlignment="1">
      <alignment horizontal="center" vertical="center"/>
    </xf>
    <xf numFmtId="0" fontId="37" fillId="0" borderId="0" xfId="0" applyFont="1" applyAlignment="1">
      <alignment horizontal="left" vertical="center"/>
    </xf>
    <xf numFmtId="0" fontId="37" fillId="0" borderId="0" xfId="0" applyFont="1" applyAlignment="1">
      <alignment wrapText="1"/>
    </xf>
    <xf numFmtId="0" fontId="38" fillId="0" borderId="0" xfId="2394" applyFont="1" applyFill="1" applyBorder="1" applyAlignment="1">
      <alignment horizontal="center" vertical="center"/>
    </xf>
    <xf numFmtId="0" fontId="38" fillId="0" borderId="0" xfId="2394" applyFont="1" applyFill="1" applyBorder="1" applyAlignment="1">
      <alignment horizontal="left" vertical="center"/>
    </xf>
    <xf numFmtId="0" fontId="38" fillId="0" borderId="0" xfId="2394" applyFont="1" applyFill="1" applyBorder="1" applyAlignment="1">
      <alignment horizontal="center"/>
    </xf>
    <xf numFmtId="0" fontId="38" fillId="0" borderId="0" xfId="2394" applyFont="1" applyFill="1" applyBorder="1" applyAlignment="1">
      <alignment vertical="center"/>
    </xf>
    <xf numFmtId="0" fontId="37" fillId="0" borderId="0" xfId="0" applyFont="1" applyAlignment="1">
      <alignment vertical="center"/>
    </xf>
    <xf numFmtId="0" fontId="38" fillId="24" borderId="10" xfId="0" applyFont="1" applyFill="1" applyBorder="1" applyAlignment="1">
      <alignment horizontal="left" vertical="center"/>
    </xf>
    <xf numFmtId="0" fontId="32" fillId="0" borderId="0" xfId="0" applyFont="1" applyAlignment="1">
      <alignment horizontal="left" vertical="center"/>
    </xf>
    <xf numFmtId="0" fontId="38" fillId="0" borderId="0" xfId="0" applyFont="1" applyAlignment="1">
      <alignment vertical="top" wrapText="1"/>
    </xf>
    <xf numFmtId="0" fontId="38" fillId="0" borderId="0" xfId="0" applyFont="1" applyAlignment="1">
      <alignment horizontal="center"/>
    </xf>
    <xf numFmtId="0" fontId="37" fillId="0" borderId="0" xfId="0" applyFont="1" applyAlignment="1">
      <alignment horizontal="left" vertical="center" wrapText="1"/>
    </xf>
    <xf numFmtId="0" fontId="33" fillId="24" borderId="10" xfId="0" applyFont="1" applyFill="1" applyBorder="1" applyAlignment="1">
      <alignment horizontal="center" vertical="center"/>
    </xf>
    <xf numFmtId="171" fontId="32" fillId="0" borderId="10" xfId="0" applyNumberFormat="1" applyFont="1" applyBorder="1" applyAlignment="1">
      <alignment horizontal="center" vertical="center" wrapText="1"/>
    </xf>
    <xf numFmtId="167" fontId="37" fillId="0" borderId="0" xfId="0" applyNumberFormat="1" applyFont="1"/>
    <xf numFmtId="167" fontId="38" fillId="0" borderId="0" xfId="0" applyNumberFormat="1" applyFont="1" applyAlignment="1">
      <alignment vertical="center"/>
    </xf>
    <xf numFmtId="167" fontId="38" fillId="0" borderId="0" xfId="2394" applyNumberFormat="1" applyFont="1" applyFill="1" applyBorder="1" applyAlignment="1">
      <alignment horizontal="center"/>
    </xf>
    <xf numFmtId="167" fontId="38" fillId="24" borderId="10" xfId="0" applyNumberFormat="1" applyFont="1" applyFill="1" applyBorder="1" applyAlignment="1">
      <alignment horizontal="center" vertical="center" wrapText="1"/>
    </xf>
    <xf numFmtId="167" fontId="37" fillId="0" borderId="0" xfId="0" applyNumberFormat="1" applyFont="1" applyAlignment="1">
      <alignment horizontal="center" vertical="center"/>
    </xf>
    <xf numFmtId="167" fontId="37" fillId="0" borderId="0" xfId="0" applyNumberFormat="1" applyFont="1" applyAlignment="1">
      <alignment vertical="center"/>
    </xf>
    <xf numFmtId="0" fontId="32" fillId="0" borderId="10" xfId="0" applyFont="1" applyBorder="1" applyAlignment="1">
      <alignment horizontal="center" vertical="center" wrapText="1"/>
    </xf>
    <xf numFmtId="9" fontId="32" fillId="0" borderId="10" xfId="0" applyNumberFormat="1" applyFont="1" applyBorder="1" applyAlignment="1">
      <alignment horizontal="center" vertical="center" wrapText="1"/>
    </xf>
    <xf numFmtId="0" fontId="132" fillId="0" borderId="10" xfId="0" applyFont="1" applyBorder="1" applyAlignment="1" applyProtection="1">
      <alignment horizontal="left" vertical="center" wrapText="1"/>
      <protection locked="0"/>
    </xf>
    <xf numFmtId="0" fontId="32" fillId="0" borderId="0" xfId="0" applyFont="1" applyAlignment="1">
      <alignment vertical="center"/>
    </xf>
    <xf numFmtId="0" fontId="32" fillId="0" borderId="0" xfId="0" applyFont="1" applyAlignment="1">
      <alignment horizontal="center" vertical="center"/>
    </xf>
    <xf numFmtId="0" fontId="32" fillId="0" borderId="10" xfId="2425" applyFont="1" applyFill="1" applyBorder="1" applyAlignment="1">
      <alignment horizontal="left" vertical="center" wrapText="1"/>
    </xf>
    <xf numFmtId="0" fontId="33" fillId="24" borderId="10" xfId="0" applyFont="1" applyFill="1" applyBorder="1" applyAlignment="1">
      <alignment horizontal="center" vertical="center" wrapText="1"/>
    </xf>
    <xf numFmtId="0" fontId="33" fillId="0" borderId="0" xfId="0" applyFont="1" applyAlignment="1">
      <alignment horizontal="center"/>
    </xf>
    <xf numFmtId="0" fontId="32" fillId="0" borderId="0" xfId="0" applyFont="1" applyAlignment="1">
      <alignment horizontal="center"/>
    </xf>
    <xf numFmtId="167" fontId="38" fillId="0" borderId="0" xfId="2394" applyNumberFormat="1" applyFont="1" applyFill="1" applyBorder="1" applyAlignment="1">
      <alignment vertical="center"/>
    </xf>
    <xf numFmtId="49" fontId="38" fillId="0" borderId="0" xfId="2394" applyNumberFormat="1" applyFont="1" applyFill="1" applyBorder="1" applyAlignment="1">
      <alignment vertical="center"/>
    </xf>
    <xf numFmtId="0" fontId="33" fillId="0" borderId="0" xfId="2394" applyFont="1" applyFill="1" applyBorder="1" applyAlignment="1">
      <alignment vertical="center"/>
    </xf>
    <xf numFmtId="0" fontId="37" fillId="0" borderId="0" xfId="0" quotePrefix="1" applyFont="1" applyAlignment="1">
      <alignment horizontal="left" vertical="center"/>
    </xf>
    <xf numFmtId="0" fontId="32" fillId="60" borderId="0" xfId="0" applyFont="1" applyFill="1" applyAlignment="1">
      <alignment vertical="center"/>
    </xf>
    <xf numFmtId="0" fontId="38" fillId="0" borderId="0" xfId="0" applyFont="1" applyAlignment="1">
      <alignment horizontal="center" wrapText="1"/>
    </xf>
    <xf numFmtId="0" fontId="37" fillId="0" borderId="0" xfId="0" applyFont="1" applyAlignment="1">
      <alignment horizontal="center" vertical="center" wrapText="1"/>
    </xf>
    <xf numFmtId="0" fontId="37" fillId="0" borderId="0" xfId="0" applyFont="1" applyAlignment="1">
      <alignment horizontal="center" wrapText="1"/>
    </xf>
    <xf numFmtId="0" fontId="133" fillId="0" borderId="0" xfId="0" applyFont="1"/>
    <xf numFmtId="0" fontId="132" fillId="0" borderId="10" xfId="0" applyFont="1" applyBorder="1" applyAlignment="1" applyProtection="1">
      <alignment horizontal="center" vertical="center"/>
      <protection locked="0"/>
    </xf>
    <xf numFmtId="2" fontId="38" fillId="0" borderId="0" xfId="2394" applyNumberFormat="1" applyFont="1" applyFill="1" applyBorder="1" applyAlignment="1">
      <alignment horizontal="center" vertical="center"/>
    </xf>
    <xf numFmtId="0" fontId="37" fillId="0" borderId="0" xfId="0" applyFont="1" applyAlignment="1">
      <alignment horizontal="left" vertical="top"/>
    </xf>
    <xf numFmtId="0" fontId="132" fillId="0" borderId="10" xfId="0" applyFont="1" applyBorder="1" applyAlignment="1" applyProtection="1">
      <alignment horizontal="center" vertical="center" wrapText="1"/>
      <protection locked="0"/>
    </xf>
    <xf numFmtId="1" fontId="32" fillId="0" borderId="10" xfId="0" applyNumberFormat="1" applyFont="1" applyBorder="1" applyAlignment="1" applyProtection="1">
      <alignment horizontal="center" vertical="center"/>
      <protection locked="0"/>
    </xf>
    <xf numFmtId="167" fontId="38" fillId="0" borderId="0" xfId="0" applyNumberFormat="1" applyFont="1" applyAlignment="1">
      <alignment horizontal="left" vertical="center" wrapText="1"/>
    </xf>
    <xf numFmtId="0" fontId="37" fillId="0" borderId="10" xfId="0" applyFont="1" applyBorder="1" applyAlignment="1">
      <alignment horizontal="center" vertical="center"/>
    </xf>
    <xf numFmtId="0" fontId="33" fillId="0" borderId="0" xfId="0" applyFont="1" applyAlignment="1">
      <alignment vertical="top"/>
    </xf>
    <xf numFmtId="10" fontId="33" fillId="0" borderId="0" xfId="0" applyNumberFormat="1" applyFont="1" applyAlignment="1">
      <alignment horizontal="left" vertical="center"/>
    </xf>
    <xf numFmtId="0" fontId="33" fillId="0" borderId="0" xfId="0" applyFont="1" applyAlignment="1">
      <alignment horizontal="left" vertical="center" wrapText="1"/>
    </xf>
    <xf numFmtId="0" fontId="38" fillId="0" borderId="0" xfId="0" applyFont="1" applyAlignment="1">
      <alignment horizontal="center" vertical="center"/>
    </xf>
    <xf numFmtId="0" fontId="33" fillId="0" borderId="0" xfId="0" applyFont="1" applyAlignment="1">
      <alignment horizontal="center" vertical="center" wrapText="1"/>
    </xf>
    <xf numFmtId="0" fontId="132" fillId="0" borderId="10" xfId="0" applyFont="1" applyBorder="1" applyAlignment="1">
      <alignment horizontal="left" vertical="center" wrapText="1"/>
    </xf>
    <xf numFmtId="14" fontId="132" fillId="0" borderId="10" xfId="0" applyNumberFormat="1" applyFont="1" applyBorder="1" applyAlignment="1">
      <alignment horizontal="center" vertical="center" wrapText="1"/>
    </xf>
    <xf numFmtId="9" fontId="132" fillId="0" borderId="10" xfId="0" applyNumberFormat="1" applyFont="1" applyBorder="1" applyAlignment="1">
      <alignment horizontal="center" vertical="center" wrapText="1"/>
    </xf>
    <xf numFmtId="14" fontId="32" fillId="0" borderId="10" xfId="0" applyNumberFormat="1" applyFont="1" applyBorder="1" applyAlignment="1">
      <alignment horizontal="center" vertical="center" wrapText="1"/>
    </xf>
    <xf numFmtId="0" fontId="32" fillId="0" borderId="10" xfId="0" quotePrefix="1" applyFont="1" applyBorder="1" applyAlignment="1">
      <alignment horizontal="left" vertical="center" wrapText="1"/>
    </xf>
    <xf numFmtId="0" fontId="132" fillId="0" borderId="10" xfId="2177" applyFont="1" applyBorder="1" applyAlignment="1">
      <alignment horizontal="center" vertical="center" wrapText="1"/>
    </xf>
    <xf numFmtId="0" fontId="32" fillId="0" borderId="10" xfId="0" quotePrefix="1" applyFont="1" applyBorder="1" applyAlignment="1">
      <alignment horizontal="center" vertical="center" wrapText="1"/>
    </xf>
    <xf numFmtId="14" fontId="32" fillId="0" borderId="10" xfId="0" quotePrefix="1" applyNumberFormat="1" applyFont="1" applyBorder="1" applyAlignment="1">
      <alignment horizontal="center" vertical="center" wrapText="1"/>
    </xf>
    <xf numFmtId="0" fontId="136" fillId="0" borderId="10" xfId="0" applyFont="1" applyBorder="1" applyAlignment="1" applyProtection="1">
      <alignment horizontal="left" vertical="center" wrapText="1"/>
      <protection locked="0"/>
    </xf>
    <xf numFmtId="0" fontId="132" fillId="0" borderId="10" xfId="0" applyFont="1" applyBorder="1" applyAlignment="1">
      <alignment horizontal="center" vertical="center"/>
    </xf>
    <xf numFmtId="0" fontId="132" fillId="0" borderId="10" xfId="0" applyFont="1" applyBorder="1" applyAlignment="1">
      <alignment horizontal="left" vertical="top" wrapText="1"/>
    </xf>
    <xf numFmtId="0" fontId="132" fillId="0" borderId="10" xfId="0" quotePrefix="1" applyFont="1" applyBorder="1" applyAlignment="1">
      <alignment horizontal="left" vertical="top" wrapText="1"/>
    </xf>
    <xf numFmtId="0" fontId="32" fillId="0" borderId="10" xfId="2177" applyFont="1" applyBorder="1" applyAlignment="1">
      <alignment horizontal="left" vertical="center" wrapText="1"/>
    </xf>
    <xf numFmtId="0" fontId="132" fillId="0" borderId="10" xfId="0" applyFont="1" applyBorder="1" applyAlignment="1">
      <alignment horizontal="center" vertical="center" wrapText="1"/>
    </xf>
    <xf numFmtId="0" fontId="132" fillId="0" borderId="10" xfId="0" applyFont="1" applyBorder="1" applyAlignment="1">
      <alignment vertical="center" wrapText="1"/>
    </xf>
    <xf numFmtId="0" fontId="32" fillId="0" borderId="10" xfId="0" applyFont="1" applyBorder="1" applyAlignment="1" applyProtection="1">
      <alignment horizontal="center" vertical="center" wrapText="1"/>
      <protection locked="0"/>
    </xf>
    <xf numFmtId="20" fontId="32" fillId="0" borderId="10" xfId="0" applyNumberFormat="1" applyFont="1" applyBorder="1" applyAlignment="1">
      <alignment horizontal="center" vertical="center" wrapText="1"/>
    </xf>
    <xf numFmtId="0" fontId="133" fillId="0" borderId="10" xfId="0" applyFont="1" applyBorder="1" applyAlignment="1">
      <alignment horizontal="center" vertical="center" wrapText="1"/>
    </xf>
    <xf numFmtId="0" fontId="132" fillId="61" borderId="10" xfId="0" applyFont="1" applyFill="1" applyBorder="1" applyAlignment="1" applyProtection="1">
      <alignment horizontal="center" vertical="center" wrapText="1"/>
      <protection locked="0"/>
    </xf>
    <xf numFmtId="0" fontId="132" fillId="60" borderId="10" xfId="0" applyFont="1" applyFill="1" applyBorder="1" applyAlignment="1" applyProtection="1">
      <alignment horizontal="left" vertical="center" wrapText="1"/>
      <protection locked="0"/>
    </xf>
    <xf numFmtId="1" fontId="132" fillId="0" borderId="10" xfId="0" applyNumberFormat="1" applyFont="1" applyBorder="1" applyAlignment="1" applyProtection="1">
      <alignment horizontal="center" vertical="center"/>
      <protection locked="0"/>
    </xf>
    <xf numFmtId="1" fontId="132" fillId="60" borderId="10" xfId="0" applyNumberFormat="1" applyFont="1" applyFill="1" applyBorder="1" applyAlignment="1" applyProtection="1">
      <alignment horizontal="center" vertical="center"/>
      <protection locked="0"/>
    </xf>
    <xf numFmtId="0" fontId="132" fillId="60" borderId="10" xfId="0" applyFont="1" applyFill="1" applyBorder="1" applyAlignment="1" applyProtection="1">
      <alignment horizontal="center" vertical="center" wrapText="1"/>
      <protection locked="0"/>
    </xf>
    <xf numFmtId="0" fontId="135" fillId="0" borderId="0" xfId="0" applyFont="1" applyAlignment="1">
      <alignment horizontal="center" vertical="center" wrapText="1"/>
    </xf>
    <xf numFmtId="0" fontId="134" fillId="0" borderId="10" xfId="0" applyFont="1" applyBorder="1" applyAlignment="1">
      <alignment horizontal="left" vertical="center" wrapText="1"/>
    </xf>
    <xf numFmtId="14" fontId="134" fillId="0" borderId="10" xfId="0" applyNumberFormat="1" applyFont="1" applyBorder="1" applyAlignment="1">
      <alignment horizontal="center" vertical="center" wrapText="1"/>
    </xf>
    <xf numFmtId="9" fontId="134" fillId="0" borderId="10" xfId="0" applyNumberFormat="1" applyFont="1" applyBorder="1" applyAlignment="1">
      <alignment horizontal="center" vertical="center" wrapText="1"/>
    </xf>
    <xf numFmtId="0" fontId="134" fillId="0" borderId="10" xfId="0" quotePrefix="1" applyFont="1" applyBorder="1" applyAlignment="1">
      <alignment horizontal="left" vertical="center" wrapText="1"/>
    </xf>
    <xf numFmtId="0" fontId="137" fillId="0" borderId="10" xfId="0" applyFont="1" applyBorder="1" applyAlignment="1" applyProtection="1">
      <alignment horizontal="center" vertical="center" wrapText="1"/>
      <protection locked="0"/>
    </xf>
    <xf numFmtId="0" fontId="109" fillId="0" borderId="10" xfId="0" applyFont="1" applyBorder="1" applyAlignment="1">
      <alignment horizontal="left" vertical="center" wrapText="1"/>
    </xf>
    <xf numFmtId="0" fontId="32" fillId="25" borderId="0" xfId="0" applyFont="1" applyFill="1" applyAlignment="1">
      <alignment horizontal="center" vertical="center"/>
    </xf>
    <xf numFmtId="49" fontId="32" fillId="0" borderId="10" xfId="2177" quotePrefix="1" applyNumberFormat="1" applyFont="1" applyBorder="1" applyAlignment="1">
      <alignment horizontal="center" vertical="center" wrapText="1"/>
    </xf>
    <xf numFmtId="49" fontId="132" fillId="0" borderId="10" xfId="2177" quotePrefix="1" applyNumberFormat="1" applyFont="1" applyBorder="1" applyAlignment="1">
      <alignment horizontal="center" vertical="center" wrapText="1"/>
    </xf>
    <xf numFmtId="49" fontId="132" fillId="0" borderId="10" xfId="2177" quotePrefix="1" applyNumberFormat="1" applyFont="1" applyBorder="1" applyAlignment="1">
      <alignment vertical="center" wrapText="1"/>
    </xf>
    <xf numFmtId="0" fontId="32" fillId="0" borderId="10" xfId="0" applyFont="1" applyBorder="1" applyAlignment="1">
      <alignment vertical="center"/>
    </xf>
    <xf numFmtId="0" fontId="32" fillId="0" borderId="10" xfId="2177" applyFont="1" applyBorder="1" applyAlignment="1">
      <alignment horizontal="center" vertical="center" wrapText="1"/>
    </xf>
    <xf numFmtId="0" fontId="32" fillId="0" borderId="10" xfId="2177" quotePrefix="1" applyFont="1" applyBorder="1" applyAlignment="1">
      <alignment horizontal="left" vertical="center" wrapText="1"/>
    </xf>
    <xf numFmtId="0" fontId="0" fillId="0" borderId="0" xfId="0" applyAlignment="1">
      <alignment horizontal="center" vertical="center"/>
    </xf>
    <xf numFmtId="49" fontId="32" fillId="0" borderId="10" xfId="0" quotePrefix="1" applyNumberFormat="1" applyFont="1" applyBorder="1" applyAlignment="1">
      <alignment horizontal="center" vertical="center" wrapText="1"/>
    </xf>
    <xf numFmtId="167" fontId="32" fillId="0" borderId="10" xfId="0" applyNumberFormat="1" applyFont="1" applyBorder="1" applyAlignment="1">
      <alignment horizontal="center" vertical="center" wrapText="1"/>
    </xf>
    <xf numFmtId="167" fontId="32" fillId="0" borderId="10" xfId="2523" applyNumberFormat="1" applyFont="1" applyFill="1" applyBorder="1" applyAlignment="1">
      <alignment horizontal="left" vertical="center" wrapText="1"/>
    </xf>
    <xf numFmtId="167" fontId="33" fillId="0" borderId="10" xfId="2517" applyNumberFormat="1" applyFont="1" applyFill="1" applyBorder="1" applyAlignment="1">
      <alignment horizontal="center" vertical="center" wrapText="1"/>
    </xf>
    <xf numFmtId="0" fontId="38" fillId="0" borderId="10" xfId="0" applyFont="1" applyBorder="1" applyAlignment="1">
      <alignment horizontal="center" vertical="center" wrapText="1"/>
    </xf>
    <xf numFmtId="0" fontId="132" fillId="0" borderId="10" xfId="0" quotePrefix="1" applyFont="1" applyBorder="1" applyAlignment="1">
      <alignment vertical="center" wrapText="1"/>
    </xf>
    <xf numFmtId="14" fontId="37" fillId="0" borderId="10" xfId="0" applyNumberFormat="1" applyFont="1" applyBorder="1" applyAlignment="1">
      <alignment horizontal="center" vertical="center"/>
    </xf>
    <xf numFmtId="0" fontId="32" fillId="0" borderId="10" xfId="2408" applyFont="1" applyFill="1" applyBorder="1" applyAlignment="1">
      <alignment horizontal="left" vertical="center" wrapText="1"/>
    </xf>
    <xf numFmtId="0" fontId="133" fillId="0" borderId="10" xfId="2408" applyFont="1" applyFill="1" applyBorder="1" applyAlignment="1">
      <alignment horizontal="left" vertical="center" wrapText="1"/>
    </xf>
    <xf numFmtId="0" fontId="32" fillId="0" borderId="10" xfId="0" applyFont="1" applyBorder="1" applyAlignment="1">
      <alignment vertical="center" wrapText="1"/>
    </xf>
    <xf numFmtId="0" fontId="32" fillId="0" borderId="14" xfId="0" applyFont="1" applyBorder="1" applyAlignment="1">
      <alignment horizontal="center" vertical="center"/>
    </xf>
    <xf numFmtId="14" fontId="32" fillId="0" borderId="14" xfId="0" quotePrefix="1" applyNumberFormat="1" applyFont="1" applyBorder="1" applyAlignment="1">
      <alignment horizontal="center" vertical="center" wrapText="1"/>
    </xf>
    <xf numFmtId="9" fontId="37" fillId="0" borderId="10" xfId="0" applyNumberFormat="1" applyFont="1" applyBorder="1" applyAlignment="1">
      <alignment horizontal="center" vertical="center" wrapText="1"/>
    </xf>
    <xf numFmtId="0" fontId="43" fillId="0" borderId="10" xfId="0" applyFont="1" applyBorder="1" applyAlignment="1">
      <alignment vertical="center" wrapText="1"/>
    </xf>
    <xf numFmtId="0" fontId="135" fillId="0" borderId="0" xfId="0" quotePrefix="1" applyFont="1" applyAlignment="1">
      <alignment horizontal="center" vertical="center" wrapText="1"/>
    </xf>
    <xf numFmtId="0" fontId="135" fillId="0" borderId="0" xfId="0" applyFont="1" applyAlignment="1">
      <alignment horizontal="left" vertical="center" wrapText="1"/>
    </xf>
    <xf numFmtId="49" fontId="37" fillId="0" borderId="10" xfId="2177" quotePrefix="1" applyNumberFormat="1" applyFont="1" applyBorder="1" applyAlignment="1">
      <alignment vertical="center" wrapText="1"/>
    </xf>
    <xf numFmtId="0" fontId="37" fillId="0" borderId="10" xfId="2177" applyFont="1" applyBorder="1" applyAlignment="1">
      <alignment horizontal="center" vertical="center" wrapText="1"/>
    </xf>
    <xf numFmtId="0" fontId="0" fillId="60" borderId="0" xfId="0" applyFill="1" applyAlignment="1">
      <alignment vertical="center"/>
    </xf>
    <xf numFmtId="0" fontId="0" fillId="0" borderId="0" xfId="0" applyAlignment="1">
      <alignment horizontal="center"/>
    </xf>
    <xf numFmtId="167" fontId="0" fillId="0" borderId="0" xfId="0" applyNumberFormat="1" applyAlignment="1">
      <alignment horizontal="center" vertical="center"/>
    </xf>
    <xf numFmtId="0" fontId="139" fillId="60" borderId="10" xfId="0" applyFont="1" applyFill="1" applyBorder="1" applyAlignment="1">
      <alignment horizontal="center" vertical="center"/>
    </xf>
    <xf numFmtId="0" fontId="140" fillId="63" borderId="10" xfId="0" applyFont="1" applyFill="1" applyBorder="1" applyAlignment="1">
      <alignment horizontal="center" vertical="center"/>
    </xf>
    <xf numFmtId="9" fontId="0" fillId="0" borderId="0" xfId="2517" applyFont="1"/>
    <xf numFmtId="0" fontId="33" fillId="64" borderId="10" xfId="2177" applyFont="1" applyFill="1" applyBorder="1" applyAlignment="1">
      <alignment horizontal="center" vertical="center" wrapText="1"/>
    </xf>
    <xf numFmtId="0" fontId="47" fillId="64" borderId="10" xfId="2177" applyFont="1" applyFill="1" applyBorder="1" applyAlignment="1">
      <alignment horizontal="left" vertical="center" wrapText="1"/>
    </xf>
    <xf numFmtId="0" fontId="47" fillId="64" borderId="10" xfId="2177" applyFont="1" applyFill="1" applyBorder="1" applyAlignment="1">
      <alignment horizontal="center" vertical="center" wrapText="1"/>
    </xf>
    <xf numFmtId="0" fontId="33" fillId="65" borderId="10" xfId="2177" applyFont="1" applyFill="1" applyBorder="1" applyAlignment="1">
      <alignment horizontal="center" vertical="center" wrapText="1"/>
    </xf>
    <xf numFmtId="0" fontId="142" fillId="60" borderId="0" xfId="0" applyFont="1" applyFill="1" applyAlignment="1" applyProtection="1">
      <alignment vertical="center" wrapText="1"/>
      <protection locked="0"/>
    </xf>
    <xf numFmtId="0" fontId="32" fillId="0" borderId="0" xfId="0" applyFont="1" applyAlignment="1" applyProtection="1">
      <alignment vertical="center"/>
      <protection locked="0"/>
    </xf>
    <xf numFmtId="0" fontId="137" fillId="0" borderId="10" xfId="0" applyFont="1" applyBorder="1" applyAlignment="1">
      <alignment horizontal="left" vertical="center" wrapText="1"/>
    </xf>
    <xf numFmtId="1" fontId="132" fillId="0" borderId="10" xfId="0" applyNumberFormat="1" applyFont="1" applyBorder="1" applyAlignment="1">
      <alignment horizontal="center" vertical="center"/>
    </xf>
    <xf numFmtId="0" fontId="132" fillId="0" borderId="0" xfId="0" applyFont="1" applyAlignment="1" applyProtection="1">
      <alignment horizontal="left" vertical="center"/>
      <protection locked="0"/>
    </xf>
    <xf numFmtId="0" fontId="137" fillId="0" borderId="10" xfId="0" applyFont="1" applyBorder="1" applyAlignment="1" applyProtection="1">
      <alignment horizontal="left" vertical="center" wrapText="1"/>
      <protection locked="0"/>
    </xf>
    <xf numFmtId="0" fontId="137" fillId="61" borderId="10" xfId="0" applyFont="1" applyFill="1" applyBorder="1" applyAlignment="1" applyProtection="1">
      <alignment horizontal="center" vertical="center" wrapText="1"/>
      <protection locked="0"/>
    </xf>
    <xf numFmtId="0" fontId="132" fillId="61" borderId="10" xfId="0" applyFont="1" applyFill="1" applyBorder="1" applyAlignment="1" applyProtection="1">
      <alignment horizontal="center" vertical="center"/>
      <protection locked="0"/>
    </xf>
    <xf numFmtId="0" fontId="132" fillId="61" borderId="10" xfId="0" applyFont="1" applyFill="1" applyBorder="1" applyAlignment="1" applyProtection="1">
      <alignment horizontal="left" vertical="center" wrapText="1"/>
      <protection locked="0"/>
    </xf>
    <xf numFmtId="1" fontId="132" fillId="61" borderId="10" xfId="0" applyNumberFormat="1" applyFont="1" applyFill="1" applyBorder="1" applyAlignment="1" applyProtection="1">
      <alignment horizontal="center" vertical="center"/>
      <protection locked="0"/>
    </xf>
    <xf numFmtId="0" fontId="132" fillId="61" borderId="0" xfId="0" applyFont="1" applyFill="1" applyAlignment="1" applyProtection="1">
      <alignment horizontal="left" vertical="center"/>
      <protection locked="0"/>
    </xf>
    <xf numFmtId="0" fontId="143" fillId="0" borderId="10" xfId="0" applyFont="1" applyBorder="1" applyAlignment="1">
      <alignment horizontal="center" vertical="center" wrapText="1"/>
    </xf>
    <xf numFmtId="172" fontId="133" fillId="0" borderId="10" xfId="0" applyNumberFormat="1" applyFont="1" applyBorder="1" applyAlignment="1">
      <alignment horizontal="left" vertical="center" wrapText="1"/>
    </xf>
    <xf numFmtId="0" fontId="133" fillId="0" borderId="10" xfId="0" applyFont="1" applyBorder="1" applyAlignment="1">
      <alignment horizontal="left" vertical="center" wrapText="1"/>
    </xf>
    <xf numFmtId="0" fontId="0" fillId="0" borderId="0" xfId="0" applyAlignment="1">
      <alignment horizontal="left" wrapText="1"/>
    </xf>
    <xf numFmtId="0" fontId="132" fillId="60" borderId="10" xfId="0" applyFont="1" applyFill="1" applyBorder="1" applyAlignment="1">
      <alignment horizontal="center" vertical="center"/>
    </xf>
    <xf numFmtId="0" fontId="137" fillId="60" borderId="10" xfId="0" applyFont="1" applyFill="1" applyBorder="1" applyAlignment="1" applyProtection="1">
      <alignment horizontal="center" vertical="center" wrapText="1"/>
      <protection locked="0"/>
    </xf>
    <xf numFmtId="0" fontId="132" fillId="60" borderId="10" xfId="0" applyFont="1" applyFill="1" applyBorder="1" applyAlignment="1" applyProtection="1">
      <alignment horizontal="center" vertical="center"/>
      <protection locked="0"/>
    </xf>
    <xf numFmtId="0" fontId="132" fillId="60" borderId="0" xfId="0" applyFont="1" applyFill="1" applyAlignment="1" applyProtection="1">
      <alignment horizontal="left" vertical="center"/>
      <protection locked="0"/>
    </xf>
    <xf numFmtId="0" fontId="132" fillId="0" borderId="0" xfId="0" applyFont="1" applyAlignment="1" applyProtection="1">
      <alignment horizontal="left" vertical="center" wrapText="1"/>
      <protection locked="0"/>
    </xf>
    <xf numFmtId="0" fontId="132" fillId="61" borderId="0" xfId="0" applyFont="1" applyFill="1" applyAlignment="1" applyProtection="1">
      <alignment horizontal="left" vertical="center" wrapText="1"/>
      <protection locked="0"/>
    </xf>
    <xf numFmtId="0" fontId="32" fillId="0" borderId="10" xfId="2177" applyFont="1" applyBorder="1" applyAlignment="1">
      <alignment horizontal="left" vertical="center"/>
    </xf>
    <xf numFmtId="0" fontId="32" fillId="0" borderId="10" xfId="2177" applyFont="1" applyBorder="1" applyAlignment="1">
      <alignment horizontal="center" vertical="center"/>
    </xf>
    <xf numFmtId="0" fontId="33" fillId="0" borderId="10" xfId="2177" applyFont="1" applyBorder="1" applyAlignment="1">
      <alignment horizontal="center" vertical="center" wrapText="1"/>
    </xf>
    <xf numFmtId="20" fontId="32" fillId="0" borderId="10" xfId="2177" applyNumberFormat="1" applyFont="1" applyBorder="1" applyAlignment="1">
      <alignment horizontal="center" vertical="center"/>
    </xf>
    <xf numFmtId="0" fontId="32" fillId="0" borderId="0" xfId="2177" applyFont="1"/>
    <xf numFmtId="0" fontId="33" fillId="0" borderId="10" xfId="0" applyFont="1" applyBorder="1" applyAlignment="1" applyProtection="1">
      <alignment horizontal="center" vertical="center" wrapText="1"/>
      <protection locked="0"/>
    </xf>
    <xf numFmtId="0" fontId="32" fillId="0" borderId="10" xfId="0" applyFont="1" applyBorder="1" applyAlignment="1" applyProtection="1">
      <alignment horizontal="left" vertical="center" wrapText="1"/>
      <protection locked="0"/>
    </xf>
    <xf numFmtId="0" fontId="32" fillId="0" borderId="0" xfId="0" applyFont="1" applyAlignment="1" applyProtection="1">
      <alignment horizontal="left" vertical="center" wrapText="1"/>
      <protection locked="0"/>
    </xf>
    <xf numFmtId="0" fontId="32" fillId="0" borderId="0" xfId="0" applyFont="1" applyAlignment="1" applyProtection="1">
      <alignment horizontal="left" vertical="center"/>
      <protection locked="0"/>
    </xf>
    <xf numFmtId="0" fontId="32" fillId="61" borderId="10" xfId="2177" applyFont="1" applyFill="1" applyBorder="1" applyAlignment="1">
      <alignment horizontal="center" vertical="center"/>
    </xf>
    <xf numFmtId="1" fontId="32" fillId="61" borderId="10" xfId="0" applyNumberFormat="1" applyFont="1" applyFill="1" applyBorder="1" applyAlignment="1" applyProtection="1">
      <alignment horizontal="center" vertical="center"/>
      <protection locked="0"/>
    </xf>
    <xf numFmtId="1" fontId="32" fillId="0" borderId="10" xfId="0" applyNumberFormat="1" applyFont="1" applyBorder="1" applyAlignment="1" applyProtection="1">
      <alignment horizontal="center" vertical="center" wrapText="1"/>
      <protection locked="0"/>
    </xf>
    <xf numFmtId="0" fontId="137" fillId="61" borderId="10" xfId="0" applyFont="1" applyFill="1" applyBorder="1" applyAlignment="1" applyProtection="1">
      <alignment horizontal="left" vertical="center" wrapText="1"/>
      <protection locked="0"/>
    </xf>
    <xf numFmtId="1" fontId="32" fillId="61" borderId="10" xfId="0" applyNumberFormat="1" applyFont="1" applyFill="1" applyBorder="1" applyAlignment="1" applyProtection="1">
      <alignment horizontal="center" vertical="center" wrapText="1"/>
      <protection locked="0"/>
    </xf>
    <xf numFmtId="0" fontId="109" fillId="0" borderId="0" xfId="0" applyFont="1" applyAlignment="1">
      <alignment horizontal="left" vertical="center" wrapText="1"/>
    </xf>
    <xf numFmtId="0" fontId="132" fillId="0" borderId="13" xfId="0" applyFont="1" applyBorder="1" applyAlignment="1" applyProtection="1">
      <alignment horizontal="center" vertical="center"/>
      <protection locked="0"/>
    </xf>
    <xf numFmtId="0" fontId="137" fillId="0" borderId="13" xfId="0" applyFont="1" applyBorder="1" applyAlignment="1" applyProtection="1">
      <alignment horizontal="center" vertical="center" wrapText="1"/>
      <protection locked="0"/>
    </xf>
    <xf numFmtId="0" fontId="132" fillId="0" borderId="13" xfId="0" applyFont="1" applyBorder="1" applyAlignment="1" applyProtection="1">
      <alignment horizontal="center" vertical="center" wrapText="1"/>
      <protection locked="0"/>
    </xf>
    <xf numFmtId="0" fontId="132" fillId="0" borderId="13" xfId="0" applyFont="1" applyBorder="1" applyAlignment="1" applyProtection="1">
      <alignment horizontal="left" vertical="center" wrapText="1"/>
      <protection locked="0"/>
    </xf>
    <xf numFmtId="1" fontId="32" fillId="0" borderId="13" xfId="0" applyNumberFormat="1" applyFont="1" applyBorder="1" applyAlignment="1" applyProtection="1">
      <alignment horizontal="center" vertical="center"/>
      <protection locked="0"/>
    </xf>
    <xf numFmtId="0" fontId="132" fillId="0" borderId="0" xfId="0" applyFont="1" applyAlignment="1" applyProtection="1">
      <alignment horizontal="center" vertical="center"/>
      <protection locked="0"/>
    </xf>
    <xf numFmtId="0" fontId="132" fillId="0" borderId="10" xfId="0" quotePrefix="1" applyFont="1" applyBorder="1" applyAlignment="1" applyProtection="1">
      <alignment horizontal="left" vertical="center" wrapText="1"/>
      <protection locked="0"/>
    </xf>
    <xf numFmtId="0" fontId="136" fillId="60" borderId="10" xfId="0" applyFont="1" applyFill="1" applyBorder="1" applyAlignment="1" applyProtection="1">
      <alignment horizontal="left" vertical="center" wrapText="1"/>
      <protection locked="0"/>
    </xf>
    <xf numFmtId="1" fontId="32" fillId="60" borderId="10" xfId="0" applyNumberFormat="1" applyFont="1" applyFill="1" applyBorder="1" applyAlignment="1" applyProtection="1">
      <alignment horizontal="center" vertical="center"/>
      <protection locked="0"/>
    </xf>
    <xf numFmtId="0" fontId="137" fillId="0" borderId="10" xfId="0" applyFont="1" applyBorder="1" applyAlignment="1" applyProtection="1">
      <alignment horizontal="center" vertical="center"/>
      <protection locked="0"/>
    </xf>
    <xf numFmtId="0" fontId="144" fillId="0" borderId="10" xfId="0" applyFont="1" applyBorder="1" applyAlignment="1" applyProtection="1">
      <alignment horizontal="center" vertical="center" wrapText="1"/>
      <protection locked="0"/>
    </xf>
    <xf numFmtId="0" fontId="137" fillId="0" borderId="10" xfId="2177" applyFont="1" applyBorder="1" applyAlignment="1">
      <alignment horizontal="center" vertical="center" wrapText="1"/>
    </xf>
    <xf numFmtId="0" fontId="132" fillId="0" borderId="10" xfId="2177" applyFont="1" applyBorder="1" applyAlignment="1">
      <alignment horizontal="left" vertical="center" wrapText="1"/>
    </xf>
    <xf numFmtId="49" fontId="132" fillId="0" borderId="10" xfId="2177" quotePrefix="1" applyNumberFormat="1" applyFont="1" applyBorder="1" applyAlignment="1">
      <alignment horizontal="left" vertical="center" wrapText="1"/>
    </xf>
    <xf numFmtId="0" fontId="132" fillId="0" borderId="25" xfId="0" applyFont="1" applyBorder="1" applyAlignment="1" applyProtection="1">
      <alignment horizontal="center" vertical="center"/>
      <protection locked="0"/>
    </xf>
    <xf numFmtId="0" fontId="137" fillId="0" borderId="26" xfId="0" applyFont="1" applyBorder="1" applyAlignment="1" applyProtection="1">
      <alignment horizontal="center" vertical="center" wrapText="1"/>
      <protection locked="0"/>
    </xf>
    <xf numFmtId="0" fontId="132" fillId="0" borderId="26" xfId="0" applyFont="1" applyBorder="1" applyAlignment="1" applyProtection="1">
      <alignment horizontal="center" vertical="center" wrapText="1"/>
      <protection locked="0"/>
    </xf>
    <xf numFmtId="0" fontId="136" fillId="0" borderId="26" xfId="0" applyFont="1" applyBorder="1" applyAlignment="1" applyProtection="1">
      <alignment horizontal="left" vertical="center" wrapText="1"/>
      <protection locked="0"/>
    </xf>
    <xf numFmtId="1" fontId="32" fillId="0" borderId="26" xfId="0" applyNumberFormat="1" applyFont="1" applyBorder="1" applyAlignment="1" applyProtection="1">
      <alignment horizontal="center" vertical="center"/>
      <protection locked="0"/>
    </xf>
    <xf numFmtId="0" fontId="137" fillId="0" borderId="27" xfId="0" applyFont="1" applyBorder="1" applyAlignment="1" applyProtection="1">
      <alignment horizontal="center" vertical="center" wrapText="1"/>
      <protection locked="0"/>
    </xf>
    <xf numFmtId="0" fontId="132" fillId="0" borderId="27" xfId="0" applyFont="1" applyBorder="1" applyAlignment="1" applyProtection="1">
      <alignment horizontal="center" vertical="center" wrapText="1"/>
      <protection locked="0"/>
    </xf>
    <xf numFmtId="0" fontId="136" fillId="0" borderId="27" xfId="0" applyFont="1" applyBorder="1" applyAlignment="1" applyProtection="1">
      <alignment horizontal="left" vertical="center" wrapText="1"/>
      <protection locked="0"/>
    </xf>
    <xf numFmtId="1" fontId="32" fillId="0" borderId="27" xfId="0" applyNumberFormat="1" applyFont="1" applyBorder="1" applyAlignment="1" applyProtection="1">
      <alignment horizontal="center" vertical="center"/>
      <protection locked="0"/>
    </xf>
    <xf numFmtId="0" fontId="132" fillId="0" borderId="28" xfId="0" applyFont="1" applyBorder="1" applyAlignment="1" applyProtection="1">
      <alignment horizontal="center" vertical="center"/>
      <protection locked="0"/>
    </xf>
    <xf numFmtId="0" fontId="137" fillId="0" borderId="29" xfId="0" applyFont="1" applyBorder="1" applyAlignment="1" applyProtection="1">
      <alignment horizontal="center" vertical="center" wrapText="1"/>
      <protection locked="0"/>
    </xf>
    <xf numFmtId="0" fontId="132" fillId="0" borderId="29" xfId="0" applyFont="1" applyBorder="1" applyAlignment="1" applyProtection="1">
      <alignment horizontal="center" vertical="center" wrapText="1"/>
      <protection locked="0"/>
    </xf>
    <xf numFmtId="0" fontId="136" fillId="0" borderId="29" xfId="0" applyFont="1" applyBorder="1" applyAlignment="1" applyProtection="1">
      <alignment horizontal="left" vertical="center" wrapText="1"/>
      <protection locked="0"/>
    </xf>
    <xf numFmtId="1" fontId="32" fillId="0" borderId="29" xfId="0" applyNumberFormat="1" applyFont="1" applyBorder="1" applyAlignment="1" applyProtection="1">
      <alignment horizontal="center" vertical="center"/>
      <protection locked="0"/>
    </xf>
    <xf numFmtId="0" fontId="137" fillId="0" borderId="0" xfId="0" applyFont="1" applyAlignment="1" applyProtection="1">
      <alignment horizontal="center" vertical="center" wrapText="1"/>
      <protection locked="0"/>
    </xf>
    <xf numFmtId="0" fontId="132" fillId="0" borderId="0" xfId="0" applyFont="1" applyAlignment="1" applyProtection="1">
      <alignment horizontal="center" vertical="center" wrapText="1"/>
      <protection locked="0"/>
    </xf>
    <xf numFmtId="0" fontId="136" fillId="0" borderId="0" xfId="0" applyFont="1" applyAlignment="1" applyProtection="1">
      <alignment horizontal="left" vertical="center" wrapText="1"/>
      <protection locked="0"/>
    </xf>
    <xf numFmtId="1" fontId="32" fillId="0" borderId="0" xfId="0" applyNumberFormat="1" applyFont="1" applyAlignment="1" applyProtection="1">
      <alignment horizontal="center" vertical="center"/>
      <protection locked="0"/>
    </xf>
    <xf numFmtId="0" fontId="136" fillId="0" borderId="0" xfId="0" quotePrefix="1" applyFont="1" applyAlignment="1" applyProtection="1">
      <alignment horizontal="left" vertical="center" wrapText="1"/>
      <protection locked="0"/>
    </xf>
    <xf numFmtId="0" fontId="132" fillId="60" borderId="0" xfId="0" applyFont="1" applyFill="1" applyAlignment="1" applyProtection="1">
      <alignment horizontal="left" vertical="center" wrapText="1"/>
      <protection locked="0"/>
    </xf>
    <xf numFmtId="0" fontId="32" fillId="0" borderId="0" xfId="0" applyFont="1" applyAlignment="1" applyProtection="1">
      <alignment horizontal="center" vertical="center" wrapText="1"/>
      <protection locked="0"/>
    </xf>
    <xf numFmtId="0" fontId="0" fillId="0" borderId="0" xfId="0" applyAlignment="1">
      <alignment horizontal="left" vertical="center" wrapText="1"/>
    </xf>
    <xf numFmtId="167" fontId="0" fillId="0" borderId="0" xfId="0" applyNumberFormat="1" applyAlignment="1">
      <alignment horizontal="center"/>
    </xf>
    <xf numFmtId="0" fontId="139" fillId="60" borderId="0" xfId="0" applyFont="1" applyFill="1" applyAlignment="1">
      <alignment horizontal="center" vertical="center"/>
    </xf>
    <xf numFmtId="0" fontId="139" fillId="60" borderId="0" xfId="0" applyFont="1" applyFill="1" applyAlignment="1">
      <alignment horizontal="center" vertical="center" wrapText="1"/>
    </xf>
    <xf numFmtId="0" fontId="139" fillId="60" borderId="0" xfId="0" applyFont="1" applyFill="1" applyAlignment="1">
      <alignment horizontal="left" vertical="center" wrapText="1"/>
    </xf>
    <xf numFmtId="0" fontId="0" fillId="0" borderId="0" xfId="0" applyAlignment="1">
      <alignment wrapText="1"/>
    </xf>
    <xf numFmtId="0" fontId="0" fillId="0" borderId="10" xfId="0" applyBorder="1" applyAlignment="1">
      <alignment horizontal="left" vertical="center" wrapText="1"/>
    </xf>
    <xf numFmtId="0" fontId="0" fillId="61" borderId="0" xfId="0" applyFill="1"/>
    <xf numFmtId="0" fontId="133" fillId="0" borderId="10" xfId="2425" applyFont="1" applyFill="1" applyBorder="1" applyAlignment="1">
      <alignment horizontal="left" vertical="center" wrapText="1"/>
    </xf>
    <xf numFmtId="0" fontId="132" fillId="0" borderId="14" xfId="0" quotePrefix="1" applyFont="1" applyBorder="1" applyAlignment="1">
      <alignment vertical="center" wrapText="1"/>
    </xf>
    <xf numFmtId="0" fontId="33" fillId="64" borderId="0" xfId="2177" applyFont="1" applyFill="1" applyAlignment="1">
      <alignment horizontal="center" vertical="center" wrapText="1"/>
    </xf>
    <xf numFmtId="0" fontId="132" fillId="61" borderId="0" xfId="0" applyFont="1" applyFill="1" applyAlignment="1" applyProtection="1">
      <alignment horizontal="center" vertical="center" wrapText="1"/>
      <protection locked="0"/>
    </xf>
    <xf numFmtId="20" fontId="32" fillId="0" borderId="0" xfId="0" applyNumberFormat="1" applyFont="1" applyAlignment="1">
      <alignment horizontal="center" vertical="center" wrapText="1"/>
    </xf>
    <xf numFmtId="0" fontId="132" fillId="60" borderId="0" xfId="0" applyFont="1" applyFill="1" applyAlignment="1" applyProtection="1">
      <alignment horizontal="center" vertical="center" wrapText="1"/>
      <protection locked="0"/>
    </xf>
    <xf numFmtId="20" fontId="32" fillId="0" borderId="0" xfId="2177" applyNumberFormat="1" applyFont="1" applyAlignment="1">
      <alignment horizontal="center" vertical="center"/>
    </xf>
    <xf numFmtId="1" fontId="33" fillId="64" borderId="10" xfId="2177" applyNumberFormat="1" applyFont="1" applyFill="1" applyBorder="1" applyAlignment="1">
      <alignment horizontal="center" vertical="center" wrapText="1"/>
    </xf>
    <xf numFmtId="0" fontId="33" fillId="64" borderId="10" xfId="2177" applyFont="1" applyFill="1" applyBorder="1" applyAlignment="1">
      <alignment horizontal="left" vertical="center" wrapText="1"/>
    </xf>
    <xf numFmtId="14" fontId="33" fillId="64" borderId="10" xfId="2177" applyNumberFormat="1" applyFont="1" applyFill="1" applyBorder="1" applyAlignment="1">
      <alignment horizontal="left" vertical="center" wrapText="1"/>
    </xf>
    <xf numFmtId="2" fontId="33" fillId="64" borderId="10" xfId="2177" applyNumberFormat="1" applyFont="1" applyFill="1" applyBorder="1" applyAlignment="1">
      <alignment horizontal="center" vertical="center" wrapText="1"/>
    </xf>
    <xf numFmtId="1" fontId="132" fillId="0" borderId="10" xfId="0" applyNumberFormat="1" applyFont="1" applyBorder="1" applyAlignment="1">
      <alignment horizontal="left" vertical="center" wrapText="1"/>
    </xf>
    <xf numFmtId="0" fontId="132" fillId="0" borderId="10" xfId="0" applyFont="1" applyBorder="1" applyAlignment="1">
      <alignment horizontal="left" vertical="center"/>
    </xf>
    <xf numFmtId="14" fontId="132" fillId="0" borderId="10" xfId="0" applyNumberFormat="1" applyFont="1" applyBorder="1" applyAlignment="1">
      <alignment horizontal="left" vertical="center"/>
    </xf>
    <xf numFmtId="2" fontId="132" fillId="0" borderId="10" xfId="0" applyNumberFormat="1" applyFont="1" applyBorder="1" applyAlignment="1">
      <alignment horizontal="center" vertical="center"/>
    </xf>
    <xf numFmtId="0" fontId="132" fillId="0" borderId="10" xfId="0" applyFont="1" applyBorder="1" applyAlignment="1" applyProtection="1">
      <alignment horizontal="left" vertical="center"/>
      <protection locked="0"/>
    </xf>
    <xf numFmtId="1" fontId="132" fillId="0" borderId="10" xfId="0" applyNumberFormat="1" applyFont="1" applyBorder="1" applyAlignment="1" applyProtection="1">
      <alignment horizontal="left" vertical="center" wrapText="1"/>
      <protection locked="0"/>
    </xf>
    <xf numFmtId="0" fontId="132" fillId="0" borderId="10" xfId="0" applyFont="1" applyBorder="1" applyAlignment="1" applyProtection="1">
      <alignment vertical="center" wrapText="1"/>
      <protection locked="0"/>
    </xf>
    <xf numFmtId="2" fontId="132" fillId="0" borderId="10" xfId="0" applyNumberFormat="1" applyFont="1" applyBorder="1" applyAlignment="1" applyProtection="1">
      <alignment horizontal="center" vertical="center"/>
      <protection locked="0"/>
    </xf>
    <xf numFmtId="14" fontId="132" fillId="0" borderId="10" xfId="0" applyNumberFormat="1" applyFont="1" applyBorder="1" applyAlignment="1" applyProtection="1">
      <alignment horizontal="left" vertical="center"/>
      <protection locked="0"/>
    </xf>
    <xf numFmtId="1" fontId="132" fillId="0" borderId="10" xfId="0" applyNumberFormat="1" applyFont="1" applyBorder="1" applyAlignment="1" applyProtection="1">
      <alignment horizontal="center" vertical="center" wrapText="1"/>
      <protection locked="0"/>
    </xf>
    <xf numFmtId="1" fontId="132" fillId="61" borderId="10" xfId="0" applyNumberFormat="1" applyFont="1" applyFill="1" applyBorder="1" applyAlignment="1" applyProtection="1">
      <alignment horizontal="center" vertical="center" wrapText="1"/>
      <protection locked="0"/>
    </xf>
    <xf numFmtId="14" fontId="132" fillId="61" borderId="10" xfId="0" applyNumberFormat="1" applyFont="1" applyFill="1" applyBorder="1" applyAlignment="1" applyProtection="1">
      <alignment horizontal="left" vertical="center"/>
      <protection locked="0"/>
    </xf>
    <xf numFmtId="2" fontId="132" fillId="61" borderId="10" xfId="0" applyNumberFormat="1" applyFont="1" applyFill="1" applyBorder="1" applyAlignment="1" applyProtection="1">
      <alignment horizontal="center" vertical="center"/>
      <protection locked="0"/>
    </xf>
    <xf numFmtId="0" fontId="132" fillId="61" borderId="10" xfId="0" applyFont="1" applyFill="1" applyBorder="1" applyAlignment="1" applyProtection="1">
      <alignment horizontal="left" vertical="center"/>
      <protection locked="0"/>
    </xf>
    <xf numFmtId="1" fontId="132" fillId="0" borderId="10" xfId="0" quotePrefix="1" applyNumberFormat="1" applyFont="1" applyBorder="1" applyAlignment="1" applyProtection="1">
      <alignment horizontal="center" vertical="center" wrapText="1"/>
      <protection locked="0"/>
    </xf>
    <xf numFmtId="1" fontId="133" fillId="0" borderId="10" xfId="0" applyNumberFormat="1" applyFont="1" applyBorder="1" applyAlignment="1">
      <alignment horizontal="center" vertical="center" wrapText="1"/>
    </xf>
    <xf numFmtId="0" fontId="16" fillId="0" borderId="10" xfId="0" applyFont="1" applyBorder="1" applyAlignment="1">
      <alignment horizontal="center" vertical="center" wrapText="1"/>
    </xf>
    <xf numFmtId="0" fontId="133" fillId="0" borderId="10" xfId="0" applyFont="1" applyBorder="1" applyAlignment="1">
      <alignment horizontal="center" vertical="center"/>
    </xf>
    <xf numFmtId="14" fontId="32" fillId="0" borderId="10" xfId="0" applyNumberFormat="1" applyFont="1" applyBorder="1" applyAlignment="1">
      <alignment horizontal="left" vertical="center" wrapText="1"/>
    </xf>
    <xf numFmtId="3" fontId="32" fillId="0" borderId="10" xfId="0" applyNumberFormat="1" applyFont="1" applyBorder="1" applyAlignment="1">
      <alignment horizontal="center" vertical="center" wrapText="1"/>
    </xf>
    <xf numFmtId="1" fontId="132" fillId="60" borderId="10" xfId="0" applyNumberFormat="1" applyFont="1" applyFill="1" applyBorder="1" applyAlignment="1" applyProtection="1">
      <alignment horizontal="center" vertical="center" wrapText="1"/>
      <protection locked="0"/>
    </xf>
    <xf numFmtId="14" fontId="132" fillId="60" borderId="10" xfId="0" applyNumberFormat="1" applyFont="1" applyFill="1" applyBorder="1" applyAlignment="1" applyProtection="1">
      <alignment horizontal="left" vertical="center"/>
      <protection locked="0"/>
    </xf>
    <xf numFmtId="2" fontId="132" fillId="60" borderId="10" xfId="0" applyNumberFormat="1" applyFont="1" applyFill="1" applyBorder="1" applyAlignment="1" applyProtection="1">
      <alignment horizontal="center" vertical="center"/>
      <protection locked="0"/>
    </xf>
    <xf numFmtId="0" fontId="132" fillId="60" borderId="10" xfId="0" applyFont="1" applyFill="1" applyBorder="1" applyAlignment="1" applyProtection="1">
      <alignment horizontal="left" vertical="center"/>
      <protection locked="0"/>
    </xf>
    <xf numFmtId="0" fontId="133" fillId="0" borderId="10" xfId="0" applyFont="1" applyBorder="1" applyAlignment="1" applyProtection="1">
      <alignment horizontal="left" vertical="center" wrapText="1"/>
      <protection locked="0"/>
    </xf>
    <xf numFmtId="14" fontId="132" fillId="0" borderId="10" xfId="0" applyNumberFormat="1" applyFont="1" applyBorder="1" applyAlignment="1" applyProtection="1">
      <alignment horizontal="left" vertical="center" wrapText="1"/>
      <protection locked="0"/>
    </xf>
    <xf numFmtId="2" fontId="132" fillId="0" borderId="10" xfId="0" applyNumberFormat="1" applyFont="1" applyBorder="1" applyAlignment="1" applyProtection="1">
      <alignment horizontal="center" vertical="center" wrapText="1"/>
      <protection locked="0"/>
    </xf>
    <xf numFmtId="1" fontId="133" fillId="0" borderId="10" xfId="2177" applyNumberFormat="1" applyFont="1" applyBorder="1" applyAlignment="1">
      <alignment horizontal="center" vertical="center" wrapText="1"/>
    </xf>
    <xf numFmtId="0" fontId="133" fillId="0" borderId="10" xfId="2177" applyFont="1" applyBorder="1" applyAlignment="1">
      <alignment horizontal="center" vertical="center" wrapText="1"/>
    </xf>
    <xf numFmtId="0" fontId="133" fillId="0" borderId="10" xfId="2177" applyFont="1" applyBorder="1" applyAlignment="1">
      <alignment horizontal="left" vertical="center" wrapText="1"/>
    </xf>
    <xf numFmtId="0" fontId="32" fillId="0" borderId="10" xfId="0" applyFont="1" applyBorder="1" applyAlignment="1">
      <alignment horizontal="left" vertical="center"/>
    </xf>
    <xf numFmtId="0" fontId="133" fillId="0" borderId="10" xfId="2177" applyFont="1" applyBorder="1" applyAlignment="1">
      <alignment horizontal="center" vertical="center"/>
    </xf>
    <xf numFmtId="14" fontId="32" fillId="0" borderId="10" xfId="2177" applyNumberFormat="1" applyFont="1" applyBorder="1" applyAlignment="1">
      <alignment horizontal="center" vertical="center"/>
    </xf>
    <xf numFmtId="2" fontId="32" fillId="0" borderId="10" xfId="2177" applyNumberFormat="1" applyFont="1" applyBorder="1" applyAlignment="1">
      <alignment horizontal="center" vertical="center"/>
    </xf>
    <xf numFmtId="0" fontId="32" fillId="0" borderId="0" xfId="2177" applyFont="1" applyAlignment="1">
      <alignment horizontal="left" wrapText="1"/>
    </xf>
    <xf numFmtId="0" fontId="32" fillId="0" borderId="10" xfId="0" applyFont="1" applyBorder="1" applyAlignment="1" applyProtection="1">
      <alignment horizontal="center" vertical="center"/>
      <protection locked="0"/>
    </xf>
    <xf numFmtId="14" fontId="32" fillId="0" borderId="10" xfId="0" applyNumberFormat="1" applyFont="1" applyBorder="1" applyAlignment="1" applyProtection="1">
      <alignment horizontal="left" vertical="center"/>
      <protection locked="0"/>
    </xf>
    <xf numFmtId="2" fontId="32" fillId="0" borderId="10" xfId="0" applyNumberFormat="1" applyFont="1" applyBorder="1" applyAlignment="1" applyProtection="1">
      <alignment horizontal="center" vertical="center"/>
      <protection locked="0"/>
    </xf>
    <xf numFmtId="0" fontId="145" fillId="0" borderId="10" xfId="0" applyFont="1" applyBorder="1" applyAlignment="1">
      <alignment vertical="center" wrapText="1"/>
    </xf>
    <xf numFmtId="0" fontId="133" fillId="0" borderId="10" xfId="0" applyFont="1" applyBorder="1" applyAlignment="1" applyProtection="1">
      <alignment horizontal="center" vertical="center" wrapText="1"/>
      <protection locked="0"/>
    </xf>
    <xf numFmtId="14" fontId="132" fillId="61" borderId="10" xfId="0" applyNumberFormat="1" applyFont="1" applyFill="1" applyBorder="1" applyAlignment="1" applyProtection="1">
      <alignment horizontal="left" vertical="center" wrapText="1"/>
      <protection locked="0"/>
    </xf>
    <xf numFmtId="2" fontId="132" fillId="61" borderId="10" xfId="0" applyNumberFormat="1" applyFont="1" applyFill="1" applyBorder="1" applyAlignment="1" applyProtection="1">
      <alignment horizontal="center" vertical="center" wrapText="1"/>
      <protection locked="0"/>
    </xf>
    <xf numFmtId="14" fontId="132" fillId="0" borderId="13" xfId="0" applyNumberFormat="1" applyFont="1" applyBorder="1" applyAlignment="1" applyProtection="1">
      <alignment horizontal="left" vertical="center"/>
      <protection locked="0"/>
    </xf>
    <xf numFmtId="2" fontId="132" fillId="0" borderId="13" xfId="0" applyNumberFormat="1" applyFont="1" applyBorder="1" applyAlignment="1" applyProtection="1">
      <alignment horizontal="center" vertical="center"/>
      <protection locked="0"/>
    </xf>
    <xf numFmtId="0" fontId="142" fillId="0" borderId="10" xfId="0" applyFont="1" applyBorder="1" applyAlignment="1" applyProtection="1">
      <alignment horizontal="left" vertical="center" wrapText="1"/>
      <protection locked="0"/>
    </xf>
    <xf numFmtId="0" fontId="132" fillId="0" borderId="26" xfId="0" applyFont="1" applyBorder="1" applyAlignment="1" applyProtection="1">
      <alignment horizontal="center" vertical="center"/>
      <protection locked="0"/>
    </xf>
    <xf numFmtId="14" fontId="132" fillId="0" borderId="26" xfId="0" applyNumberFormat="1" applyFont="1" applyBorder="1" applyAlignment="1" applyProtection="1">
      <alignment horizontal="left" vertical="center"/>
      <protection locked="0"/>
    </xf>
    <xf numFmtId="2" fontId="132" fillId="0" borderId="26" xfId="0" applyNumberFormat="1" applyFont="1" applyBorder="1" applyAlignment="1" applyProtection="1">
      <alignment horizontal="center" vertical="center"/>
      <protection locked="0"/>
    </xf>
    <xf numFmtId="0" fontId="132" fillId="0" borderId="30" xfId="0" applyFont="1" applyBorder="1" applyAlignment="1" applyProtection="1">
      <alignment horizontal="left" vertical="center" wrapText="1"/>
      <protection locked="0"/>
    </xf>
    <xf numFmtId="0" fontId="132" fillId="0" borderId="27" xfId="0" applyFont="1" applyBorder="1" applyAlignment="1" applyProtection="1">
      <alignment horizontal="center" vertical="center"/>
      <protection locked="0"/>
    </xf>
    <xf numFmtId="14" fontId="132" fillId="0" borderId="27" xfId="0" applyNumberFormat="1" applyFont="1" applyBorder="1" applyAlignment="1" applyProtection="1">
      <alignment horizontal="left" vertical="center"/>
      <protection locked="0"/>
    </xf>
    <xf numFmtId="2" fontId="132" fillId="0" borderId="27" xfId="0" applyNumberFormat="1" applyFont="1" applyBorder="1" applyAlignment="1" applyProtection="1">
      <alignment horizontal="center" vertical="center"/>
      <protection locked="0"/>
    </xf>
    <xf numFmtId="0" fontId="132" fillId="0" borderId="31" xfId="0" applyFont="1" applyBorder="1" applyAlignment="1" applyProtection="1">
      <alignment horizontal="left" vertical="center" wrapText="1"/>
      <protection locked="0"/>
    </xf>
    <xf numFmtId="0" fontId="132" fillId="0" borderId="32" xfId="0" applyFont="1" applyBorder="1" applyAlignment="1" applyProtection="1">
      <alignment horizontal="center" vertical="center"/>
      <protection locked="0"/>
    </xf>
    <xf numFmtId="0" fontId="132" fillId="0" borderId="29" xfId="0" applyFont="1" applyBorder="1" applyAlignment="1" applyProtection="1">
      <alignment horizontal="center" vertical="center"/>
      <protection locked="0"/>
    </xf>
    <xf numFmtId="14" fontId="132" fillId="0" borderId="29" xfId="0" applyNumberFormat="1" applyFont="1" applyBorder="1" applyAlignment="1" applyProtection="1">
      <alignment horizontal="left" vertical="center"/>
      <protection locked="0"/>
    </xf>
    <xf numFmtId="2" fontId="132" fillId="0" borderId="29" xfId="0" applyNumberFormat="1" applyFont="1" applyBorder="1" applyAlignment="1" applyProtection="1">
      <alignment horizontal="center" vertical="center"/>
      <protection locked="0"/>
    </xf>
    <xf numFmtId="0" fontId="132" fillId="0" borderId="33" xfId="0" applyFont="1" applyBorder="1" applyAlignment="1" applyProtection="1">
      <alignment horizontal="left" vertical="center" wrapText="1"/>
      <protection locked="0"/>
    </xf>
    <xf numFmtId="14" fontId="132" fillId="0" borderId="0" xfId="0" applyNumberFormat="1" applyFont="1" applyAlignment="1" applyProtection="1">
      <alignment horizontal="left" vertical="center"/>
      <protection locked="0"/>
    </xf>
    <xf numFmtId="2" fontId="132" fillId="0" borderId="0" xfId="0" applyNumberFormat="1" applyFont="1" applyAlignment="1" applyProtection="1">
      <alignment horizontal="center" vertical="center"/>
      <protection locked="0"/>
    </xf>
    <xf numFmtId="0" fontId="133" fillId="0" borderId="0" xfId="0" applyFont="1" applyAlignment="1" applyProtection="1">
      <alignment horizontal="left" vertical="center" wrapText="1"/>
      <protection locked="0"/>
    </xf>
    <xf numFmtId="1" fontId="132" fillId="0" borderId="0" xfId="0" applyNumberFormat="1" applyFont="1" applyAlignment="1" applyProtection="1">
      <alignment horizontal="center" vertical="center" wrapText="1"/>
      <protection locked="0"/>
    </xf>
    <xf numFmtId="0" fontId="32" fillId="0" borderId="0" xfId="2177" applyFont="1" applyAlignment="1">
      <alignment wrapText="1"/>
    </xf>
    <xf numFmtId="0" fontId="132" fillId="0" borderId="0" xfId="0" applyFont="1" applyAlignment="1">
      <alignment horizontal="left" vertical="center" wrapText="1"/>
    </xf>
    <xf numFmtId="0" fontId="133" fillId="0" borderId="0" xfId="0" applyFont="1" applyAlignment="1">
      <alignment horizontal="left" vertical="center" wrapText="1"/>
    </xf>
    <xf numFmtId="0" fontId="32" fillId="0" borderId="0" xfId="2177" applyFont="1" applyAlignment="1">
      <alignment horizontal="center" vertical="center" wrapText="1"/>
    </xf>
    <xf numFmtId="0" fontId="145" fillId="0" borderId="0" xfId="0" applyFont="1" applyAlignment="1">
      <alignment vertical="center" wrapText="1"/>
    </xf>
    <xf numFmtId="0" fontId="142" fillId="0" borderId="0" xfId="0" applyFont="1" applyAlignment="1" applyProtection="1">
      <alignment horizontal="left" vertical="center" wrapText="1"/>
      <protection locked="0"/>
    </xf>
    <xf numFmtId="0" fontId="133" fillId="61" borderId="0" xfId="0" applyFont="1" applyFill="1" applyAlignment="1" applyProtection="1">
      <alignment horizontal="center" vertical="center" wrapText="1"/>
      <protection locked="0"/>
    </xf>
    <xf numFmtId="172" fontId="52" fillId="60" borderId="0" xfId="2722" applyFill="1"/>
    <xf numFmtId="0" fontId="137" fillId="61" borderId="13" xfId="2722" applyNumberFormat="1" applyFont="1" applyFill="1" applyBorder="1" applyAlignment="1">
      <alignment horizontal="center" vertical="center" wrapText="1"/>
    </xf>
    <xf numFmtId="172" fontId="52" fillId="60" borderId="0" xfId="2722" applyFill="1" applyAlignment="1">
      <alignment wrapText="1"/>
    </xf>
    <xf numFmtId="1" fontId="132" fillId="60" borderId="0" xfId="2722" applyNumberFormat="1" applyFont="1" applyFill="1" applyAlignment="1">
      <alignment horizontal="center" vertical="center" wrapText="1"/>
    </xf>
    <xf numFmtId="172" fontId="132" fillId="60" borderId="0" xfId="2722" applyFont="1" applyFill="1" applyAlignment="1">
      <alignment horizontal="center" vertical="center" wrapText="1"/>
    </xf>
    <xf numFmtId="172" fontId="132" fillId="60" borderId="0" xfId="2722" applyFont="1" applyFill="1" applyAlignment="1">
      <alignment horizontal="left" vertical="center" wrapText="1"/>
    </xf>
    <xf numFmtId="1" fontId="138" fillId="60" borderId="0" xfId="2722" applyNumberFormat="1" applyFont="1" applyFill="1" applyAlignment="1">
      <alignment horizontal="center" vertical="center" wrapText="1"/>
    </xf>
    <xf numFmtId="172" fontId="138" fillId="60" borderId="0" xfId="2722" applyFont="1" applyFill="1" applyAlignment="1">
      <alignment horizontal="center" vertical="center" wrapText="1"/>
    </xf>
    <xf numFmtId="172" fontId="138" fillId="60" borderId="0" xfId="2722" applyFont="1" applyFill="1" applyAlignment="1">
      <alignment horizontal="left" vertical="center" wrapText="1"/>
    </xf>
    <xf numFmtId="1" fontId="138" fillId="60" borderId="0" xfId="2722" applyNumberFormat="1" applyFont="1" applyFill="1" applyAlignment="1">
      <alignment wrapText="1"/>
    </xf>
    <xf numFmtId="1" fontId="138" fillId="60" borderId="0" xfId="2722" applyNumberFormat="1" applyFont="1" applyFill="1"/>
    <xf numFmtId="172" fontId="138" fillId="60" borderId="0" xfId="2722" applyFont="1" applyFill="1" applyAlignment="1">
      <alignment horizontal="center" vertical="center"/>
    </xf>
    <xf numFmtId="172" fontId="138" fillId="60" borderId="0" xfId="2722" applyFont="1" applyFill="1" applyAlignment="1">
      <alignment horizontal="left" vertical="center"/>
    </xf>
    <xf numFmtId="172" fontId="138" fillId="60" borderId="0" xfId="2722" applyFont="1" applyFill="1"/>
    <xf numFmtId="0" fontId="147" fillId="61" borderId="0" xfId="2722" applyNumberFormat="1" applyFont="1" applyFill="1"/>
    <xf numFmtId="0" fontId="33" fillId="0" borderId="0" xfId="0" applyFont="1" applyAlignment="1">
      <alignment vertical="top" wrapText="1"/>
    </xf>
    <xf numFmtId="0" fontId="148" fillId="62" borderId="10" xfId="0" applyFont="1" applyFill="1" applyBorder="1" applyAlignment="1">
      <alignment horizontal="center" vertical="center"/>
    </xf>
    <xf numFmtId="1" fontId="0" fillId="0" borderId="0" xfId="0" applyNumberFormat="1" applyAlignment="1">
      <alignment horizontal="center"/>
    </xf>
    <xf numFmtId="0" fontId="37" fillId="61" borderId="10" xfId="0" applyFont="1" applyFill="1" applyBorder="1" applyAlignment="1">
      <alignment horizontal="center" vertical="center"/>
    </xf>
    <xf numFmtId="9" fontId="135" fillId="0" borderId="12" xfId="0" applyNumberFormat="1" applyFont="1" applyBorder="1" applyAlignment="1">
      <alignment horizontal="center" vertical="center" wrapText="1"/>
    </xf>
    <xf numFmtId="167" fontId="132" fillId="0" borderId="13" xfId="0" applyNumberFormat="1" applyFont="1" applyBorder="1" applyAlignment="1">
      <alignment horizontal="center" vertical="center" wrapText="1"/>
    </xf>
    <xf numFmtId="167" fontId="132" fillId="0" borderId="10" xfId="0" applyNumberFormat="1" applyFont="1" applyBorder="1" applyAlignment="1">
      <alignment horizontal="center" vertical="center" wrapText="1"/>
    </xf>
    <xf numFmtId="0" fontId="149" fillId="0" borderId="0" xfId="0" applyFont="1" applyAlignment="1">
      <alignment horizontal="left" vertical="center"/>
    </xf>
    <xf numFmtId="9" fontId="0" fillId="0" borderId="0" xfId="2530" applyFont="1" applyAlignment="1">
      <alignment horizontal="center" vertical="center"/>
    </xf>
    <xf numFmtId="0" fontId="32" fillId="0" borderId="14" xfId="0" applyFont="1" applyBorder="1" applyAlignment="1">
      <alignment horizontal="center" vertical="center" wrapText="1"/>
    </xf>
    <xf numFmtId="0" fontId="32" fillId="0" borderId="14" xfId="2177" quotePrefix="1" applyFont="1" applyBorder="1" applyAlignment="1">
      <alignment horizontal="center" vertical="center" wrapText="1"/>
    </xf>
    <xf numFmtId="14" fontId="132" fillId="0" borderId="13" xfId="0" applyNumberFormat="1" applyFont="1" applyBorder="1" applyAlignment="1">
      <alignment horizontal="center" vertical="center" wrapText="1"/>
    </xf>
    <xf numFmtId="0" fontId="132" fillId="0" borderId="0" xfId="0" applyFont="1"/>
    <xf numFmtId="1" fontId="132" fillId="60" borderId="10" xfId="2136" applyNumberFormat="1" applyFont="1" applyFill="1" applyBorder="1" applyAlignment="1">
      <alignment horizontal="center" vertical="center" wrapText="1"/>
    </xf>
    <xf numFmtId="0" fontId="132" fillId="60" borderId="10" xfId="2136" applyFont="1" applyFill="1" applyBorder="1" applyAlignment="1">
      <alignment horizontal="center" vertical="center" wrapText="1"/>
    </xf>
    <xf numFmtId="0" fontId="132" fillId="60" borderId="10" xfId="2136" applyFont="1" applyFill="1" applyBorder="1" applyAlignment="1">
      <alignment horizontal="left" vertical="center" wrapText="1"/>
    </xf>
    <xf numFmtId="14" fontId="0" fillId="0" borderId="0" xfId="0" applyNumberFormat="1"/>
    <xf numFmtId="0" fontId="150" fillId="67" borderId="10" xfId="0" applyFont="1" applyFill="1" applyBorder="1" applyAlignment="1">
      <alignment horizontal="center" vertical="center"/>
    </xf>
    <xf numFmtId="0" fontId="137" fillId="0" borderId="10" xfId="0" applyFont="1" applyBorder="1" applyAlignment="1" applyProtection="1">
      <alignment horizontal="left" vertical="center"/>
      <protection locked="0"/>
    </xf>
    <xf numFmtId="0" fontId="139" fillId="60" borderId="10" xfId="0" applyFont="1" applyFill="1" applyBorder="1" applyAlignment="1">
      <alignment horizontal="center" vertical="center" wrapText="1"/>
    </xf>
    <xf numFmtId="0" fontId="140" fillId="63" borderId="10" xfId="0" applyFont="1" applyFill="1" applyBorder="1" applyAlignment="1">
      <alignment horizontal="center" vertical="center"/>
    </xf>
    <xf numFmtId="0" fontId="139" fillId="60" borderId="10" xfId="0" applyFont="1" applyFill="1" applyBorder="1" applyAlignment="1">
      <alignment horizontal="left" vertical="center" wrapText="1"/>
    </xf>
    <xf numFmtId="0" fontId="0" fillId="60" borderId="0" xfId="0" applyFill="1" applyAlignment="1">
      <alignment horizontal="center" vertical="center"/>
    </xf>
    <xf numFmtId="0" fontId="141" fillId="60" borderId="12" xfId="0" applyFont="1" applyFill="1" applyBorder="1" applyAlignment="1">
      <alignment horizontal="left" vertical="center" wrapText="1"/>
    </xf>
    <xf numFmtId="0" fontId="141" fillId="60" borderId="15" xfId="0" applyFont="1" applyFill="1" applyBorder="1" applyAlignment="1">
      <alignment horizontal="left" vertical="center" wrapText="1"/>
    </xf>
    <xf numFmtId="0" fontId="141" fillId="60" borderId="11" xfId="0" applyFont="1" applyFill="1" applyBorder="1" applyAlignment="1">
      <alignment horizontal="left" vertical="center" wrapText="1"/>
    </xf>
    <xf numFmtId="14" fontId="141" fillId="60" borderId="12" xfId="0" applyNumberFormat="1" applyFont="1" applyFill="1" applyBorder="1" applyAlignment="1">
      <alignment horizontal="center" vertical="center" wrapText="1"/>
    </xf>
    <xf numFmtId="14" fontId="141" fillId="60" borderId="15" xfId="0" applyNumberFormat="1" applyFont="1" applyFill="1" applyBorder="1" applyAlignment="1">
      <alignment horizontal="center" vertical="center" wrapText="1"/>
    </xf>
    <xf numFmtId="14" fontId="141" fillId="60" borderId="11" xfId="0" applyNumberFormat="1" applyFont="1" applyFill="1" applyBorder="1" applyAlignment="1">
      <alignment horizontal="center" vertical="center" wrapText="1"/>
    </xf>
    <xf numFmtId="0" fontId="140" fillId="63" borderId="12" xfId="0" applyFont="1" applyFill="1" applyBorder="1" applyAlignment="1">
      <alignment horizontal="center" vertical="center"/>
    </xf>
    <xf numFmtId="0" fontId="140" fillId="63" borderId="15" xfId="0" applyFont="1" applyFill="1" applyBorder="1" applyAlignment="1">
      <alignment horizontal="center" vertical="center"/>
    </xf>
    <xf numFmtId="0" fontId="140" fillId="63" borderId="11" xfId="0" applyFont="1" applyFill="1" applyBorder="1" applyAlignment="1">
      <alignment horizontal="center" vertical="center"/>
    </xf>
    <xf numFmtId="0" fontId="148" fillId="62" borderId="12" xfId="0" applyFont="1" applyFill="1" applyBorder="1" applyAlignment="1">
      <alignment horizontal="center" vertical="center"/>
    </xf>
    <xf numFmtId="0" fontId="148" fillId="62" borderId="15" xfId="0" applyFont="1" applyFill="1" applyBorder="1" applyAlignment="1">
      <alignment horizontal="center" vertical="center"/>
    </xf>
    <xf numFmtId="0" fontId="148" fillId="62" borderId="11" xfId="0" applyFont="1" applyFill="1" applyBorder="1" applyAlignment="1">
      <alignment horizontal="center" vertical="center"/>
    </xf>
    <xf numFmtId="0" fontId="42" fillId="0" borderId="0" xfId="0" applyFont="1" applyAlignment="1">
      <alignment horizontal="left" vertical="center" wrapText="1"/>
    </xf>
    <xf numFmtId="0" fontId="32" fillId="0" borderId="10" xfId="2235" applyFont="1" applyBorder="1" applyAlignment="1">
      <alignment horizontal="left" vertical="center" wrapText="1"/>
    </xf>
    <xf numFmtId="0" fontId="41" fillId="0" borderId="34" xfId="0" applyFont="1" applyBorder="1" applyAlignment="1">
      <alignment horizontal="left" vertical="center" wrapText="1"/>
    </xf>
    <xf numFmtId="0" fontId="38" fillId="0" borderId="34" xfId="0" applyFont="1" applyBorder="1" applyAlignment="1">
      <alignment horizontal="center" vertical="top"/>
    </xf>
    <xf numFmtId="0" fontId="38" fillId="26" borderId="10" xfId="2394" applyFont="1" applyFill="1" applyBorder="1" applyAlignment="1">
      <alignment horizontal="left" vertical="center"/>
    </xf>
    <xf numFmtId="0" fontId="132" fillId="0" borderId="12" xfId="0" applyFont="1" applyBorder="1" applyAlignment="1" applyProtection="1">
      <alignment horizontal="center" vertical="center" wrapText="1"/>
      <protection locked="0"/>
    </xf>
    <xf numFmtId="0" fontId="132" fillId="0" borderId="15" xfId="0" applyFont="1" applyBorder="1" applyAlignment="1" applyProtection="1">
      <alignment horizontal="center" vertical="center" wrapText="1"/>
      <protection locked="0"/>
    </xf>
    <xf numFmtId="0" fontId="132" fillId="0" borderId="11" xfId="0" applyFont="1" applyBorder="1" applyAlignment="1" applyProtection="1">
      <alignment horizontal="center" vertical="center" wrapText="1"/>
      <protection locked="0"/>
    </xf>
    <xf numFmtId="0" fontId="38" fillId="24" borderId="10" xfId="0" applyFont="1" applyFill="1" applyBorder="1" applyAlignment="1">
      <alignment horizontal="center" vertical="center" wrapText="1"/>
    </xf>
    <xf numFmtId="0" fontId="38" fillId="24" borderId="10" xfId="0" quotePrefix="1" applyFont="1" applyFill="1" applyBorder="1" applyAlignment="1">
      <alignment horizontal="center" vertical="center" wrapText="1"/>
    </xf>
    <xf numFmtId="0" fontId="32" fillId="0" borderId="10" xfId="0" applyFont="1" applyBorder="1" applyAlignment="1">
      <alignment horizontal="left" vertical="center" wrapText="1"/>
    </xf>
    <xf numFmtId="0" fontId="32" fillId="0" borderId="10" xfId="0" quotePrefix="1" applyFont="1" applyBorder="1" applyAlignment="1">
      <alignment horizontal="left" vertical="center" wrapText="1"/>
    </xf>
    <xf numFmtId="0" fontId="33" fillId="0" borderId="12" xfId="0" quotePrefix="1" applyFont="1" applyBorder="1" applyAlignment="1">
      <alignment horizontal="center" vertical="center" wrapText="1"/>
    </xf>
    <xf numFmtId="0" fontId="33" fillId="0" borderId="11" xfId="0" quotePrefix="1" applyFont="1" applyBorder="1" applyAlignment="1">
      <alignment horizontal="center" vertical="center" wrapText="1"/>
    </xf>
    <xf numFmtId="0" fontId="32" fillId="0" borderId="12" xfId="0" quotePrefix="1" applyFont="1" applyBorder="1" applyAlignment="1">
      <alignment horizontal="left" vertical="center" wrapText="1"/>
    </xf>
    <xf numFmtId="0" fontId="32" fillId="0" borderId="15" xfId="0" quotePrefix="1" applyFont="1" applyBorder="1" applyAlignment="1">
      <alignment horizontal="left" vertical="center" wrapText="1"/>
    </xf>
    <xf numFmtId="0" fontId="32" fillId="0" borderId="11" xfId="0" quotePrefix="1" applyFont="1" applyBorder="1" applyAlignment="1">
      <alignment horizontal="left" vertical="center" wrapText="1"/>
    </xf>
    <xf numFmtId="0" fontId="38" fillId="26" borderId="10" xfId="2408" applyFont="1" applyFill="1" applyBorder="1" applyAlignment="1">
      <alignment horizontal="left" vertical="center"/>
    </xf>
    <xf numFmtId="0" fontId="38" fillId="24" borderId="12" xfId="0" applyFont="1" applyFill="1" applyBorder="1" applyAlignment="1">
      <alignment horizontal="center" vertical="center"/>
    </xf>
    <xf numFmtId="0" fontId="38" fillId="24" borderId="15" xfId="0" applyFont="1" applyFill="1" applyBorder="1" applyAlignment="1">
      <alignment horizontal="center" vertical="center"/>
    </xf>
    <xf numFmtId="0" fontId="38" fillId="24" borderId="11" xfId="0" applyFont="1" applyFill="1" applyBorder="1" applyAlignment="1">
      <alignment horizontal="center" vertical="center"/>
    </xf>
    <xf numFmtId="9" fontId="32" fillId="0" borderId="12" xfId="0" quotePrefix="1" applyNumberFormat="1" applyFont="1" applyBorder="1" applyAlignment="1">
      <alignment horizontal="left" vertical="center" wrapText="1"/>
    </xf>
    <xf numFmtId="9" fontId="32" fillId="0" borderId="15" xfId="0" quotePrefix="1" applyNumberFormat="1" applyFont="1" applyBorder="1" applyAlignment="1">
      <alignment horizontal="left" vertical="center" wrapText="1"/>
    </xf>
    <xf numFmtId="9" fontId="32" fillId="0" borderId="11" xfId="0" quotePrefix="1" applyNumberFormat="1" applyFont="1" applyBorder="1" applyAlignment="1">
      <alignment horizontal="left" vertical="center" wrapText="1"/>
    </xf>
    <xf numFmtId="0" fontId="32" fillId="0" borderId="10" xfId="0" applyFont="1" applyBorder="1" applyAlignment="1">
      <alignment horizontal="center" vertical="center"/>
    </xf>
    <xf numFmtId="0" fontId="132" fillId="0" borderId="10" xfId="0" applyFont="1" applyBorder="1" applyAlignment="1">
      <alignment horizontal="left" vertical="center" wrapText="1"/>
    </xf>
    <xf numFmtId="0" fontId="132" fillId="0" borderId="10" xfId="0" applyFont="1" applyBorder="1" applyAlignment="1">
      <alignment vertical="center" wrapText="1"/>
    </xf>
    <xf numFmtId="14" fontId="32" fillId="0" borderId="10" xfId="0" quotePrefix="1" applyNumberFormat="1" applyFont="1" applyBorder="1" applyAlignment="1">
      <alignment horizontal="left" vertical="center" wrapText="1"/>
    </xf>
    <xf numFmtId="0" fontId="134" fillId="0" borderId="10" xfId="0" quotePrefix="1" applyFont="1" applyBorder="1" applyAlignment="1">
      <alignment horizontal="left" vertical="center" wrapText="1"/>
    </xf>
    <xf numFmtId="0" fontId="32" fillId="60" borderId="10" xfId="0" applyFont="1" applyFill="1" applyBorder="1" applyAlignment="1">
      <alignment horizontal="center" vertical="center"/>
    </xf>
    <xf numFmtId="0" fontId="32" fillId="60" borderId="10" xfId="0" applyFont="1" applyFill="1" applyBorder="1" applyAlignment="1">
      <alignment horizontal="left" vertical="center" wrapText="1"/>
    </xf>
    <xf numFmtId="0" fontId="37" fillId="0" borderId="10" xfId="0" applyFont="1" applyBorder="1" applyAlignment="1">
      <alignment horizontal="left" vertical="center" wrapText="1"/>
    </xf>
    <xf numFmtId="0" fontId="38" fillId="24" borderId="10" xfId="0" applyFont="1" applyFill="1" applyBorder="1" applyAlignment="1">
      <alignment horizontal="center" vertical="center"/>
    </xf>
    <xf numFmtId="0" fontId="38" fillId="0" borderId="0" xfId="2394" applyFont="1" applyFill="1" applyBorder="1" applyAlignment="1">
      <alignment horizontal="center" vertical="center"/>
    </xf>
    <xf numFmtId="0" fontId="41" fillId="0" borderId="0" xfId="2394" applyFont="1" applyFill="1" applyBorder="1" applyAlignment="1">
      <alignment horizontal="right"/>
    </xf>
    <xf numFmtId="0" fontId="37" fillId="0" borderId="0" xfId="0" applyFont="1" applyAlignment="1">
      <alignment horizontal="center" vertical="center" wrapText="1"/>
    </xf>
    <xf numFmtId="0" fontId="37" fillId="0" borderId="0" xfId="0" applyFont="1" applyAlignment="1">
      <alignment horizontal="center"/>
    </xf>
    <xf numFmtId="0" fontId="38" fillId="0" borderId="0" xfId="0" applyFont="1" applyAlignment="1">
      <alignment horizontal="center" wrapText="1"/>
    </xf>
    <xf numFmtId="0" fontId="38" fillId="0" borderId="0" xfId="0" applyFont="1" applyAlignment="1">
      <alignment horizontal="center" vertical="center"/>
    </xf>
    <xf numFmtId="0" fontId="38" fillId="0" borderId="0" xfId="2394" applyFont="1" applyFill="1" applyBorder="1" applyAlignment="1">
      <alignment horizontal="right"/>
    </xf>
    <xf numFmtId="0" fontId="0" fillId="0" borderId="0" xfId="0" applyAlignment="1">
      <alignment horizontal="center" vertical="center"/>
    </xf>
    <xf numFmtId="0" fontId="146" fillId="66" borderId="0" xfId="2722" applyNumberFormat="1" applyFont="1" applyFill="1" applyAlignment="1">
      <alignment horizontal="center" vertical="center"/>
    </xf>
  </cellXfs>
  <cellStyles count="2723">
    <cellStyle name="?餑_x000c_睨_x0017__x000d_帼U_x0001_0_x0005_j'_x0007__x0001__x0001_" xfId="1" xr:uid="{1B25A2FC-E89B-46EA-80C6-9D5288308853}"/>
    <cellStyle name="_ET_STYLE_NoName_00_" xfId="2" xr:uid="{65953D6F-EEE2-4260-8CB4-70FFF808AED0}"/>
    <cellStyle name="20% - Accent1 10" xfId="3" xr:uid="{13C28749-5CE5-462A-9539-70A0F916A853}"/>
    <cellStyle name="20% - Accent1 10 2" xfId="4" xr:uid="{C1D6D7F3-46F7-413A-A724-39BB3F4606AD}"/>
    <cellStyle name="20% - Accent1 10 3" xfId="5" xr:uid="{DEBD0AC5-7BE0-446B-877D-BA6C0A4DC902}"/>
    <cellStyle name="20% - Accent1 10 4" xfId="6" xr:uid="{EB0A5D9A-25E7-4016-9467-4AD82E03119E}"/>
    <cellStyle name="20% - Accent1 11" xfId="7" xr:uid="{3D194AE3-9990-41FB-A029-656B2EB7A69D}"/>
    <cellStyle name="20% - Accent1 11 2" xfId="8" xr:uid="{FB8D1F23-9957-4800-ADC0-6CD53C3D7309}"/>
    <cellStyle name="20% - Accent1 12" xfId="9" xr:uid="{6C1838CC-8962-4379-9D88-843C1C03BA10}"/>
    <cellStyle name="20% - Accent1 12 2" xfId="10" xr:uid="{3CC79FBC-3E32-4277-9834-6B33F2B756F9}"/>
    <cellStyle name="20% - Accent1 13" xfId="11" xr:uid="{1AB909AA-D1A4-4A2C-A3D8-DE5A95A4A0F6}"/>
    <cellStyle name="20% - Accent1 13 2" xfId="12" xr:uid="{F0F3CEDD-85A5-4DDF-A961-D61A8437CA29}"/>
    <cellStyle name="20% - Accent1 14" xfId="13" xr:uid="{DA4BEB69-8980-44EB-9EB4-D135945F43E3}"/>
    <cellStyle name="20% - Accent1 14 2" xfId="14" xr:uid="{B2C6A386-E1A2-426E-8AB8-1C2662E02223}"/>
    <cellStyle name="20% - Accent1 2" xfId="15" xr:uid="{27DE793F-8CBD-4C09-8C5A-FA7D2B65ED35}"/>
    <cellStyle name="20% - Accent1 2 10" xfId="16" xr:uid="{97B0B6DB-ED3E-409D-AC75-07A916A4CCD7}"/>
    <cellStyle name="20% - Accent1 2 10 2" xfId="17" xr:uid="{5480444B-B7C8-4E8D-9881-AC5502C3745B}"/>
    <cellStyle name="20% - Accent1 2 11" xfId="18" xr:uid="{68758237-ED43-4965-88E4-1304E61CF1A4}"/>
    <cellStyle name="20% - Accent1 2 2" xfId="19" xr:uid="{94CC6B9E-0BD3-4A20-81D1-364EB46984D3}"/>
    <cellStyle name="20% - Accent1 2 2 2" xfId="20" xr:uid="{C0D706C3-6244-45EA-9A91-07EE85669538}"/>
    <cellStyle name="20% - Accent1 2 2 3" xfId="21" xr:uid="{A02C89B8-0E8E-4074-864F-062B000DAF86}"/>
    <cellStyle name="20% - Accent1 2 2 4" xfId="22" xr:uid="{9AEF4D19-BD17-43FB-B0DF-43656417ACFD}"/>
    <cellStyle name="20% - Accent1 2 3" xfId="23" xr:uid="{72514DCB-E580-4F50-A114-29696975D213}"/>
    <cellStyle name="20% - Accent1 2 4" xfId="24" xr:uid="{A60D951C-BA1E-41DC-8E5D-1D1078E9384C}"/>
    <cellStyle name="20% - Accent1 2 4 2" xfId="25" xr:uid="{409D98AF-9CBE-432D-873A-2D891DA04E90}"/>
    <cellStyle name="20% - Accent1 2 4 3" xfId="26" xr:uid="{539FB415-469A-4580-846A-E202D5B4206E}"/>
    <cellStyle name="20% - Accent1 2 4 4" xfId="27" xr:uid="{0CBE9C59-A10C-4D61-98A7-9868491D3210}"/>
    <cellStyle name="20% - Accent1 2 5" xfId="28" xr:uid="{CB7943A6-61BA-45C8-AEFD-8E2A0D20C5A4}"/>
    <cellStyle name="20% - Accent1 2 5 2" xfId="29" xr:uid="{99E47C48-7E54-459E-8EEC-70687F515B89}"/>
    <cellStyle name="20% - Accent1 2 6" xfId="30" xr:uid="{89183213-1323-4050-A5E9-B93D610A7525}"/>
    <cellStyle name="20% - Accent1 2 6 2" xfId="31" xr:uid="{AE286492-C85E-43DA-BA1C-A8A584E99BDA}"/>
    <cellStyle name="20% - Accent1 2 7" xfId="32" xr:uid="{B0DA49AC-81F3-442D-8A6F-B97F31E6C4A4}"/>
    <cellStyle name="20% - Accent1 2 7 2" xfId="33" xr:uid="{D14A5615-5A98-4479-BC6D-7CC2F3B529FC}"/>
    <cellStyle name="20% - Accent1 2 8" xfId="34" xr:uid="{2CC181A8-FCCC-4E37-AA2B-7D67C5845BDD}"/>
    <cellStyle name="20% - Accent1 2 9" xfId="35" xr:uid="{F16A30B7-DD4C-4B11-9446-F2A05D87FA19}"/>
    <cellStyle name="20% - Accent1 3" xfId="36" xr:uid="{9C1AA82E-4BAF-437E-BE70-3D52E88D17D1}"/>
    <cellStyle name="20% - Accent1 3 2" xfId="37" xr:uid="{113A0DDB-C4E2-4389-AE3F-AEF933C9C4EB}"/>
    <cellStyle name="20% - Accent1 3 3" xfId="38" xr:uid="{E42EA292-8A95-456C-9F2C-4458F717465B}"/>
    <cellStyle name="20% - Accent1 3 4" xfId="39" xr:uid="{4C583CD2-1266-48FB-9C92-1076AFE6423C}"/>
    <cellStyle name="20% - Accent1 3 5" xfId="40" xr:uid="{BD45DE74-3EF4-4827-806D-31609287CDE1}"/>
    <cellStyle name="20% - Accent1 4" xfId="41" xr:uid="{DB08DA19-2494-44D3-A3DD-91C19A06C2C8}"/>
    <cellStyle name="20% - Accent1 5" xfId="42" xr:uid="{ECC9A4BA-FE5F-4B59-9B62-826B684AA971}"/>
    <cellStyle name="20% - Accent1 6" xfId="43" xr:uid="{6699840F-C152-4B18-A6C6-137406CC3B13}"/>
    <cellStyle name="20% - Accent1 6 2" xfId="44" xr:uid="{8FAC050C-D381-425B-8776-9773C5BB86E8}"/>
    <cellStyle name="20% - Accent1 6 3" xfId="45" xr:uid="{3B035C03-3581-449E-A3C5-2522B41053DF}"/>
    <cellStyle name="20% - Accent1 6 4" xfId="46" xr:uid="{BE23EC8B-73B3-4F8B-BA43-678E1D460C2A}"/>
    <cellStyle name="20% - Accent1 7" xfId="47" xr:uid="{D6A49ADC-27C4-4865-9459-986A1748307C}"/>
    <cellStyle name="20% - Accent1 7 2" xfId="48" xr:uid="{FC3FA342-639B-4EC9-9A7B-3F1795CD773D}"/>
    <cellStyle name="20% - Accent1 7 3" xfId="49" xr:uid="{465041E9-6AFE-4702-8587-A999BC72C695}"/>
    <cellStyle name="20% - Accent1 7 4" xfId="50" xr:uid="{1DE8E1BE-779D-43B9-B023-61E0CF93F2BF}"/>
    <cellStyle name="20% - Accent1 8" xfId="51" xr:uid="{A301DA93-1197-46F3-B87A-CF7E26E2B336}"/>
    <cellStyle name="20% - Accent1 8 2" xfId="52" xr:uid="{5476829A-7382-405B-8DEE-3BB9B78F1DEF}"/>
    <cellStyle name="20% - Accent1 8 3" xfId="53" xr:uid="{C5F60E78-B109-4779-8641-BED263300F54}"/>
    <cellStyle name="20% - Accent1 8 4" xfId="54" xr:uid="{2ECEF9FE-9C3B-47D7-9BEE-652E16177631}"/>
    <cellStyle name="20% - Accent1 9" xfId="55" xr:uid="{A85FCF7B-14C6-4838-87E6-4D9C777CCD9B}"/>
    <cellStyle name="20% - Accent1 9 2" xfId="56" xr:uid="{101CA9D3-ACDF-41F5-9AB1-1411F68B1898}"/>
    <cellStyle name="20% - Accent1 9 3" xfId="57" xr:uid="{E16BD1F3-9916-4977-97AB-39FC1E317AC8}"/>
    <cellStyle name="20% - Accent1 9 4" xfId="58" xr:uid="{E22515CC-295B-46D8-93DE-5C3DD7E3045D}"/>
    <cellStyle name="20% - Accent2 10" xfId="59" xr:uid="{61D3F59D-7B31-46A9-9655-37FA0D300EC2}"/>
    <cellStyle name="20% - Accent2 10 2" xfId="60" xr:uid="{D5E7E6BC-B94B-4F59-B59B-7B5485710FFF}"/>
    <cellStyle name="20% - Accent2 10 3" xfId="61" xr:uid="{0EE2491A-BB06-4978-ABE9-2EB24C6A4653}"/>
    <cellStyle name="20% - Accent2 10 4" xfId="62" xr:uid="{339FB8D2-99CD-4FF4-8B6D-C34441B18EEF}"/>
    <cellStyle name="20% - Accent2 11" xfId="63" xr:uid="{2216E4DF-D38F-4299-A9A2-EF2F75C5B78C}"/>
    <cellStyle name="20% - Accent2 11 2" xfId="64" xr:uid="{28915E83-2D50-4360-92F2-E91A455F9275}"/>
    <cellStyle name="20% - Accent2 12" xfId="65" xr:uid="{3E697D22-D140-4267-9A22-BAD96924C15B}"/>
    <cellStyle name="20% - Accent2 12 2" xfId="66" xr:uid="{06FD86FC-0B84-4763-A13F-27808CC4DF57}"/>
    <cellStyle name="20% - Accent2 13" xfId="67" xr:uid="{A11EA0EF-FEA1-4E8F-B747-F2134233CBC7}"/>
    <cellStyle name="20% - Accent2 13 2" xfId="68" xr:uid="{D3EF9F96-BC52-48C9-81AE-08E6810785E5}"/>
    <cellStyle name="20% - Accent2 14" xfId="69" xr:uid="{F13476D9-B0D5-4BCB-8229-7F72FFDCE33D}"/>
    <cellStyle name="20% - Accent2 14 2" xfId="70" xr:uid="{040C34D9-8B93-4AB9-B666-4FBAA89FC259}"/>
    <cellStyle name="20% - Accent2 2" xfId="71" xr:uid="{5C023287-12B9-4526-928E-0146A5C1C65E}"/>
    <cellStyle name="20% - Accent2 2 10" xfId="72" xr:uid="{06D3FED0-0D8C-469C-BE1B-DC16C6790C96}"/>
    <cellStyle name="20% - Accent2 2 10 2" xfId="73" xr:uid="{592C676B-5E0A-4908-B952-EC1578898984}"/>
    <cellStyle name="20% - Accent2 2 11" xfId="74" xr:uid="{8D8E60AE-9DD1-4F14-848C-6A3099EC430D}"/>
    <cellStyle name="20% - Accent2 2 2" xfId="75" xr:uid="{E27C6570-F2D3-49E7-B060-73D6B9857676}"/>
    <cellStyle name="20% - Accent2 2 2 2" xfId="76" xr:uid="{2B776512-BA40-4721-97C0-4A8CF338245D}"/>
    <cellStyle name="20% - Accent2 2 2 3" xfId="77" xr:uid="{9C187964-245A-4805-B823-206A96128E14}"/>
    <cellStyle name="20% - Accent2 2 2 4" xfId="78" xr:uid="{6BA9F3D3-EA98-4F9C-A413-7CDA1442E33B}"/>
    <cellStyle name="20% - Accent2 2 3" xfId="79" xr:uid="{0DBEE253-724C-46AB-8BA3-2E1E76FD407E}"/>
    <cellStyle name="20% - Accent2 2 4" xfId="80" xr:uid="{C0C75037-C744-46D3-889D-BA7509046F77}"/>
    <cellStyle name="20% - Accent2 2 4 2" xfId="81" xr:uid="{448C3BDD-4376-41BE-B35D-A7C903F80C81}"/>
    <cellStyle name="20% - Accent2 2 4 3" xfId="82" xr:uid="{D2F3E9D8-1B6E-4D4B-A0BE-1356F68A9825}"/>
    <cellStyle name="20% - Accent2 2 4 4" xfId="83" xr:uid="{3144DD99-9C64-4350-98D0-15B8AB89EFC8}"/>
    <cellStyle name="20% - Accent2 2 5" xfId="84" xr:uid="{D1C59C34-95D9-4C6D-990C-B139DF30BBD6}"/>
    <cellStyle name="20% - Accent2 2 5 2" xfId="85" xr:uid="{164292F9-F069-49DD-881F-4131C762515A}"/>
    <cellStyle name="20% - Accent2 2 6" xfId="86" xr:uid="{FE9BBF4E-2FD5-43F7-9555-81109694CA25}"/>
    <cellStyle name="20% - Accent2 2 6 2" xfId="87" xr:uid="{82A42D24-EC2A-403D-A4D6-00E0086E41D8}"/>
    <cellStyle name="20% - Accent2 2 7" xfId="88" xr:uid="{300D27C8-22F9-429A-86DE-B1F15BBCB949}"/>
    <cellStyle name="20% - Accent2 2 7 2" xfId="89" xr:uid="{BE025C47-0612-46A6-ABC3-4AFD6EE60DAB}"/>
    <cellStyle name="20% - Accent2 2 8" xfId="90" xr:uid="{D445541D-0E9F-49EE-8609-2F056C6D4DAE}"/>
    <cellStyle name="20% - Accent2 2 9" xfId="91" xr:uid="{330C143F-8DD3-4EDC-AA58-B48C14DCB831}"/>
    <cellStyle name="20% - Accent2 3" xfId="92" xr:uid="{87CD4E69-2918-44C6-9438-9442383D5D45}"/>
    <cellStyle name="20% - Accent2 3 2" xfId="93" xr:uid="{02D3B8B0-BBBD-40F9-B3CF-22A79131E4A8}"/>
    <cellStyle name="20% - Accent2 3 3" xfId="94" xr:uid="{6D7014E5-C2FF-4416-AD3A-C80AD99E5E80}"/>
    <cellStyle name="20% - Accent2 3 4" xfId="95" xr:uid="{6F2B0279-F4DB-493F-8F01-9649FB28CCB0}"/>
    <cellStyle name="20% - Accent2 3 5" xfId="96" xr:uid="{DAA954FE-EFA7-43A6-931F-77FAD972FEF1}"/>
    <cellStyle name="20% - Accent2 4" xfId="97" xr:uid="{F59F4F22-BF83-4493-83C0-26413630D5FA}"/>
    <cellStyle name="20% - Accent2 5" xfId="98" xr:uid="{D2C8AD48-5C04-42E8-BE63-6E373D1CB0EB}"/>
    <cellStyle name="20% - Accent2 6" xfId="99" xr:uid="{E62774FF-3AE7-41F9-A3E1-AADEAED441A6}"/>
    <cellStyle name="20% - Accent2 6 2" xfId="100" xr:uid="{BB7E0051-6614-42D0-908B-5591DED40E8A}"/>
    <cellStyle name="20% - Accent2 6 3" xfId="101" xr:uid="{7F7F2426-64EA-4F90-A712-B31C3F1437D6}"/>
    <cellStyle name="20% - Accent2 6 4" xfId="102" xr:uid="{1BC4F50C-DA4E-4030-9801-30D2EE3228AC}"/>
    <cellStyle name="20% - Accent2 7" xfId="103" xr:uid="{3ED79817-49E4-42E3-AD5C-48DC149B4DBE}"/>
    <cellStyle name="20% - Accent2 7 2" xfId="104" xr:uid="{37A9C540-3374-412F-9305-C71B759BDE75}"/>
    <cellStyle name="20% - Accent2 7 3" xfId="105" xr:uid="{6ACE9839-C67F-411C-951C-CEC9239E5E5B}"/>
    <cellStyle name="20% - Accent2 7 4" xfId="106" xr:uid="{DD764BE3-182E-4F70-8788-0CC795175164}"/>
    <cellStyle name="20% - Accent2 8" xfId="107" xr:uid="{769BFE20-E415-40E9-B454-5321FDB6CDAD}"/>
    <cellStyle name="20% - Accent2 8 2" xfId="108" xr:uid="{BF81B6C4-216D-41EF-9091-9C9D752EC606}"/>
    <cellStyle name="20% - Accent2 8 3" xfId="109" xr:uid="{D9B8C520-03C9-4C1A-8BDC-C4913F2385DB}"/>
    <cellStyle name="20% - Accent2 8 4" xfId="110" xr:uid="{0FEB128A-FDB6-4068-AC4E-F9EBC83D8B19}"/>
    <cellStyle name="20% - Accent2 9" xfId="111" xr:uid="{4BBF31A9-AE57-4301-8E81-A5E10BCF066A}"/>
    <cellStyle name="20% - Accent2 9 2" xfId="112" xr:uid="{60F47E13-1FC7-4C6D-A881-931830ADC86F}"/>
    <cellStyle name="20% - Accent2 9 3" xfId="113" xr:uid="{1D4CAE26-67F1-48D7-AB00-728E4214A465}"/>
    <cellStyle name="20% - Accent2 9 4" xfId="114" xr:uid="{C9CCD33E-1F0B-4686-86B1-BA49DD268BE7}"/>
    <cellStyle name="20% - Accent3 10" xfId="115" xr:uid="{415C5D05-2B8A-41E3-8271-B5930CDBA26E}"/>
    <cellStyle name="20% - Accent3 10 2" xfId="116" xr:uid="{DD1E42F4-1AAC-47A2-91D3-6C0AEE7FF462}"/>
    <cellStyle name="20% - Accent3 10 3" xfId="117" xr:uid="{B724B7D4-4012-417B-ACEB-61059E581B78}"/>
    <cellStyle name="20% - Accent3 10 4" xfId="118" xr:uid="{0121D0B8-B1E7-4D15-A1C5-EEC668B9DB24}"/>
    <cellStyle name="20% - Accent3 11" xfId="119" xr:uid="{AD6D9075-3DEF-43ED-8250-EE267E23D81B}"/>
    <cellStyle name="20% - Accent3 11 2" xfId="120" xr:uid="{21E25282-3490-48F6-8E72-5B4C53EABD3B}"/>
    <cellStyle name="20% - Accent3 12" xfId="121" xr:uid="{2F6D14E8-BFB9-43E8-99CB-9FB498311326}"/>
    <cellStyle name="20% - Accent3 12 2" xfId="122" xr:uid="{50B90A07-E0DE-44E7-89E2-E08C06807656}"/>
    <cellStyle name="20% - Accent3 13" xfId="123" xr:uid="{1F321B6D-6F81-4521-BF5B-19A73DAB76FD}"/>
    <cellStyle name="20% - Accent3 13 2" xfId="124" xr:uid="{D48FBE41-5CCB-4DD8-A2EF-A1883692E33E}"/>
    <cellStyle name="20% - Accent3 14" xfId="125" xr:uid="{8F9EB6F7-81CE-4852-B30F-43AEB49C204C}"/>
    <cellStyle name="20% - Accent3 14 2" xfId="126" xr:uid="{E92B051E-78A4-4F57-938A-5397220055F4}"/>
    <cellStyle name="20% - Accent3 2" xfId="127" xr:uid="{21D21A67-E405-45AE-99CF-FC53DC9CC80D}"/>
    <cellStyle name="20% - Accent3 2 10" xfId="128" xr:uid="{17F2CB55-6D81-4224-A4B7-4E5B8F1B157E}"/>
    <cellStyle name="20% - Accent3 2 10 2" xfId="129" xr:uid="{186E5B2D-5EC4-4519-9CD8-6B60F54AD909}"/>
    <cellStyle name="20% - Accent3 2 11" xfId="130" xr:uid="{8CCE985F-FB71-451D-A08D-608706286F6D}"/>
    <cellStyle name="20% - Accent3 2 2" xfId="131" xr:uid="{20F86ACD-591B-45DB-B69C-5132F585A138}"/>
    <cellStyle name="20% - Accent3 2 2 2" xfId="132" xr:uid="{A9EFBE1E-9717-4F8F-9106-9FBEA0489AC3}"/>
    <cellStyle name="20% - Accent3 2 2 3" xfId="133" xr:uid="{3796892B-A04B-4EFC-B148-5860BCFAA314}"/>
    <cellStyle name="20% - Accent3 2 2 4" xfId="134" xr:uid="{DB23849E-9986-49E1-9667-234EBCD9F609}"/>
    <cellStyle name="20% - Accent3 2 3" xfId="135" xr:uid="{E86F852A-552A-4984-ACFA-4BD52E528651}"/>
    <cellStyle name="20% - Accent3 2 4" xfId="136" xr:uid="{5B1EE59A-550F-4460-AB85-10923DDF50E3}"/>
    <cellStyle name="20% - Accent3 2 4 2" xfId="137" xr:uid="{6F361D13-6C95-4B28-B5CB-634DE55E835B}"/>
    <cellStyle name="20% - Accent3 2 4 3" xfId="138" xr:uid="{15848DBF-9912-425F-A02E-86DA732D5F79}"/>
    <cellStyle name="20% - Accent3 2 4 4" xfId="139" xr:uid="{F2EAA712-EA20-4F3A-81D9-2578509751C0}"/>
    <cellStyle name="20% - Accent3 2 5" xfId="140" xr:uid="{AA0D54A7-8C75-4F4D-B46B-6E22E59B054F}"/>
    <cellStyle name="20% - Accent3 2 5 2" xfId="141" xr:uid="{F2124890-0757-45AF-89B3-5AA8A74DA3CE}"/>
    <cellStyle name="20% - Accent3 2 6" xfId="142" xr:uid="{2CF10914-079A-44D4-88E0-C91C0E1F70B3}"/>
    <cellStyle name="20% - Accent3 2 6 2" xfId="143" xr:uid="{CC8DB7FD-E66A-4B69-8A49-3844C56E60DA}"/>
    <cellStyle name="20% - Accent3 2 7" xfId="144" xr:uid="{5ADF4C49-AE5D-45CB-A60B-9E3534E7C711}"/>
    <cellStyle name="20% - Accent3 2 7 2" xfId="145" xr:uid="{23500FEF-D454-4A6D-9C9E-EBEB2033A22A}"/>
    <cellStyle name="20% - Accent3 2 8" xfId="146" xr:uid="{8FE2299B-E63F-4F33-BF7B-6ECA5DD4AD48}"/>
    <cellStyle name="20% - Accent3 2 9" xfId="147" xr:uid="{561FDD9A-180A-4B85-86C2-4E1CB4AAAFE2}"/>
    <cellStyle name="20% - Accent3 3" xfId="148" xr:uid="{DE3AD7FE-74E5-4A0E-AF1C-AE90A2743ACA}"/>
    <cellStyle name="20% - Accent3 3 2" xfId="149" xr:uid="{92D3E81D-9FF7-4925-9BDF-35EAB24E488D}"/>
    <cellStyle name="20% - Accent3 3 3" xfId="150" xr:uid="{C14FF58F-CB4C-43D9-AE7F-7C134541B351}"/>
    <cellStyle name="20% - Accent3 3 4" xfId="151" xr:uid="{A4C7919F-8657-4A62-8AF2-3746302958A3}"/>
    <cellStyle name="20% - Accent3 3 5" xfId="152" xr:uid="{FAEE6CAB-9CA1-494E-BD07-CCFBCA21B43D}"/>
    <cellStyle name="20% - Accent3 4" xfId="153" xr:uid="{8B1EB887-4683-4201-9C1F-5BA6A4DA68B5}"/>
    <cellStyle name="20% - Accent3 5" xfId="154" xr:uid="{37EC257B-F772-400D-9CA1-EFF135BCF194}"/>
    <cellStyle name="20% - Accent3 6" xfId="155" xr:uid="{8A89B7C2-A466-4DB7-AED8-FD7BD5F53D92}"/>
    <cellStyle name="20% - Accent3 6 2" xfId="156" xr:uid="{6958C611-9C5C-42DA-A2C1-5B5676001A84}"/>
    <cellStyle name="20% - Accent3 6 3" xfId="157" xr:uid="{024C1B65-856D-4B8E-9EF8-23E114215DD7}"/>
    <cellStyle name="20% - Accent3 6 4" xfId="158" xr:uid="{5E7FC2DB-8FD0-47C2-BEED-CDEAFCCA1698}"/>
    <cellStyle name="20% - Accent3 7" xfId="159" xr:uid="{FD0919EA-EE65-4F25-8884-89DCD9CEE257}"/>
    <cellStyle name="20% - Accent3 7 2" xfId="160" xr:uid="{52A36DBB-6250-40C7-936E-AD7DE2A2888E}"/>
    <cellStyle name="20% - Accent3 7 3" xfId="161" xr:uid="{C1A30CB0-0663-45BB-B9FA-68A280BBF17E}"/>
    <cellStyle name="20% - Accent3 7 4" xfId="162" xr:uid="{B36D7F17-FE75-4122-8CE9-D122EB009F16}"/>
    <cellStyle name="20% - Accent3 8" xfId="163" xr:uid="{28F7E6A3-AD8B-4B48-8FBC-EEE3065E63AF}"/>
    <cellStyle name="20% - Accent3 8 2" xfId="164" xr:uid="{86009854-B09B-4004-9C42-699CD721B5E8}"/>
    <cellStyle name="20% - Accent3 8 3" xfId="165" xr:uid="{5F87E984-3293-480E-82CA-E8F0F38DD8B5}"/>
    <cellStyle name="20% - Accent3 8 4" xfId="166" xr:uid="{A26D75D4-B46B-48AE-9B62-67F7C660B24D}"/>
    <cellStyle name="20% - Accent3 9" xfId="167" xr:uid="{7F821114-722B-495D-BB38-560B70E6228F}"/>
    <cellStyle name="20% - Accent3 9 2" xfId="168" xr:uid="{8DB385FF-5C20-43EA-B7DA-FFC070F436A7}"/>
    <cellStyle name="20% - Accent3 9 3" xfId="169" xr:uid="{291BFA72-9679-415A-8F72-7A7FBBCDCDC0}"/>
    <cellStyle name="20% - Accent3 9 4" xfId="170" xr:uid="{E19936D2-DB90-44A4-8E25-23E7CA4CAE51}"/>
    <cellStyle name="20% - Accent4 10" xfId="171" xr:uid="{F096133C-4832-4A74-81F7-0F2D05F86A4F}"/>
    <cellStyle name="20% - Accent4 10 2" xfId="172" xr:uid="{721EE791-3CAB-4970-BB83-3DE4FFBA303B}"/>
    <cellStyle name="20% - Accent4 10 3" xfId="173" xr:uid="{6EA6ACD4-7ADF-4D55-BC0F-114C6B135CD5}"/>
    <cellStyle name="20% - Accent4 10 4" xfId="174" xr:uid="{F100ECF3-F9B7-43B4-B291-50379F48D594}"/>
    <cellStyle name="20% - Accent4 11" xfId="175" xr:uid="{EBE6D063-58FA-4A3A-B694-3C0A03BECBFE}"/>
    <cellStyle name="20% - Accent4 11 2" xfId="176" xr:uid="{1823419E-1C14-429E-8BBA-31C480F74FEF}"/>
    <cellStyle name="20% - Accent4 12" xfId="177" xr:uid="{CC189E39-DB95-4319-8FEC-FF280C023797}"/>
    <cellStyle name="20% - Accent4 12 2" xfId="178" xr:uid="{FEDDF198-BCAB-4564-ABCA-C2A4AD1D0AF0}"/>
    <cellStyle name="20% - Accent4 13" xfId="179" xr:uid="{FC7A744B-FD74-47F3-8B82-C4544CD07221}"/>
    <cellStyle name="20% - Accent4 13 2" xfId="180" xr:uid="{2FA34C09-0C07-4CD6-9FFA-4F02E58B7AAD}"/>
    <cellStyle name="20% - Accent4 14" xfId="181" xr:uid="{59CD21F8-37FE-40CC-BCFB-489CC2D5B1E5}"/>
    <cellStyle name="20% - Accent4 14 2" xfId="182" xr:uid="{98BADFCF-F81F-4A13-8FE6-E4C934A8E58B}"/>
    <cellStyle name="20% - Accent4 2" xfId="183" xr:uid="{FB5FE4E8-F644-4E10-B6E3-EF9E9BAA56C3}"/>
    <cellStyle name="20% - Accent4 2 10" xfId="184" xr:uid="{3EA78285-58A1-4D71-8EBD-B811EF3B02FA}"/>
    <cellStyle name="20% - Accent4 2 10 2" xfId="185" xr:uid="{90976DC5-B44A-403D-92B6-6A496E697BA8}"/>
    <cellStyle name="20% - Accent4 2 11" xfId="186" xr:uid="{EFD7C9D6-7E2B-418B-9524-C690E50263AE}"/>
    <cellStyle name="20% - Accent4 2 2" xfId="187" xr:uid="{4AADE9BC-193A-4CC4-992D-DFB776CA5C07}"/>
    <cellStyle name="20% - Accent4 2 2 2" xfId="188" xr:uid="{0EBFD515-0D78-404A-B8A9-28398BB70560}"/>
    <cellStyle name="20% - Accent4 2 2 3" xfId="189" xr:uid="{75F796B5-B76E-4335-9AC4-ACEB21DCB252}"/>
    <cellStyle name="20% - Accent4 2 2 4" xfId="190" xr:uid="{ACBFE7C9-9C41-4F64-A9FC-831EF6926D90}"/>
    <cellStyle name="20% - Accent4 2 3" xfId="191" xr:uid="{CF05A384-7B1C-4548-912C-A9A28B809EBF}"/>
    <cellStyle name="20% - Accent4 2 4" xfId="192" xr:uid="{3012507D-70E0-463F-9EEA-31893CCA875E}"/>
    <cellStyle name="20% - Accent4 2 4 2" xfId="193" xr:uid="{36AF1191-F091-4369-AB38-030C7E48611E}"/>
    <cellStyle name="20% - Accent4 2 4 3" xfId="194" xr:uid="{36BE7CCD-67C1-4623-9A20-9E1CD66A1066}"/>
    <cellStyle name="20% - Accent4 2 4 4" xfId="195" xr:uid="{0A374C46-A839-4127-AC56-ACBD5DE21364}"/>
    <cellStyle name="20% - Accent4 2 5" xfId="196" xr:uid="{218284F5-43AB-463A-A0AF-435AA4D79FD9}"/>
    <cellStyle name="20% - Accent4 2 5 2" xfId="197" xr:uid="{6FF18A4F-F92B-4498-9236-9AD0FAC39310}"/>
    <cellStyle name="20% - Accent4 2 6" xfId="198" xr:uid="{0BD5E139-B354-4107-B34D-D9238296F502}"/>
    <cellStyle name="20% - Accent4 2 6 2" xfId="199" xr:uid="{0111522E-B92B-48CA-B9F8-A4545959E0EF}"/>
    <cellStyle name="20% - Accent4 2 7" xfId="200" xr:uid="{53FBD034-12BC-43CE-BEC5-133157C96D1A}"/>
    <cellStyle name="20% - Accent4 2 7 2" xfId="201" xr:uid="{96A4D27C-287F-4750-8C1D-5C418C0F86C9}"/>
    <cellStyle name="20% - Accent4 2 8" xfId="202" xr:uid="{FB431EA8-4E39-4745-ADB4-6DC3082409E6}"/>
    <cellStyle name="20% - Accent4 2 9" xfId="203" xr:uid="{6290357D-9559-4658-A8DC-ECB54EF7F143}"/>
    <cellStyle name="20% - Accent4 3" xfId="204" xr:uid="{99CED78F-DDA7-4743-9F23-632C820566CB}"/>
    <cellStyle name="20% - Accent4 3 2" xfId="205" xr:uid="{874B72F3-CB19-4F97-9EC2-0DB26BF5D461}"/>
    <cellStyle name="20% - Accent4 3 3" xfId="206" xr:uid="{BEA61BD4-5E2C-466C-8400-E02E921630F4}"/>
    <cellStyle name="20% - Accent4 3 4" xfId="207" xr:uid="{65F2376C-11D5-4D62-A4E8-35EAD1AA953B}"/>
    <cellStyle name="20% - Accent4 3 5" xfId="208" xr:uid="{3B0B0EBA-E703-4B7D-9475-C5E69DAD3F00}"/>
    <cellStyle name="20% - Accent4 4" xfId="209" xr:uid="{69349958-DBCE-4234-B773-7B29F57D7DFF}"/>
    <cellStyle name="20% - Accent4 5" xfId="210" xr:uid="{F34EAFEA-8786-4484-B765-749E4D2589AD}"/>
    <cellStyle name="20% - Accent4 6" xfId="211" xr:uid="{688EA129-9426-4576-9E5D-24BCE28049C3}"/>
    <cellStyle name="20% - Accent4 6 2" xfId="212" xr:uid="{AD962E40-DDF1-4AF1-A35D-49744F420E79}"/>
    <cellStyle name="20% - Accent4 6 3" xfId="213" xr:uid="{BCE8E4C5-8C29-4138-B5FF-56C1AE42EB07}"/>
    <cellStyle name="20% - Accent4 6 4" xfId="214" xr:uid="{6E0CFEF6-8A6F-4A41-AB04-9FAB8DAF9A60}"/>
    <cellStyle name="20% - Accent4 7" xfId="215" xr:uid="{8EE24E77-27C1-411E-854F-8E7AE6475CF3}"/>
    <cellStyle name="20% - Accent4 7 2" xfId="216" xr:uid="{E9F5993C-0523-4D72-AE3B-FA092DFEF0E9}"/>
    <cellStyle name="20% - Accent4 7 3" xfId="217" xr:uid="{F7C5D1EF-5E36-497B-92B8-57A843C91DAC}"/>
    <cellStyle name="20% - Accent4 7 4" xfId="218" xr:uid="{AA2226B6-649D-4E08-A190-F3312D908FDB}"/>
    <cellStyle name="20% - Accent4 8" xfId="219" xr:uid="{0D5E9140-3C67-48F3-9394-C0A75DB7044E}"/>
    <cellStyle name="20% - Accent4 8 2" xfId="220" xr:uid="{D89214ED-43FC-4B37-84F6-257EE91D469D}"/>
    <cellStyle name="20% - Accent4 8 3" xfId="221" xr:uid="{2BF9EEA0-08B8-4CA4-83F2-C2FB07FA9B64}"/>
    <cellStyle name="20% - Accent4 8 4" xfId="222" xr:uid="{DEEFB147-F4A8-4ED2-B8FA-88E8A197F021}"/>
    <cellStyle name="20% - Accent4 9" xfId="223" xr:uid="{A4893F76-ADC0-45A1-A118-CDE71DAA3C9C}"/>
    <cellStyle name="20% - Accent4 9 2" xfId="224" xr:uid="{F7A2803B-C33A-48AF-9F3C-5BD6E3C99A05}"/>
    <cellStyle name="20% - Accent4 9 3" xfId="225" xr:uid="{F27ADF3E-B87F-4DC9-8A0C-4232E1EB590B}"/>
    <cellStyle name="20% - Accent4 9 4" xfId="226" xr:uid="{B82BD8A3-292D-4051-99E5-630B643D8F2A}"/>
    <cellStyle name="20% - Accent5 10" xfId="227" xr:uid="{F1029814-FAE1-4777-B223-249A4B3208EB}"/>
    <cellStyle name="20% - Accent5 10 2" xfId="228" xr:uid="{8054F38E-578B-4DBF-8056-AAA7B2389BD8}"/>
    <cellStyle name="20% - Accent5 10 3" xfId="229" xr:uid="{BB3AECB0-6E9D-4468-9053-623E7AB6C59E}"/>
    <cellStyle name="20% - Accent5 10 4" xfId="230" xr:uid="{875CC332-CCA8-44C0-94DF-894A6C98653A}"/>
    <cellStyle name="20% - Accent5 11" xfId="231" xr:uid="{1472232A-0DBE-45C1-AFCA-56417F90F122}"/>
    <cellStyle name="20% - Accent5 11 2" xfId="232" xr:uid="{B5B2FE38-3A78-4222-B1C9-2212EC28D4F3}"/>
    <cellStyle name="20% - Accent5 12" xfId="233" xr:uid="{AF917212-F5BA-405A-9E51-E7439D340E11}"/>
    <cellStyle name="20% - Accent5 12 2" xfId="234" xr:uid="{EE97C9BA-0290-4076-8E16-1649626EB283}"/>
    <cellStyle name="20% - Accent5 13" xfId="235" xr:uid="{7B418019-7561-498E-93A0-EAFCBAEC1338}"/>
    <cellStyle name="20% - Accent5 13 2" xfId="236" xr:uid="{990BA3DF-A4FF-45AE-B698-92F58C2ACCFC}"/>
    <cellStyle name="20% - Accent5 14" xfId="237" xr:uid="{EAF4C8D6-2E9E-4063-B267-A68D1D7B1C37}"/>
    <cellStyle name="20% - Accent5 14 2" xfId="238" xr:uid="{DC9439B5-F4DC-401B-91CC-1B832B6649BB}"/>
    <cellStyle name="20% - Accent5 2" xfId="239" xr:uid="{19282B36-4AF3-4A1E-A309-8370F659420A}"/>
    <cellStyle name="20% - Accent5 2 10" xfId="240" xr:uid="{EB5A69FB-99E0-4825-AC13-B77132DA5594}"/>
    <cellStyle name="20% - Accent5 2 10 2" xfId="241" xr:uid="{74B6E2C7-5392-4565-8067-E87B2E55B783}"/>
    <cellStyle name="20% - Accent5 2 11" xfId="242" xr:uid="{1156F1E6-7291-461D-9E56-E792F265BBC0}"/>
    <cellStyle name="20% - Accent5 2 2" xfId="243" xr:uid="{64A9D887-4D24-4D88-970E-009B020DF3C5}"/>
    <cellStyle name="20% - Accent5 2 2 2" xfId="244" xr:uid="{7756C245-1A33-4DE0-9776-E6185B082A91}"/>
    <cellStyle name="20% - Accent5 2 2 3" xfId="245" xr:uid="{473C0BFC-CAF5-448E-A912-548EFF9693BC}"/>
    <cellStyle name="20% - Accent5 2 2 4" xfId="246" xr:uid="{031520A8-9078-4B36-AD4E-ACCE3459D117}"/>
    <cellStyle name="20% - Accent5 2 3" xfId="247" xr:uid="{DF589F2C-586E-436F-ACF1-D341F1131D70}"/>
    <cellStyle name="20% - Accent5 2 4" xfId="248" xr:uid="{D82B2D46-CE6D-4287-A2AC-414C07BC420F}"/>
    <cellStyle name="20% - Accent5 2 4 2" xfId="249" xr:uid="{83409B1C-1783-44DD-81AD-0A5BF2FB4967}"/>
    <cellStyle name="20% - Accent5 2 4 3" xfId="250" xr:uid="{63A21606-A658-4AE0-B99C-0DBCF7DE105B}"/>
    <cellStyle name="20% - Accent5 2 4 4" xfId="251" xr:uid="{FBAFB153-B58F-45FE-89EE-5BE862AF09A2}"/>
    <cellStyle name="20% - Accent5 2 5" xfId="252" xr:uid="{337409C4-3120-4AAF-84A7-BFBB738CF487}"/>
    <cellStyle name="20% - Accent5 2 5 2" xfId="253" xr:uid="{69B01ABC-ADDD-4A80-A774-92F9758C79FE}"/>
    <cellStyle name="20% - Accent5 2 6" xfId="254" xr:uid="{0EE27B8B-7A3C-45F1-915A-66A2A32399AD}"/>
    <cellStyle name="20% - Accent5 2 6 2" xfId="255" xr:uid="{75D00450-049F-4BDE-8D44-DB94A48DD2F9}"/>
    <cellStyle name="20% - Accent5 2 7" xfId="256" xr:uid="{324E8F79-4219-43A3-843A-4A148A840558}"/>
    <cellStyle name="20% - Accent5 2 7 2" xfId="257" xr:uid="{D64A4E7E-9F7E-484C-A1C4-A0751AAD5286}"/>
    <cellStyle name="20% - Accent5 2 8" xfId="258" xr:uid="{240B7684-C9A4-43DE-B9C0-9B67E26EAFA1}"/>
    <cellStyle name="20% - Accent5 2 9" xfId="259" xr:uid="{A7A834AC-BCCE-434A-9DC4-5A511857EB48}"/>
    <cellStyle name="20% - Accent5 3" xfId="260" xr:uid="{A84D111C-1F4C-4C43-B50C-E8753E379E6A}"/>
    <cellStyle name="20% - Accent5 3 2" xfId="261" xr:uid="{6FDAC6A8-DC33-4124-B903-D6D8E3566260}"/>
    <cellStyle name="20% - Accent5 3 3" xfId="262" xr:uid="{BD08C6F4-E552-40A7-9B00-50E59F0AF439}"/>
    <cellStyle name="20% - Accent5 3 4" xfId="263" xr:uid="{24783B60-37C0-4B8C-8224-343C37201D51}"/>
    <cellStyle name="20% - Accent5 3 5" xfId="264" xr:uid="{630540AE-BC58-4D15-A3CF-E568D8745B3F}"/>
    <cellStyle name="20% - Accent5 4" xfId="265" xr:uid="{97AA1161-861B-407B-942C-8849DA6F8760}"/>
    <cellStyle name="20% - Accent5 5" xfId="266" xr:uid="{207B01AD-050F-4845-B267-9EF08659B1CD}"/>
    <cellStyle name="20% - Accent5 6" xfId="267" xr:uid="{ED4D7C12-E506-4646-B182-3458B476D03F}"/>
    <cellStyle name="20% - Accent5 6 2" xfId="268" xr:uid="{2F7AFE57-AABC-4F6F-84AC-FECF67B2A914}"/>
    <cellStyle name="20% - Accent5 6 3" xfId="269" xr:uid="{1BE2636A-F9C7-46CE-86FA-0379E2F57CF8}"/>
    <cellStyle name="20% - Accent5 6 4" xfId="270" xr:uid="{6AFF1CC2-CB9C-4E74-AC93-B9BC8AA49853}"/>
    <cellStyle name="20% - Accent5 7" xfId="271" xr:uid="{11DB0B6C-3070-4D3A-A4EA-114C1528DF02}"/>
    <cellStyle name="20% - Accent5 7 2" xfId="272" xr:uid="{6B93A803-0377-41B0-8BF8-6744615488B0}"/>
    <cellStyle name="20% - Accent5 7 3" xfId="273" xr:uid="{A269DDC0-63DF-4246-828D-A0FB7BCAECF3}"/>
    <cellStyle name="20% - Accent5 7 4" xfId="274" xr:uid="{A5F03B48-5265-4876-A7C1-0986B0A01264}"/>
    <cellStyle name="20% - Accent5 8" xfId="275" xr:uid="{4F10D9FF-D2B2-4F17-BD32-45BB5A566AFA}"/>
    <cellStyle name="20% - Accent5 8 2" xfId="276" xr:uid="{91B5818B-8C5A-4673-9D74-07C637F735B9}"/>
    <cellStyle name="20% - Accent5 8 3" xfId="277" xr:uid="{E99AE5EF-9472-4F15-B789-3BE8AE2E269A}"/>
    <cellStyle name="20% - Accent5 8 4" xfId="278" xr:uid="{E2296FE5-D8F9-4175-A98C-4234AA95AFCF}"/>
    <cellStyle name="20% - Accent5 9" xfId="279" xr:uid="{040E041B-5190-41DD-ACA5-7574ABC763B9}"/>
    <cellStyle name="20% - Accent5 9 2" xfId="280" xr:uid="{B9AE6002-6473-41FC-80E8-E8D0B0EE1DC0}"/>
    <cellStyle name="20% - Accent5 9 3" xfId="281" xr:uid="{C4EBF593-2105-4700-AAA8-1D12C3C44C71}"/>
    <cellStyle name="20% - Accent5 9 4" xfId="282" xr:uid="{102568C6-EB5C-44E1-8493-8107F42D79FF}"/>
    <cellStyle name="20% - Accent6 10" xfId="283" xr:uid="{4BE69C5D-76F3-4BE5-B1A8-024C045610C9}"/>
    <cellStyle name="20% - Accent6 10 2" xfId="284" xr:uid="{9B2EF7F8-7F7D-45A9-B61D-95DE232E8AEA}"/>
    <cellStyle name="20% - Accent6 10 3" xfId="285" xr:uid="{53E978CE-59D4-49E9-8AA5-6927CDF9C5E1}"/>
    <cellStyle name="20% - Accent6 10 4" xfId="286" xr:uid="{BF693190-B296-45D5-BA98-68E3BDA5D836}"/>
    <cellStyle name="20% - Accent6 11" xfId="287" xr:uid="{F4C696A1-DE3B-4590-B047-CAB213841DA0}"/>
    <cellStyle name="20% - Accent6 11 2" xfId="288" xr:uid="{1B62A82A-5662-40A8-A83A-AFE6BB04A13C}"/>
    <cellStyle name="20% - Accent6 12" xfId="289" xr:uid="{E6F3DFEF-9579-4014-B81E-C76895FB1E54}"/>
    <cellStyle name="20% - Accent6 12 2" xfId="290" xr:uid="{11211392-0A47-4D71-A7DC-20DE264BDBE5}"/>
    <cellStyle name="20% - Accent6 13" xfId="291" xr:uid="{5DFCB69C-A84A-49F1-B659-3609B946FD0D}"/>
    <cellStyle name="20% - Accent6 13 2" xfId="292" xr:uid="{BDB3640D-960A-4075-AACD-4861DDCD8CA4}"/>
    <cellStyle name="20% - Accent6 14" xfId="293" xr:uid="{A565E63B-61A9-4F65-813B-F1BB84A3FCBE}"/>
    <cellStyle name="20% - Accent6 14 2" xfId="294" xr:uid="{43EC0467-930E-41BC-B1E0-AD5B66D3E72F}"/>
    <cellStyle name="20% - Accent6 2" xfId="295" xr:uid="{2C8D8C22-C943-4F87-BBF1-2109B34DCEF4}"/>
    <cellStyle name="20% - Accent6 2 10" xfId="296" xr:uid="{FA06B7BB-1D8A-41D5-919F-60C0AB422B88}"/>
    <cellStyle name="20% - Accent6 2 10 2" xfId="297" xr:uid="{50493D5B-8256-456E-AE77-8A0850ECBBB4}"/>
    <cellStyle name="20% - Accent6 2 11" xfId="298" xr:uid="{2BEE841E-1B0F-43BB-88BD-C5E43D912651}"/>
    <cellStyle name="20% - Accent6 2 2" xfId="299" xr:uid="{5CE43328-3DAE-4790-AD94-F17685828D08}"/>
    <cellStyle name="20% - Accent6 2 2 2" xfId="300" xr:uid="{86238C1E-7B01-4BB5-83C2-72AE7D002C4B}"/>
    <cellStyle name="20% - Accent6 2 2 3" xfId="301" xr:uid="{EBCD6308-DAB0-47FF-A7F0-6B6FA6B775A9}"/>
    <cellStyle name="20% - Accent6 2 2 4" xfId="302" xr:uid="{61F8AA1D-A482-4A54-8C48-63F7A967E44E}"/>
    <cellStyle name="20% - Accent6 2 3" xfId="303" xr:uid="{165AD464-AACB-4AFE-B2E3-F0F9275148B5}"/>
    <cellStyle name="20% - Accent6 2 4" xfId="304" xr:uid="{51401BCF-C5C3-40E7-9150-5099EBA9C310}"/>
    <cellStyle name="20% - Accent6 2 4 2" xfId="305" xr:uid="{81D23538-A339-4BDA-B6EF-4A0A69F4F956}"/>
    <cellStyle name="20% - Accent6 2 4 3" xfId="306" xr:uid="{70DBF6DA-32B4-4E01-A324-AEFE415DEA3B}"/>
    <cellStyle name="20% - Accent6 2 4 4" xfId="307" xr:uid="{B86B220E-79ED-4CA8-B9B8-150A68364124}"/>
    <cellStyle name="20% - Accent6 2 5" xfId="308" xr:uid="{C96C7615-CBCD-4A5A-8B59-A5B573071043}"/>
    <cellStyle name="20% - Accent6 2 5 2" xfId="309" xr:uid="{43355DBF-745E-4065-8EC2-567D9A2584CF}"/>
    <cellStyle name="20% - Accent6 2 6" xfId="310" xr:uid="{1B83AFAE-577D-48DF-8955-1992D4734094}"/>
    <cellStyle name="20% - Accent6 2 6 2" xfId="311" xr:uid="{1FA3F25A-7353-43B6-8073-60CC840887DA}"/>
    <cellStyle name="20% - Accent6 2 7" xfId="312" xr:uid="{89F6BDC2-81C3-431F-8001-4EA030B23828}"/>
    <cellStyle name="20% - Accent6 2 7 2" xfId="313" xr:uid="{C7792D4D-3042-4455-A5AE-09F7D15353DC}"/>
    <cellStyle name="20% - Accent6 2 8" xfId="314" xr:uid="{348979FC-72B3-4700-B955-4B5BB8CB8079}"/>
    <cellStyle name="20% - Accent6 2 9" xfId="315" xr:uid="{3B6323B7-DD9F-4358-A8F1-E4433B233B5E}"/>
    <cellStyle name="20% - Accent6 3" xfId="316" xr:uid="{298F4F05-BFBE-4B4F-8BC1-08231B065D71}"/>
    <cellStyle name="20% - Accent6 3 2" xfId="317" xr:uid="{B714FF54-123B-4DE3-BBB3-A3E79244D28A}"/>
    <cellStyle name="20% - Accent6 3 3" xfId="318" xr:uid="{982E45FF-1766-483A-84AF-9C9A5E7F8C4E}"/>
    <cellStyle name="20% - Accent6 3 4" xfId="319" xr:uid="{6193CD58-0DE8-40B4-BC92-6EFBE50DE296}"/>
    <cellStyle name="20% - Accent6 3 5" xfId="320" xr:uid="{170A463F-41F8-4C42-9C0E-CD8486383EFB}"/>
    <cellStyle name="20% - Accent6 4" xfId="321" xr:uid="{AEC0DB0F-368B-43C2-883F-8C2792533171}"/>
    <cellStyle name="20% - Accent6 5" xfId="322" xr:uid="{E05CAEBA-4DE3-4ED6-A314-9A58A012D727}"/>
    <cellStyle name="20% - Accent6 6" xfId="323" xr:uid="{5D7E03FC-EB31-4441-86AA-B5578A879588}"/>
    <cellStyle name="20% - Accent6 6 2" xfId="324" xr:uid="{AD4580A1-1669-4838-8831-1B509469135A}"/>
    <cellStyle name="20% - Accent6 6 3" xfId="325" xr:uid="{DE866816-BE7E-4991-AF21-B6CD720ACB59}"/>
    <cellStyle name="20% - Accent6 6 4" xfId="326" xr:uid="{D7D02D82-0026-408D-B0D6-5309082C8AAD}"/>
    <cellStyle name="20% - Accent6 7" xfId="327" xr:uid="{DC3D27D4-2C9C-4388-86C1-6600991FE538}"/>
    <cellStyle name="20% - Accent6 7 2" xfId="328" xr:uid="{BF68150A-4E00-4A4F-89C4-5238E6915841}"/>
    <cellStyle name="20% - Accent6 7 3" xfId="329" xr:uid="{ADA70224-E409-464E-A874-5DF90612E3F3}"/>
    <cellStyle name="20% - Accent6 7 4" xfId="330" xr:uid="{5BF7B89C-AE83-4420-AED6-FB992A6959C8}"/>
    <cellStyle name="20% - Accent6 8" xfId="331" xr:uid="{FB248582-FC97-4F96-9910-0E6C4A4ABE79}"/>
    <cellStyle name="20% - Accent6 8 2" xfId="332" xr:uid="{D423BD43-D8CA-424B-B525-3FCF23AF6AF3}"/>
    <cellStyle name="20% - Accent6 8 3" xfId="333" xr:uid="{D6D0069F-BF5C-4D8D-BF55-8B0AA138E0DD}"/>
    <cellStyle name="20% - Accent6 8 4" xfId="334" xr:uid="{4EB8DF48-A196-44D7-9102-58614A4FC592}"/>
    <cellStyle name="20% - Accent6 9" xfId="335" xr:uid="{8F492A74-C8BA-4FFC-84BA-47475FED6C05}"/>
    <cellStyle name="20% - Accent6 9 2" xfId="336" xr:uid="{B69A850A-B68C-4CB5-95B7-56DB634DFB4F}"/>
    <cellStyle name="20% - Accent6 9 3" xfId="337" xr:uid="{70F737C5-92B9-48FC-9EC2-D7110658BB29}"/>
    <cellStyle name="20% - Accent6 9 4" xfId="338" xr:uid="{7042C4CD-7CB3-402B-B2E0-26D0B0DF8829}"/>
    <cellStyle name="40% - Accent1 10" xfId="339" xr:uid="{114D13FC-877E-40E7-9443-ABC046398732}"/>
    <cellStyle name="40% - Accent1 10 2" xfId="340" xr:uid="{DA938F2C-5E38-45CA-AAA9-94A75D7811B2}"/>
    <cellStyle name="40% - Accent1 10 3" xfId="341" xr:uid="{63448DF3-F0A6-4621-ABCE-F85C9155A200}"/>
    <cellStyle name="40% - Accent1 10 4" xfId="342" xr:uid="{C695B3F1-8810-461E-907A-507561CE5DCE}"/>
    <cellStyle name="40% - Accent1 11" xfId="343" xr:uid="{2534F7FC-0CF4-403F-9E46-59157FA730E7}"/>
    <cellStyle name="40% - Accent1 11 2" xfId="344" xr:uid="{628B04A4-B935-4171-A546-49D6BD67EAFD}"/>
    <cellStyle name="40% - Accent1 12" xfId="345" xr:uid="{AD36EB94-65AE-40DF-8602-C188FB8FF3E2}"/>
    <cellStyle name="40% - Accent1 12 2" xfId="346" xr:uid="{B0A6603B-45F4-4539-BCB8-B1AB38FF8D26}"/>
    <cellStyle name="40% - Accent1 13" xfId="347" xr:uid="{7F0C95F0-5CB1-4782-836E-B7B1E315EB7F}"/>
    <cellStyle name="40% - Accent1 13 2" xfId="348" xr:uid="{0A7FCBFE-7333-47CB-99FA-A2BCB7683618}"/>
    <cellStyle name="40% - Accent1 14" xfId="349" xr:uid="{309BAEB1-9FDB-426B-962D-79503480A329}"/>
    <cellStyle name="40% - Accent1 14 2" xfId="350" xr:uid="{8BEBE190-F5EC-48DE-880A-7877124FD851}"/>
    <cellStyle name="40% - Accent1 2" xfId="351" xr:uid="{901C4010-026F-4F2F-B537-6DF7D2236916}"/>
    <cellStyle name="40% - Accent1 2 10" xfId="352" xr:uid="{7F8E9AE4-094C-4D9A-97D8-6BCC0B9D70A7}"/>
    <cellStyle name="40% - Accent1 2 10 2" xfId="353" xr:uid="{A9EF3907-BBEF-4CF8-AB8D-55D2198A82B8}"/>
    <cellStyle name="40% - Accent1 2 11" xfId="354" xr:uid="{8D3EB085-CD78-4BD5-9614-C18799BB953A}"/>
    <cellStyle name="40% - Accent1 2 2" xfId="355" xr:uid="{58B87003-BAFA-4078-B3DC-8977DDB4BE4C}"/>
    <cellStyle name="40% - Accent1 2 2 2" xfId="356" xr:uid="{EE5114EE-A276-4F6C-AF0F-FFAD40FECB1D}"/>
    <cellStyle name="40% - Accent1 2 2 3" xfId="357" xr:uid="{93CB9B66-8E7E-4CAF-9776-B28785349987}"/>
    <cellStyle name="40% - Accent1 2 2 4" xfId="358" xr:uid="{7B38DFBC-0BDA-44C5-BCB8-8824FC975B6D}"/>
    <cellStyle name="40% - Accent1 2 3" xfId="359" xr:uid="{F41A3FA9-1A50-4931-8477-EB9A76DB2064}"/>
    <cellStyle name="40% - Accent1 2 4" xfId="360" xr:uid="{75491EDE-A636-40A3-8AEF-66361DE18B46}"/>
    <cellStyle name="40% - Accent1 2 4 2" xfId="361" xr:uid="{F081F72A-88B3-4217-A949-75E833338813}"/>
    <cellStyle name="40% - Accent1 2 4 3" xfId="362" xr:uid="{9E26F8FC-817C-4104-A02A-E432A44578E3}"/>
    <cellStyle name="40% - Accent1 2 4 4" xfId="363" xr:uid="{AF0C9D43-3AA5-475F-8063-283038E6DC3B}"/>
    <cellStyle name="40% - Accent1 2 5" xfId="364" xr:uid="{481C9FBB-0CAF-4A06-B751-9A96352FBAE7}"/>
    <cellStyle name="40% - Accent1 2 5 2" xfId="365" xr:uid="{5E1A3AB0-3B47-4984-9D34-77D363E24498}"/>
    <cellStyle name="40% - Accent1 2 6" xfId="366" xr:uid="{413C66F3-9D2B-4FCD-8B34-455FA29D431F}"/>
    <cellStyle name="40% - Accent1 2 6 2" xfId="367" xr:uid="{1E85CAB9-55CC-4DF3-B4BF-B22396DDBDD4}"/>
    <cellStyle name="40% - Accent1 2 7" xfId="368" xr:uid="{CF362A7E-B225-4675-AD09-FF8E78D78976}"/>
    <cellStyle name="40% - Accent1 2 7 2" xfId="369" xr:uid="{74F74899-2544-4E1C-9A68-D9B490A3D213}"/>
    <cellStyle name="40% - Accent1 2 8" xfId="370" xr:uid="{840C4101-B481-494B-B4CE-75A34EA3DEB6}"/>
    <cellStyle name="40% - Accent1 2 9" xfId="371" xr:uid="{B8D183BB-3339-4696-8DFB-738CE43D3343}"/>
    <cellStyle name="40% - Accent1 3" xfId="372" xr:uid="{7BE4B6CC-6853-42D4-9E3D-F7A6F09B5538}"/>
    <cellStyle name="40% - Accent1 3 2" xfId="373" xr:uid="{EA03FFAC-48B3-409A-8852-20ADDC3ED4B2}"/>
    <cellStyle name="40% - Accent1 3 3" xfId="374" xr:uid="{6583D1EB-F276-4C71-BEFF-4D9640E9F270}"/>
    <cellStyle name="40% - Accent1 3 4" xfId="375" xr:uid="{68998690-79E5-4C34-9032-710B03185629}"/>
    <cellStyle name="40% - Accent1 3 5" xfId="376" xr:uid="{7E3763A1-7657-4A18-A949-23E24DEAD373}"/>
    <cellStyle name="40% - Accent1 4" xfId="377" xr:uid="{3E3AD69A-B816-4F82-9259-500CC81E2419}"/>
    <cellStyle name="40% - Accent1 5" xfId="378" xr:uid="{F1533586-78BA-40AB-9B91-F31C419C8398}"/>
    <cellStyle name="40% - Accent1 6" xfId="379" xr:uid="{D59A297B-9032-410E-945F-071DA2B7B276}"/>
    <cellStyle name="40% - Accent1 6 2" xfId="380" xr:uid="{6F571BE4-2468-4EC4-A687-304002FC5352}"/>
    <cellStyle name="40% - Accent1 6 3" xfId="381" xr:uid="{4517319F-D0B9-4187-92A7-824E0F8AB356}"/>
    <cellStyle name="40% - Accent1 6 4" xfId="382" xr:uid="{1D0D4424-D078-4D5C-B0C2-EDB0A6E118C9}"/>
    <cellStyle name="40% - Accent1 7" xfId="383" xr:uid="{0EA9F5E1-E287-4718-B9E8-C9686C4B246C}"/>
    <cellStyle name="40% - Accent1 7 2" xfId="384" xr:uid="{CBADF805-21F5-4195-B031-1DFFE03DEFD0}"/>
    <cellStyle name="40% - Accent1 7 3" xfId="385" xr:uid="{F3F79831-9C08-43F9-BE4B-0691F717D82E}"/>
    <cellStyle name="40% - Accent1 7 4" xfId="386" xr:uid="{2DD11572-C831-4E0C-AA37-7F131D80B411}"/>
    <cellStyle name="40% - Accent1 8" xfId="387" xr:uid="{6ABE53A0-0AE6-42E0-89E7-3D0FEA38B504}"/>
    <cellStyle name="40% - Accent1 8 2" xfId="388" xr:uid="{2B04663F-805C-40A8-B447-F6DE2167E515}"/>
    <cellStyle name="40% - Accent1 8 3" xfId="389" xr:uid="{3FB0627B-0FCB-4496-9F25-CD38A5146743}"/>
    <cellStyle name="40% - Accent1 8 4" xfId="390" xr:uid="{ABF2CB57-7036-49B8-B217-32F5AC8F09E9}"/>
    <cellStyle name="40% - Accent1 9" xfId="391" xr:uid="{5FCB4D13-3B73-4F63-B18C-54AA8B601490}"/>
    <cellStyle name="40% - Accent1 9 2" xfId="392" xr:uid="{676D23C3-4C38-433D-AF51-B8933836D317}"/>
    <cellStyle name="40% - Accent1 9 3" xfId="393" xr:uid="{F350B823-7E19-4C50-A17A-3E4DD85E93B4}"/>
    <cellStyle name="40% - Accent1 9 4" xfId="394" xr:uid="{2D93F45D-ECA1-411C-A388-F935640D36C8}"/>
    <cellStyle name="40% - Accent2 10" xfId="395" xr:uid="{8563F2DD-A861-4BF4-B76B-508313EDC587}"/>
    <cellStyle name="40% - Accent2 10 2" xfId="396" xr:uid="{BDE519E1-F87A-4EBF-AFB7-F9D01F7F8962}"/>
    <cellStyle name="40% - Accent2 10 3" xfId="397" xr:uid="{C0E414E9-40E6-4DAA-A861-40A2F1AA6E69}"/>
    <cellStyle name="40% - Accent2 10 4" xfId="398" xr:uid="{03F166A2-A6D1-4B57-B05C-A22FDFE7ABA5}"/>
    <cellStyle name="40% - Accent2 11" xfId="399" xr:uid="{13C490E1-A372-45BD-950C-CF498255B1A6}"/>
    <cellStyle name="40% - Accent2 11 2" xfId="400" xr:uid="{231CF4B7-3623-448F-8155-DD08F6A7CA60}"/>
    <cellStyle name="40% - Accent2 12" xfId="401" xr:uid="{C82B4132-B211-4382-9989-2A96DE94ADB1}"/>
    <cellStyle name="40% - Accent2 12 2" xfId="402" xr:uid="{5698AA7B-9CE0-4AF0-8FDD-A744E40E2A86}"/>
    <cellStyle name="40% - Accent2 13" xfId="403" xr:uid="{2527C859-0C66-427E-89D0-34A97E4E4E88}"/>
    <cellStyle name="40% - Accent2 13 2" xfId="404" xr:uid="{86E5C2E2-69CA-42E0-94A3-7E9A1A732DF8}"/>
    <cellStyle name="40% - Accent2 14" xfId="405" xr:uid="{EA3B87C9-81D3-493F-92AB-17DAFD6970D0}"/>
    <cellStyle name="40% - Accent2 14 2" xfId="406" xr:uid="{D4CA983D-91AF-4BD8-9FAA-5E958C00ABF4}"/>
    <cellStyle name="40% - Accent2 2" xfId="407" xr:uid="{C0526816-D6F3-4255-93D6-6518212CE9E7}"/>
    <cellStyle name="40% - Accent2 2 10" xfId="408" xr:uid="{4A8EE2AF-89FF-4BDE-93E9-D839519AFEB2}"/>
    <cellStyle name="40% - Accent2 2 10 2" xfId="409" xr:uid="{94F472B8-10F2-46BF-9DDD-8BEDCAC05FC7}"/>
    <cellStyle name="40% - Accent2 2 11" xfId="410" xr:uid="{36315A03-A062-415E-A0D7-B798B79449BD}"/>
    <cellStyle name="40% - Accent2 2 2" xfId="411" xr:uid="{BD3D4958-F8A1-4396-838E-F23E29DB1D93}"/>
    <cellStyle name="40% - Accent2 2 2 2" xfId="412" xr:uid="{770CD450-3D2D-4C88-B780-F70F5F948E9F}"/>
    <cellStyle name="40% - Accent2 2 2 3" xfId="413" xr:uid="{22B6EBD6-09FD-4232-913E-E80AED54D51E}"/>
    <cellStyle name="40% - Accent2 2 2 4" xfId="414" xr:uid="{35A19CD1-1AAB-4443-92AE-26CE338C518E}"/>
    <cellStyle name="40% - Accent2 2 3" xfId="415" xr:uid="{19E86760-33E7-4667-9D5D-6D60CD863377}"/>
    <cellStyle name="40% - Accent2 2 4" xfId="416" xr:uid="{7933EDFA-C330-4D99-8A8C-44958BD36334}"/>
    <cellStyle name="40% - Accent2 2 4 2" xfId="417" xr:uid="{5466659E-69F5-455C-AE83-F2A6417F6FDF}"/>
    <cellStyle name="40% - Accent2 2 4 3" xfId="418" xr:uid="{30AF0C85-9B05-4A7D-887C-FFEE110D0ED4}"/>
    <cellStyle name="40% - Accent2 2 4 4" xfId="419" xr:uid="{8C17E810-F079-4755-95FD-B2E51DB418DE}"/>
    <cellStyle name="40% - Accent2 2 5" xfId="420" xr:uid="{A193935C-117F-48EC-A241-5349BCCED70B}"/>
    <cellStyle name="40% - Accent2 2 5 2" xfId="421" xr:uid="{CC9F7C67-1618-4720-8DF5-D15202825C13}"/>
    <cellStyle name="40% - Accent2 2 6" xfId="422" xr:uid="{C8C51858-3D95-4F68-A95B-497AB88C3FB4}"/>
    <cellStyle name="40% - Accent2 2 6 2" xfId="423" xr:uid="{7278D28B-52FF-4B33-95CA-9AA666BDC7DC}"/>
    <cellStyle name="40% - Accent2 2 7" xfId="424" xr:uid="{3AC60CD8-F7BB-4F71-8935-143CCA93B0D4}"/>
    <cellStyle name="40% - Accent2 2 7 2" xfId="425" xr:uid="{E115CD76-17D9-4A3C-8073-9067A5B4E2C1}"/>
    <cellStyle name="40% - Accent2 2 8" xfId="426" xr:uid="{5D6CEEDA-8DD7-4E21-A5D8-63E0D917D85F}"/>
    <cellStyle name="40% - Accent2 2 9" xfId="427" xr:uid="{A0B50092-4432-4EAC-81B4-95034CDA6CA9}"/>
    <cellStyle name="40% - Accent2 3" xfId="428" xr:uid="{C2684C72-DE80-4913-AD36-0896133734CF}"/>
    <cellStyle name="40% - Accent2 3 2" xfId="429" xr:uid="{4F5D1144-485B-411E-ABFD-1727C5AA207C}"/>
    <cellStyle name="40% - Accent2 3 3" xfId="430" xr:uid="{564E9E7F-C94A-4549-85B7-CC27982A7613}"/>
    <cellStyle name="40% - Accent2 3 4" xfId="431" xr:uid="{9028C024-EE8E-4CA4-BB2C-3F730FDA9101}"/>
    <cellStyle name="40% - Accent2 3 5" xfId="432" xr:uid="{187BCBDF-C691-40FD-AF8F-6B797F9F8D5E}"/>
    <cellStyle name="40% - Accent2 4" xfId="433" xr:uid="{8B6B1834-ABEA-4D2B-A010-DEB8F0DE6B94}"/>
    <cellStyle name="40% - Accent2 5" xfId="434" xr:uid="{B60D8A10-B97A-4427-8FEA-D81C61B04BF4}"/>
    <cellStyle name="40% - Accent2 6" xfId="435" xr:uid="{5C36636A-9D6B-4610-9CF5-E1C0D65A912D}"/>
    <cellStyle name="40% - Accent2 6 2" xfId="436" xr:uid="{56A25281-6CD8-4FB3-9B27-E4232295B91C}"/>
    <cellStyle name="40% - Accent2 6 3" xfId="437" xr:uid="{FAFAB209-A86E-4E85-85CB-54294ECA3A2B}"/>
    <cellStyle name="40% - Accent2 6 4" xfId="438" xr:uid="{0E48AC8B-093B-465F-8007-7754B6C37421}"/>
    <cellStyle name="40% - Accent2 7" xfId="439" xr:uid="{5313EABB-A785-4276-8EF3-5FD9DA4A4F31}"/>
    <cellStyle name="40% - Accent2 7 2" xfId="440" xr:uid="{DD2868B9-C863-4A03-A4AF-1E961F477A3A}"/>
    <cellStyle name="40% - Accent2 7 3" xfId="441" xr:uid="{928EB612-C02C-499D-8CC2-2AD55EB39542}"/>
    <cellStyle name="40% - Accent2 7 4" xfId="442" xr:uid="{96D7644E-056A-4E39-859A-F651C055A30B}"/>
    <cellStyle name="40% - Accent2 8" xfId="443" xr:uid="{17D8340A-89DF-41FF-BFE8-626824DF80B5}"/>
    <cellStyle name="40% - Accent2 8 2" xfId="444" xr:uid="{0CB99D36-220A-4DFB-A6DC-8AEACD43489A}"/>
    <cellStyle name="40% - Accent2 8 3" xfId="445" xr:uid="{DF358599-044C-450A-937E-C67B141FD66B}"/>
    <cellStyle name="40% - Accent2 8 4" xfId="446" xr:uid="{39FBD002-F830-475D-B934-A4791CF452AF}"/>
    <cellStyle name="40% - Accent2 9" xfId="447" xr:uid="{43A423A5-B453-4544-96F1-F474EA5AA4AA}"/>
    <cellStyle name="40% - Accent2 9 2" xfId="448" xr:uid="{DDEF2E25-A6BE-429F-913D-3E74BB78708F}"/>
    <cellStyle name="40% - Accent2 9 3" xfId="449" xr:uid="{972AB105-A8CD-4394-A461-FAB52E2EA1C1}"/>
    <cellStyle name="40% - Accent2 9 4" xfId="450" xr:uid="{8E3D6EEF-CED1-4764-8D04-9FCE3B6A91E1}"/>
    <cellStyle name="40% - Accent3 10" xfId="451" xr:uid="{92C55375-FB70-42D5-924E-05ACACC0D311}"/>
    <cellStyle name="40% - Accent3 10 2" xfId="452" xr:uid="{1A9456F6-D83D-4EA5-AF64-AE8FD85FF155}"/>
    <cellStyle name="40% - Accent3 10 3" xfId="453" xr:uid="{E83DFBF6-FD10-4B60-9249-E95121EEF8D2}"/>
    <cellStyle name="40% - Accent3 10 4" xfId="454" xr:uid="{D26B9179-DF33-48E9-929F-C82DA1C24E24}"/>
    <cellStyle name="40% - Accent3 11" xfId="455" xr:uid="{C75E423D-D33B-4EA2-AA38-3AE1482A742E}"/>
    <cellStyle name="40% - Accent3 11 2" xfId="456" xr:uid="{8C6B5168-EEFA-4F4E-821B-E6911627EAED}"/>
    <cellStyle name="40% - Accent3 12" xfId="457" xr:uid="{9305EFFE-A845-4B6E-83A6-249E4D92A619}"/>
    <cellStyle name="40% - Accent3 12 2" xfId="458" xr:uid="{7545FEAB-C9AC-46F4-996B-9E8518BA9370}"/>
    <cellStyle name="40% - Accent3 13" xfId="459" xr:uid="{1636AC87-B202-48C2-AD3C-CE66567C4366}"/>
    <cellStyle name="40% - Accent3 13 2" xfId="460" xr:uid="{154454A9-67E7-4BE6-B065-FA0F430A3B44}"/>
    <cellStyle name="40% - Accent3 14" xfId="461" xr:uid="{48410AE4-3A54-4761-8934-C0ABC0EEAFE7}"/>
    <cellStyle name="40% - Accent3 14 2" xfId="462" xr:uid="{1CE2266B-6B85-41EF-8659-1A9EDB2B73CC}"/>
    <cellStyle name="40% - Accent3 2" xfId="463" xr:uid="{FE60E5C4-28D3-4C7E-B107-BF3F6D7EDCA4}"/>
    <cellStyle name="40% - Accent3 2 10" xfId="464" xr:uid="{B98590CD-5D82-4952-A476-BC80E34ED5BE}"/>
    <cellStyle name="40% - Accent3 2 10 2" xfId="465" xr:uid="{12063579-A465-44B8-A0DB-C15BC85F9790}"/>
    <cellStyle name="40% - Accent3 2 11" xfId="466" xr:uid="{061EEF60-063E-4FE8-9A60-A3C62155DBF1}"/>
    <cellStyle name="40% - Accent3 2 2" xfId="467" xr:uid="{56328CE1-9DC1-4E01-89B0-8390EBD5F30C}"/>
    <cellStyle name="40% - Accent3 2 2 2" xfId="468" xr:uid="{5E865EDA-5D3B-449C-83E9-313A9ED26465}"/>
    <cellStyle name="40% - Accent3 2 2 3" xfId="469" xr:uid="{3C1D61D4-A705-47CC-9B50-0FBA98EF415A}"/>
    <cellStyle name="40% - Accent3 2 2 4" xfId="470" xr:uid="{7650FDDC-AAAC-4173-8AE0-120E3B7D7CC6}"/>
    <cellStyle name="40% - Accent3 2 3" xfId="471" xr:uid="{3A8E046F-08E7-4A6D-B0BB-B150C935DEBD}"/>
    <cellStyle name="40% - Accent3 2 4" xfId="472" xr:uid="{32DEC178-21B0-4C9D-A3C7-0504E9367D8C}"/>
    <cellStyle name="40% - Accent3 2 4 2" xfId="473" xr:uid="{BEEFFCD6-91E1-46AC-8380-35AA567370B9}"/>
    <cellStyle name="40% - Accent3 2 4 3" xfId="474" xr:uid="{A7F76E8C-957B-4CB2-B5E4-EEFE13441168}"/>
    <cellStyle name="40% - Accent3 2 4 4" xfId="475" xr:uid="{5C198334-7EDA-4AC0-A6B3-6D54F3024D88}"/>
    <cellStyle name="40% - Accent3 2 5" xfId="476" xr:uid="{91D0BBA0-3FBC-472F-B3C4-CDF73FEBA052}"/>
    <cellStyle name="40% - Accent3 2 5 2" xfId="477" xr:uid="{A15156C5-6370-4D98-8BCE-96C9808F38DE}"/>
    <cellStyle name="40% - Accent3 2 6" xfId="478" xr:uid="{B7B493A1-9E26-4E42-9883-9AABAFFF0373}"/>
    <cellStyle name="40% - Accent3 2 6 2" xfId="479" xr:uid="{A78BD32B-5A07-4400-8ACA-707363AF645D}"/>
    <cellStyle name="40% - Accent3 2 7" xfId="480" xr:uid="{52C8E2E4-9CBE-476C-A0E7-0CB119F9D405}"/>
    <cellStyle name="40% - Accent3 2 7 2" xfId="481" xr:uid="{960D2CCB-8D5A-461B-970E-7CD532B5E002}"/>
    <cellStyle name="40% - Accent3 2 8" xfId="482" xr:uid="{2D673299-775C-401D-A0E6-0903C0F9F892}"/>
    <cellStyle name="40% - Accent3 2 9" xfId="483" xr:uid="{80ED80B9-14BE-4FF9-B44A-D5E38A246604}"/>
    <cellStyle name="40% - Accent3 3" xfId="484" xr:uid="{3EA617DD-07D9-46CC-91EC-72B54FF98502}"/>
    <cellStyle name="40% - Accent3 3 2" xfId="485" xr:uid="{D2A16113-6A84-4679-999D-4ACBCCD4B2C1}"/>
    <cellStyle name="40% - Accent3 3 3" xfId="486" xr:uid="{7DD9E675-0F33-45FB-BAAE-36316F8B6517}"/>
    <cellStyle name="40% - Accent3 3 4" xfId="487" xr:uid="{1B7C0CCA-F80A-40BF-8472-DD2D0F82A92A}"/>
    <cellStyle name="40% - Accent3 3 5" xfId="488" xr:uid="{157DDB5F-FB51-48A4-A014-C2343EA7890D}"/>
    <cellStyle name="40% - Accent3 4" xfId="489" xr:uid="{CE0F3AC5-6870-4B6D-A06B-72D67735E32F}"/>
    <cellStyle name="40% - Accent3 5" xfId="490" xr:uid="{EA6E66D6-D3AF-44AC-B1D2-53BFD065427C}"/>
    <cellStyle name="40% - Accent3 6" xfId="491" xr:uid="{DDAF2AA9-0631-4ACE-B82A-32C0E0D37A6A}"/>
    <cellStyle name="40% - Accent3 6 2" xfId="492" xr:uid="{10DFF7C4-02F8-41AC-AE90-E55FD1EE03A3}"/>
    <cellStyle name="40% - Accent3 6 3" xfId="493" xr:uid="{67411D2D-5841-4097-ACE6-FD08B1C6D0BF}"/>
    <cellStyle name="40% - Accent3 6 4" xfId="494" xr:uid="{FEE17550-5985-469D-BCF9-489602FB2A12}"/>
    <cellStyle name="40% - Accent3 7" xfId="495" xr:uid="{7E57BBB5-7514-4526-A333-DA323A5FF6E4}"/>
    <cellStyle name="40% - Accent3 7 2" xfId="496" xr:uid="{786A00E3-6C1E-4629-B394-5D6590FE9821}"/>
    <cellStyle name="40% - Accent3 7 3" xfId="497" xr:uid="{0F5A086B-8B5E-43BD-B199-5DB4524C92A2}"/>
    <cellStyle name="40% - Accent3 7 4" xfId="498" xr:uid="{66F3BB8E-BAE8-4FDA-A5FA-896BDD56C118}"/>
    <cellStyle name="40% - Accent3 8" xfId="499" xr:uid="{22C51348-D089-4083-8F15-A732DEE05F0F}"/>
    <cellStyle name="40% - Accent3 8 2" xfId="500" xr:uid="{ECE21F8D-4BDA-4D21-B6DA-277EBB79541E}"/>
    <cellStyle name="40% - Accent3 8 3" xfId="501" xr:uid="{2C54782F-EE62-4646-A0EF-5FDCEFD09847}"/>
    <cellStyle name="40% - Accent3 8 4" xfId="502" xr:uid="{AF5CFD5C-699B-47F8-8690-67101107B630}"/>
    <cellStyle name="40% - Accent3 9" xfId="503" xr:uid="{8818D1A9-4AC2-4CB2-B41E-C1CAECF7330B}"/>
    <cellStyle name="40% - Accent3 9 2" xfId="504" xr:uid="{D0276A90-F6AE-4A13-AAAB-20BF20BD739E}"/>
    <cellStyle name="40% - Accent3 9 3" xfId="505" xr:uid="{ED26BD87-6E93-4865-8623-968BBF8D0E01}"/>
    <cellStyle name="40% - Accent3 9 4" xfId="506" xr:uid="{4223B969-5338-486A-8794-2F2615640D60}"/>
    <cellStyle name="40% - Accent4 10" xfId="507" xr:uid="{719984FF-C182-4B64-99F8-8750A8860534}"/>
    <cellStyle name="40% - Accent4 10 2" xfId="508" xr:uid="{5C8D916F-CB51-4DD2-84AD-68DAE022BA0A}"/>
    <cellStyle name="40% - Accent4 10 3" xfId="509" xr:uid="{033E2DC5-AE21-4508-8BDC-99D3F2E8F4F6}"/>
    <cellStyle name="40% - Accent4 10 4" xfId="510" xr:uid="{938688C6-667A-482E-AACD-4835399CDF1A}"/>
    <cellStyle name="40% - Accent4 11" xfId="511" xr:uid="{9FC23143-97DE-4713-8CCA-88DC1F631106}"/>
    <cellStyle name="40% - Accent4 11 2" xfId="512" xr:uid="{91503DE0-2EB6-4559-A443-CEA68318DCDE}"/>
    <cellStyle name="40% - Accent4 12" xfId="513" xr:uid="{AF6CE6D4-A98B-4545-8A80-B91B957BD33F}"/>
    <cellStyle name="40% - Accent4 12 2" xfId="514" xr:uid="{1689955A-19CC-445A-AA92-912119630ACD}"/>
    <cellStyle name="40% - Accent4 13" xfId="515" xr:uid="{4507E31C-AE0D-4CD6-B895-3CC454A378FE}"/>
    <cellStyle name="40% - Accent4 13 2" xfId="516" xr:uid="{4AFE0915-C658-4B3C-B2F6-A8CEA355B1EF}"/>
    <cellStyle name="40% - Accent4 14" xfId="517" xr:uid="{7D53E5BD-ED37-49D8-BA1E-86CC5092AC4B}"/>
    <cellStyle name="40% - Accent4 14 2" xfId="518" xr:uid="{86554088-4CC3-4D85-958D-44B033C3276C}"/>
    <cellStyle name="40% - Accent4 2" xfId="519" xr:uid="{B53A73B0-1F19-4284-A0B9-768E20E90A3D}"/>
    <cellStyle name="40% - Accent4 2 10" xfId="520" xr:uid="{D2EC6CB8-2383-4BDC-9A01-E9764C61E0BB}"/>
    <cellStyle name="40% - Accent4 2 10 2" xfId="521" xr:uid="{F296CC34-9FC3-4AF5-B6BF-8D10DD5CA75F}"/>
    <cellStyle name="40% - Accent4 2 11" xfId="522" xr:uid="{4313315E-B4CB-4BA2-807A-FF3911D0A072}"/>
    <cellStyle name="40% - Accent4 2 2" xfId="523" xr:uid="{ACFD2BE5-564E-4315-B3F0-279DF7A7B67F}"/>
    <cellStyle name="40% - Accent4 2 2 2" xfId="524" xr:uid="{2172F06F-2D04-4175-A782-9D7B133E48C1}"/>
    <cellStyle name="40% - Accent4 2 2 3" xfId="525" xr:uid="{CD400FBB-BDCD-4613-8DF5-7A9605416C23}"/>
    <cellStyle name="40% - Accent4 2 2 4" xfId="526" xr:uid="{C9BBBDED-6A38-4146-9D29-C6CD7D5081FD}"/>
    <cellStyle name="40% - Accent4 2 3" xfId="527" xr:uid="{2B5F51AE-61F5-4602-97E5-4E84FECB6990}"/>
    <cellStyle name="40% - Accent4 2 4" xfId="528" xr:uid="{C324B3A2-D286-4CF9-9E86-0AC44D8A1DA3}"/>
    <cellStyle name="40% - Accent4 2 4 2" xfId="529" xr:uid="{20F28278-CE22-4D9D-A5CD-692F04F8BA26}"/>
    <cellStyle name="40% - Accent4 2 4 3" xfId="530" xr:uid="{534E9B12-CC07-4BBD-9566-C6980BDAFAB3}"/>
    <cellStyle name="40% - Accent4 2 4 4" xfId="531" xr:uid="{26F7EAED-CF42-413D-896E-463EA5CD47C4}"/>
    <cellStyle name="40% - Accent4 2 5" xfId="532" xr:uid="{6CC20651-3DDC-4618-944F-DD6A907E5F3E}"/>
    <cellStyle name="40% - Accent4 2 5 2" xfId="533" xr:uid="{3FA9A201-38DA-46CA-91B4-ED427DE7C4F7}"/>
    <cellStyle name="40% - Accent4 2 6" xfId="534" xr:uid="{6214819C-C292-4CDD-892D-6179D1CC9D90}"/>
    <cellStyle name="40% - Accent4 2 6 2" xfId="535" xr:uid="{CED9046C-D9BB-4F46-B95F-A53DAA2917E6}"/>
    <cellStyle name="40% - Accent4 2 7" xfId="536" xr:uid="{E985371C-1D01-47C2-9686-9814DE789EC8}"/>
    <cellStyle name="40% - Accent4 2 7 2" xfId="537" xr:uid="{597F2E0E-1708-4FCF-B1E7-7600A3B26707}"/>
    <cellStyle name="40% - Accent4 2 8" xfId="538" xr:uid="{C4AD3831-2BBD-43C7-BD03-4BE4BCA547CE}"/>
    <cellStyle name="40% - Accent4 2 9" xfId="539" xr:uid="{4451A09E-8A4F-42CD-B187-694849E8B006}"/>
    <cellStyle name="40% - Accent4 3" xfId="540" xr:uid="{996E3A00-F5F0-4508-8139-BC08F220B146}"/>
    <cellStyle name="40% - Accent4 3 2" xfId="541" xr:uid="{946CF1DD-FE70-4994-981B-919AB2E9295D}"/>
    <cellStyle name="40% - Accent4 3 3" xfId="542" xr:uid="{FA3DA142-AAD2-446B-8569-B094AC2F6608}"/>
    <cellStyle name="40% - Accent4 3 4" xfId="543" xr:uid="{055AFBD0-7AC4-4D06-95E3-0266276B63A7}"/>
    <cellStyle name="40% - Accent4 3 5" xfId="544" xr:uid="{0EDE6FB0-29E7-45C9-8F9A-9D3B193A9135}"/>
    <cellStyle name="40% - Accent4 4" xfId="545" xr:uid="{7E4CF7A8-15B5-411C-9581-3B9355441B7A}"/>
    <cellStyle name="40% - Accent4 5" xfId="546" xr:uid="{36BB9366-62B1-413D-9916-0597223F9932}"/>
    <cellStyle name="40% - Accent4 6" xfId="547" xr:uid="{1A79A617-1772-440A-B508-009D5030D71F}"/>
    <cellStyle name="40% - Accent4 6 2" xfId="548" xr:uid="{CEB03730-C1DA-4DDA-B9F1-258F5B565BFB}"/>
    <cellStyle name="40% - Accent4 6 3" xfId="549" xr:uid="{36B48E08-CE7C-427A-B73C-2FA4935D8979}"/>
    <cellStyle name="40% - Accent4 6 4" xfId="550" xr:uid="{4862F6A8-1D6C-47AA-803A-E2ED61D11045}"/>
    <cellStyle name="40% - Accent4 7" xfId="551" xr:uid="{DE30ADF6-6389-4803-9C2F-8BBE10625459}"/>
    <cellStyle name="40% - Accent4 7 2" xfId="552" xr:uid="{E54195C2-5FB0-470E-9394-BFA0AD85F422}"/>
    <cellStyle name="40% - Accent4 7 3" xfId="553" xr:uid="{B2E652B5-5F5F-42E3-BE6C-0622FD9F3D13}"/>
    <cellStyle name="40% - Accent4 7 4" xfId="554" xr:uid="{F737F681-D674-4255-884C-806F04B298D2}"/>
    <cellStyle name="40% - Accent4 8" xfId="555" xr:uid="{8E500880-79BE-4CC2-938E-D0795302575C}"/>
    <cellStyle name="40% - Accent4 8 2" xfId="556" xr:uid="{AC70E9F0-B77B-4A40-AD5D-611319597488}"/>
    <cellStyle name="40% - Accent4 8 3" xfId="557" xr:uid="{E1B02C42-010A-4BE2-94D3-184DA89AE1FD}"/>
    <cellStyle name="40% - Accent4 8 4" xfId="558" xr:uid="{9DD06903-7B62-4DF1-81E9-DF5F1BFBF874}"/>
    <cellStyle name="40% - Accent4 9" xfId="559" xr:uid="{D77BEF7A-CD6F-490C-BDC6-7751BF16CF45}"/>
    <cellStyle name="40% - Accent4 9 2" xfId="560" xr:uid="{8225693B-F6CB-482E-837B-9F09BF8C3F23}"/>
    <cellStyle name="40% - Accent4 9 3" xfId="561" xr:uid="{B412160D-EE3B-4290-9548-0F44724164ED}"/>
    <cellStyle name="40% - Accent4 9 4" xfId="562" xr:uid="{ED5D48DA-146B-4896-B2C8-D4A322E57F80}"/>
    <cellStyle name="40% - Accent5 10" xfId="563" xr:uid="{E198DAB9-D7BA-4D36-A235-FBD3E788B60D}"/>
    <cellStyle name="40% - Accent5 10 2" xfId="564" xr:uid="{2456392A-6621-4ED7-969B-9D5ABEE3CCB6}"/>
    <cellStyle name="40% - Accent5 10 3" xfId="565" xr:uid="{6B052ABC-3E93-4A5C-A490-ABEF39482703}"/>
    <cellStyle name="40% - Accent5 10 4" xfId="566" xr:uid="{BC554AE0-8514-401D-A80E-037380808D40}"/>
    <cellStyle name="40% - Accent5 11" xfId="567" xr:uid="{DFCF1D6D-B9E6-47BE-9084-8B0179C7BCBB}"/>
    <cellStyle name="40% - Accent5 11 2" xfId="568" xr:uid="{31CC2282-6FFA-4E28-A850-B4762E4E7A11}"/>
    <cellStyle name="40% - Accent5 12" xfId="569" xr:uid="{303063F1-40D3-4DE3-B8C2-5652EDF1AB2A}"/>
    <cellStyle name="40% - Accent5 12 2" xfId="570" xr:uid="{EFCE80D8-2778-400A-9A20-53803C07EA20}"/>
    <cellStyle name="40% - Accent5 13" xfId="571" xr:uid="{15D64149-8CDE-4A91-BF24-3423E7F67E65}"/>
    <cellStyle name="40% - Accent5 13 2" xfId="572" xr:uid="{20CEC4AA-C790-4381-A4C3-C31FE1E5AACA}"/>
    <cellStyle name="40% - Accent5 14" xfId="573" xr:uid="{7644ECC5-57B4-4DAA-9D7E-229AFD9F6292}"/>
    <cellStyle name="40% - Accent5 14 2" xfId="574" xr:uid="{DDCF4A3B-A210-4E13-AB59-9D8A1B8AD755}"/>
    <cellStyle name="40% - Accent5 2" xfId="575" xr:uid="{D8554560-E000-43D7-BB19-0982A2219CE6}"/>
    <cellStyle name="40% - Accent5 2 10" xfId="576" xr:uid="{6BE6A5AE-2F5F-4D0E-B47A-86EAFD3193F3}"/>
    <cellStyle name="40% - Accent5 2 10 2" xfId="577" xr:uid="{C72D84CD-5E89-400E-9DA3-2616C1FBE619}"/>
    <cellStyle name="40% - Accent5 2 11" xfId="578" xr:uid="{6FC5CA87-15B0-40E3-8FE7-E134769E298A}"/>
    <cellStyle name="40% - Accent5 2 2" xfId="579" xr:uid="{2BB73257-C365-4073-853D-1720C775AB6F}"/>
    <cellStyle name="40% - Accent5 2 2 2" xfId="580" xr:uid="{8C1A40CA-A520-48F7-8C2C-E14AC75B950A}"/>
    <cellStyle name="40% - Accent5 2 2 3" xfId="581" xr:uid="{320B85E9-829B-40BB-B230-2028890D7C46}"/>
    <cellStyle name="40% - Accent5 2 2 4" xfId="582" xr:uid="{82808932-8FA0-4A1F-B096-45D15966387D}"/>
    <cellStyle name="40% - Accent5 2 3" xfId="583" xr:uid="{9B9C649B-0B47-4F2A-BBCD-F3964C386381}"/>
    <cellStyle name="40% - Accent5 2 4" xfId="584" xr:uid="{A14671DC-F331-40FB-ABA6-168788A7D800}"/>
    <cellStyle name="40% - Accent5 2 4 2" xfId="585" xr:uid="{799BF323-5C2A-4EC9-BD99-9EA683647F54}"/>
    <cellStyle name="40% - Accent5 2 4 3" xfId="586" xr:uid="{3E050296-C736-4AB1-95AF-46AA275CAC23}"/>
    <cellStyle name="40% - Accent5 2 4 4" xfId="587" xr:uid="{34FEFD27-49E9-4995-A62C-4AF7AE25F073}"/>
    <cellStyle name="40% - Accent5 2 5" xfId="588" xr:uid="{777B17E6-CC2E-4C4E-ADEF-6C47F9F58E6C}"/>
    <cellStyle name="40% - Accent5 2 5 2" xfId="589" xr:uid="{FF123AD0-4736-41F4-AD52-71C871BD2924}"/>
    <cellStyle name="40% - Accent5 2 6" xfId="590" xr:uid="{9DCF89A3-1B33-4414-8DB9-5DD6151FBE75}"/>
    <cellStyle name="40% - Accent5 2 6 2" xfId="591" xr:uid="{64A5FDA3-6453-40D7-848C-55D7D6974424}"/>
    <cellStyle name="40% - Accent5 2 7" xfId="592" xr:uid="{91A8704A-9CED-4211-8BE5-E3DEE59B9D0A}"/>
    <cellStyle name="40% - Accent5 2 7 2" xfId="593" xr:uid="{B268EA9D-4996-40F6-B831-E869F413FE04}"/>
    <cellStyle name="40% - Accent5 2 8" xfId="594" xr:uid="{55EB8BBE-B563-4F95-98EB-D62A1FACBF6C}"/>
    <cellStyle name="40% - Accent5 2 9" xfId="595" xr:uid="{B4E3DAF2-4638-4266-B1DC-7963520953A8}"/>
    <cellStyle name="40% - Accent5 3" xfId="596" xr:uid="{352E0C6C-088C-4D21-B2B8-936FFD100E55}"/>
    <cellStyle name="40% - Accent5 3 2" xfId="597" xr:uid="{0128FA11-F5AA-4B51-938F-B98E9BB6269B}"/>
    <cellStyle name="40% - Accent5 3 3" xfId="598" xr:uid="{2CEBA7AE-2C8B-49C0-85EA-F66A0D46E636}"/>
    <cellStyle name="40% - Accent5 3 4" xfId="599" xr:uid="{BE5EF404-03DB-4740-9E77-5C421B235E12}"/>
    <cellStyle name="40% - Accent5 3 5" xfId="600" xr:uid="{CC566623-21CE-44FE-A78B-90A95B6C5379}"/>
    <cellStyle name="40% - Accent5 4" xfId="601" xr:uid="{4C083D84-2B6E-4FA6-97EA-26D3113DCA5A}"/>
    <cellStyle name="40% - Accent5 5" xfId="602" xr:uid="{0970C886-FC13-4C5C-8F43-8AB0EE2D9E51}"/>
    <cellStyle name="40% - Accent5 6" xfId="603" xr:uid="{1B548C3C-42D4-4FE7-952C-C707B18501B5}"/>
    <cellStyle name="40% - Accent5 6 2" xfId="604" xr:uid="{923A7DF9-BCAC-479C-9890-8DACB9707BD8}"/>
    <cellStyle name="40% - Accent5 6 3" xfId="605" xr:uid="{00844714-3574-43B6-B626-FFBF63C7AC9D}"/>
    <cellStyle name="40% - Accent5 6 4" xfId="606" xr:uid="{821C61F2-AAF9-4A79-86E4-37CD171803EC}"/>
    <cellStyle name="40% - Accent5 7" xfId="607" xr:uid="{D55A5C2D-F171-4BC9-82EB-E99B1E7BF810}"/>
    <cellStyle name="40% - Accent5 7 2" xfId="608" xr:uid="{E4C3BB04-DA14-4CA5-BFC0-FBEE30F082BF}"/>
    <cellStyle name="40% - Accent5 7 3" xfId="609" xr:uid="{7D40D257-F167-4B52-92DC-9CC1BEA7D3C9}"/>
    <cellStyle name="40% - Accent5 7 4" xfId="610" xr:uid="{AFEBDDC9-348C-4DC9-9EF5-98233796CD05}"/>
    <cellStyle name="40% - Accent5 8" xfId="611" xr:uid="{65B12B3D-A77F-4BA0-B00B-1714FB3C1321}"/>
    <cellStyle name="40% - Accent5 8 2" xfId="612" xr:uid="{DC0B1BE2-E6BB-4B64-9B00-EE12AAF2847B}"/>
    <cellStyle name="40% - Accent5 8 3" xfId="613" xr:uid="{F174D04C-524A-4E1A-9E6F-AC8BB0E642C9}"/>
    <cellStyle name="40% - Accent5 8 4" xfId="614" xr:uid="{76ABD539-40A3-4073-A55B-767A54DFDC04}"/>
    <cellStyle name="40% - Accent5 9" xfId="615" xr:uid="{4069B633-7C63-436C-ACA4-32BB33F3D38A}"/>
    <cellStyle name="40% - Accent5 9 2" xfId="616" xr:uid="{095A50D5-860B-4123-9690-06B7A55BDB98}"/>
    <cellStyle name="40% - Accent5 9 3" xfId="617" xr:uid="{1F442346-F31C-4D0C-AD87-8623FC1AA8B0}"/>
    <cellStyle name="40% - Accent5 9 4" xfId="618" xr:uid="{3ACEDA40-84E6-4743-A5BB-6B9766F4C8AF}"/>
    <cellStyle name="40% - Accent6 10" xfId="619" xr:uid="{69A66EFB-3AF4-4FA3-8F00-BB59B6B41D42}"/>
    <cellStyle name="40% - Accent6 10 2" xfId="620" xr:uid="{01B24C9F-58D2-4010-B752-DE358E7A9E2A}"/>
    <cellStyle name="40% - Accent6 10 3" xfId="621" xr:uid="{A2CA4CC1-44F7-43B7-B34E-9E1F880C5703}"/>
    <cellStyle name="40% - Accent6 10 4" xfId="622" xr:uid="{E62F0233-74A3-409B-B715-A1AFD2293530}"/>
    <cellStyle name="40% - Accent6 11" xfId="623" xr:uid="{C27A9C1A-0810-4344-BE73-9C8294DE1FB5}"/>
    <cellStyle name="40% - Accent6 11 2" xfId="624" xr:uid="{763BDA95-9700-416C-843A-EA7C662D25B5}"/>
    <cellStyle name="40% - Accent6 12" xfId="625" xr:uid="{1126E5EB-F314-4E91-8906-E002F52F2191}"/>
    <cellStyle name="40% - Accent6 12 2" xfId="626" xr:uid="{EDDFA482-09DD-4018-9C86-F2159ABE15D2}"/>
    <cellStyle name="40% - Accent6 13" xfId="627" xr:uid="{336B05CC-9805-4755-8EC5-DC76E75EA51B}"/>
    <cellStyle name="40% - Accent6 13 2" xfId="628" xr:uid="{7302DF45-E400-40F8-9862-CD4E33851583}"/>
    <cellStyle name="40% - Accent6 14" xfId="629" xr:uid="{C42F769E-F18B-45A4-B161-4717BB3BE467}"/>
    <cellStyle name="40% - Accent6 14 2" xfId="630" xr:uid="{C8D6F890-A6E9-4227-86AE-C9F758BE7AAA}"/>
    <cellStyle name="40% - Accent6 2" xfId="631" xr:uid="{679DDE74-97B1-4D82-B3DE-B2A520350EDC}"/>
    <cellStyle name="40% - Accent6 2 10" xfId="632" xr:uid="{8AF90C84-962B-4981-937D-6F2B27C9C8EA}"/>
    <cellStyle name="40% - Accent6 2 10 2" xfId="633" xr:uid="{6AE0C980-0B86-43D6-A5B3-E162F10C64B1}"/>
    <cellStyle name="40% - Accent6 2 11" xfId="634" xr:uid="{CBF3DA29-251D-45F4-AFC0-64A02D8C6658}"/>
    <cellStyle name="40% - Accent6 2 2" xfId="635" xr:uid="{F146FC6E-AB83-496D-92F4-E71B9D5BD770}"/>
    <cellStyle name="40% - Accent6 2 2 2" xfId="636" xr:uid="{1D1F7BBE-C197-4EC7-84D8-1D67058CDC60}"/>
    <cellStyle name="40% - Accent6 2 2 3" xfId="637" xr:uid="{2E4032E8-6F3A-46B3-930F-BF6382B50C9D}"/>
    <cellStyle name="40% - Accent6 2 2 4" xfId="638" xr:uid="{3337DE59-0E31-493F-8501-30BF7FEEE7C5}"/>
    <cellStyle name="40% - Accent6 2 3" xfId="639" xr:uid="{986194A1-B6D2-47B3-AC90-E7E0FF640789}"/>
    <cellStyle name="40% - Accent6 2 4" xfId="640" xr:uid="{CA869F47-3D67-4CFF-98B1-14704F26BDEC}"/>
    <cellStyle name="40% - Accent6 2 4 2" xfId="641" xr:uid="{56A15281-0EFA-4E77-A6CC-E7722FFEBFB3}"/>
    <cellStyle name="40% - Accent6 2 4 3" xfId="642" xr:uid="{E609BA75-E340-49FE-9FD0-84C5F8E8BA4F}"/>
    <cellStyle name="40% - Accent6 2 4 4" xfId="643" xr:uid="{371A56DF-FF98-4A66-855D-EFC9E9616D53}"/>
    <cellStyle name="40% - Accent6 2 5" xfId="644" xr:uid="{3AED5E5F-425D-4978-A689-39145F1EF1EC}"/>
    <cellStyle name="40% - Accent6 2 5 2" xfId="645" xr:uid="{3DF23790-F63D-4F03-B887-367F314C8882}"/>
    <cellStyle name="40% - Accent6 2 6" xfId="646" xr:uid="{51A8250A-592D-4FFA-8028-D4C01784680B}"/>
    <cellStyle name="40% - Accent6 2 6 2" xfId="647" xr:uid="{537DEAE5-BB26-409C-8366-75131AFB412C}"/>
    <cellStyle name="40% - Accent6 2 7" xfId="648" xr:uid="{0DA68D66-4940-4DC1-AE9B-BDDF1AD5D697}"/>
    <cellStyle name="40% - Accent6 2 7 2" xfId="649" xr:uid="{B7CB8BF6-1D0F-47A0-BEE6-D0B38E3C225E}"/>
    <cellStyle name="40% - Accent6 2 8" xfId="650" xr:uid="{5B259DCD-D54C-48FA-8310-2FB879DE7992}"/>
    <cellStyle name="40% - Accent6 2 9" xfId="651" xr:uid="{9D42E370-38AD-4B69-A465-178BCDC7D116}"/>
    <cellStyle name="40% - Accent6 3" xfId="652" xr:uid="{7B1F4FDE-B68C-45C7-A00B-B706752A4DC5}"/>
    <cellStyle name="40% - Accent6 3 2" xfId="653" xr:uid="{19AD2170-5B99-4942-9277-0C43B29554AB}"/>
    <cellStyle name="40% - Accent6 3 3" xfId="654" xr:uid="{88F1E2B2-029F-465F-B619-566F16510878}"/>
    <cellStyle name="40% - Accent6 3 4" xfId="655" xr:uid="{03452B50-EF14-4A3F-962B-B92789B71844}"/>
    <cellStyle name="40% - Accent6 3 5" xfId="656" xr:uid="{EBEF12D9-C246-47FD-B204-615D541DB1E4}"/>
    <cellStyle name="40% - Accent6 4" xfId="657" xr:uid="{8FC68EC5-C673-494B-AF0B-7140B9513F8F}"/>
    <cellStyle name="40% - Accent6 5" xfId="658" xr:uid="{99336583-8842-486A-9B79-3DD2A41B2F4D}"/>
    <cellStyle name="40% - Accent6 6" xfId="659" xr:uid="{366684F5-CD96-45DE-A70E-91F7D78FFEDF}"/>
    <cellStyle name="40% - Accent6 6 2" xfId="660" xr:uid="{0A4A413C-D928-4023-A9F8-95D15515D127}"/>
    <cellStyle name="40% - Accent6 6 3" xfId="661" xr:uid="{1250C41C-352C-4136-8828-B466C42BE1E3}"/>
    <cellStyle name="40% - Accent6 6 4" xfId="662" xr:uid="{3C6D3D53-F15B-42DC-9D44-C94DCB02D11B}"/>
    <cellStyle name="40% - Accent6 7" xfId="663" xr:uid="{B202257B-D161-4270-ADBB-676316011EA4}"/>
    <cellStyle name="40% - Accent6 7 2" xfId="664" xr:uid="{A8E6C03F-0214-48A0-81F1-2881B386BFCE}"/>
    <cellStyle name="40% - Accent6 7 3" xfId="665" xr:uid="{72608564-F3E1-4366-AA6C-BB314E67097C}"/>
    <cellStyle name="40% - Accent6 7 4" xfId="666" xr:uid="{01B30DAA-F1F8-4802-B3E8-4A54B7F7E659}"/>
    <cellStyle name="40% - Accent6 8" xfId="667" xr:uid="{13804577-0EC8-499F-8F40-C6986CFDBCB6}"/>
    <cellStyle name="40% - Accent6 8 2" xfId="668" xr:uid="{30275AEC-24D7-4267-BEC3-E038B5BF7789}"/>
    <cellStyle name="40% - Accent6 8 3" xfId="669" xr:uid="{5E48EB27-A268-431A-84F1-F27D94027A3A}"/>
    <cellStyle name="40% - Accent6 8 4" xfId="670" xr:uid="{1B2B65E3-028E-400C-A499-45E93EEFB67C}"/>
    <cellStyle name="40% - Accent6 9" xfId="671" xr:uid="{64750B69-9396-40E8-90D9-A2C885884D64}"/>
    <cellStyle name="40% - Accent6 9 2" xfId="672" xr:uid="{3AA94CCA-2FF9-4568-B3FE-957890691A15}"/>
    <cellStyle name="40% - Accent6 9 3" xfId="673" xr:uid="{41EE96D5-29FB-41AD-89F7-3C9A4BEA3AE3}"/>
    <cellStyle name="40% - Accent6 9 4" xfId="674" xr:uid="{61CA809A-9C64-4714-8EA6-01E21004A2F0}"/>
    <cellStyle name="60% - Accent1 10" xfId="675" xr:uid="{51C7CAB3-59EC-4044-BA07-4B881E0DC076}"/>
    <cellStyle name="60% - Accent1 10 2" xfId="676" xr:uid="{3829ADF4-62C2-4B5C-8BF8-A897058FD620}"/>
    <cellStyle name="60% - Accent1 10 3" xfId="677" xr:uid="{DB3CD5FF-FF28-4CBE-ABF4-E92AF5DF105F}"/>
    <cellStyle name="60% - Accent1 10 4" xfId="678" xr:uid="{7D2C82FE-AAD0-47BB-87C2-6C7A8F182F12}"/>
    <cellStyle name="60% - Accent1 11" xfId="679" xr:uid="{EB638248-D577-4385-B31F-793A61FA7254}"/>
    <cellStyle name="60% - Accent1 11 2" xfId="680" xr:uid="{68A8E4BB-6ACA-4368-A02B-5C0A4A2BE207}"/>
    <cellStyle name="60% - Accent1 12" xfId="681" xr:uid="{BA9D5A6B-4A30-4672-9F1E-384C439A50B4}"/>
    <cellStyle name="60% - Accent1 12 2" xfId="682" xr:uid="{7E9A0F09-B380-4C2B-A7AE-E27C8B748C31}"/>
    <cellStyle name="60% - Accent1 13" xfId="683" xr:uid="{D00AD50E-7127-4E6A-8034-1FF2DC98C238}"/>
    <cellStyle name="60% - Accent1 13 2" xfId="684" xr:uid="{3E7602BC-0F12-441F-BD59-8541ED075898}"/>
    <cellStyle name="60% - Accent1 14" xfId="685" xr:uid="{7DE7BDAD-665B-4B89-BBF7-A69479D1C1B5}"/>
    <cellStyle name="60% - Accent1 14 2" xfId="686" xr:uid="{C86E5916-19C2-4032-AA83-ABF32F87AB96}"/>
    <cellStyle name="60% - Accent1 2" xfId="687" xr:uid="{7B98FE35-A6DD-4549-9970-088E017A91F7}"/>
    <cellStyle name="60% - Accent1 2 10" xfId="688" xr:uid="{1574AC25-B579-419C-9F10-1C87C6F12C4F}"/>
    <cellStyle name="60% - Accent1 2 10 2" xfId="689" xr:uid="{F09F70A9-7053-4B30-94DF-DEE1AD474BEC}"/>
    <cellStyle name="60% - Accent1 2 11" xfId="690" xr:uid="{1D31EB4D-235A-4F06-9186-E307C825D231}"/>
    <cellStyle name="60% - Accent1 2 2" xfId="691" xr:uid="{45D57A60-D039-45F9-9CC0-58F82C98514D}"/>
    <cellStyle name="60% - Accent1 2 2 2" xfId="692" xr:uid="{E7BF16DE-B2EB-4CAE-8F5D-5D7B46E1AAFA}"/>
    <cellStyle name="60% - Accent1 2 2 3" xfId="693" xr:uid="{89E7EED9-183C-4F56-80D0-B599DAEEA1A3}"/>
    <cellStyle name="60% - Accent1 2 2 4" xfId="694" xr:uid="{D83DDF36-D65C-400B-A909-6B52D004D583}"/>
    <cellStyle name="60% - Accent1 2 3" xfId="695" xr:uid="{B7325732-3FA4-4E64-B6BF-9AA4F3293177}"/>
    <cellStyle name="60% - Accent1 2 4" xfId="696" xr:uid="{90D9B12D-90D1-4B3D-8421-5BB8949D841C}"/>
    <cellStyle name="60% - Accent1 2 4 2" xfId="697" xr:uid="{3D50650C-8E45-4B28-9C07-2C9F94473161}"/>
    <cellStyle name="60% - Accent1 2 4 3" xfId="698" xr:uid="{C84D184B-DB11-462B-944D-BF68CC05DF7C}"/>
    <cellStyle name="60% - Accent1 2 4 4" xfId="699" xr:uid="{3BB1A87F-1BA9-430F-93F7-8C133351D988}"/>
    <cellStyle name="60% - Accent1 2 5" xfId="700" xr:uid="{ED9AD981-5577-4E21-9068-185AAB3EB065}"/>
    <cellStyle name="60% - Accent1 2 5 2" xfId="701" xr:uid="{B89C0633-E674-4530-9F8C-61898E4AA3A5}"/>
    <cellStyle name="60% - Accent1 2 6" xfId="702" xr:uid="{3CA0F759-297B-4F3E-9EC5-E7A7C442203B}"/>
    <cellStyle name="60% - Accent1 2 6 2" xfId="703" xr:uid="{D0B801FB-CD8A-4755-B470-AE56C2C31ED2}"/>
    <cellStyle name="60% - Accent1 2 7" xfId="704" xr:uid="{86476D37-ED7F-4D93-8B89-5A0E148B1B3C}"/>
    <cellStyle name="60% - Accent1 2 7 2" xfId="705" xr:uid="{E2955BED-898A-430A-95B3-77BE142A27DB}"/>
    <cellStyle name="60% - Accent1 2 8" xfId="706" xr:uid="{33CDD812-4F56-4653-8DB9-CDC02F927BA7}"/>
    <cellStyle name="60% - Accent1 2 9" xfId="707" xr:uid="{20B3BC9C-1848-4CC6-92C2-A10E4D6EAB78}"/>
    <cellStyle name="60% - Accent1 3" xfId="708" xr:uid="{39F8DD3A-3EA6-4A15-9D16-AD909D914D6B}"/>
    <cellStyle name="60% - Accent1 3 2" xfId="709" xr:uid="{05538AB1-1E56-4462-874B-507D71295706}"/>
    <cellStyle name="60% - Accent1 3 3" xfId="710" xr:uid="{F64FBF37-B142-42B0-8276-EAAB48291106}"/>
    <cellStyle name="60% - Accent1 3 4" xfId="711" xr:uid="{00409945-4F7C-40CB-92E1-07AA76F71025}"/>
    <cellStyle name="60% - Accent1 3 5" xfId="712" xr:uid="{17408F2D-C21E-448B-B986-E385C01D9E6B}"/>
    <cellStyle name="60% - Accent1 4" xfId="713" xr:uid="{4216042D-D835-474C-A2E7-69DD20AEBED3}"/>
    <cellStyle name="60% - Accent1 5" xfId="714" xr:uid="{870E1971-FD02-4FFD-B333-2110034ADF55}"/>
    <cellStyle name="60% - Accent1 6" xfId="715" xr:uid="{EC2F5F3E-6BAC-40E0-BCC0-53BEFCF095F9}"/>
    <cellStyle name="60% - Accent1 6 2" xfId="716" xr:uid="{1874BCB7-3F1F-4B81-8E22-A599CA496760}"/>
    <cellStyle name="60% - Accent1 6 3" xfId="717" xr:uid="{A90BF35B-EDF8-4CF1-9BB9-D22AE1F7D373}"/>
    <cellStyle name="60% - Accent1 6 4" xfId="718" xr:uid="{4C0E3D18-65EC-4782-A372-F7BE33D1965B}"/>
    <cellStyle name="60% - Accent1 7" xfId="719" xr:uid="{CAF015FE-AC89-4FCD-8A1C-BBD4426514DE}"/>
    <cellStyle name="60% - Accent1 7 2" xfId="720" xr:uid="{CF5A337A-1E3C-4F54-B534-39F52A3DA405}"/>
    <cellStyle name="60% - Accent1 7 3" xfId="721" xr:uid="{674B2528-F2D4-4E3C-9A62-D4D512E239AB}"/>
    <cellStyle name="60% - Accent1 7 4" xfId="722" xr:uid="{D66A1E85-16BB-49EA-BB4C-84F28D2F50F1}"/>
    <cellStyle name="60% - Accent1 8" xfId="723" xr:uid="{1181A185-82F1-41B7-A246-87359A39F0A7}"/>
    <cellStyle name="60% - Accent1 8 2" xfId="724" xr:uid="{3AE17533-CB26-4BBE-83CE-8E186CF41741}"/>
    <cellStyle name="60% - Accent1 8 3" xfId="725" xr:uid="{FBA0E35F-AA27-4B7F-B0CA-80EFDFBF9D0E}"/>
    <cellStyle name="60% - Accent1 8 4" xfId="726" xr:uid="{9FC25549-EC4F-40A1-8CFF-021B2E9F4411}"/>
    <cellStyle name="60% - Accent1 9" xfId="727" xr:uid="{86FC9A49-D188-40DD-B09D-6BE5C00B7CE8}"/>
    <cellStyle name="60% - Accent1 9 2" xfId="728" xr:uid="{FAFEE88F-7FCB-41B9-9E05-6C9B53653C80}"/>
    <cellStyle name="60% - Accent1 9 3" xfId="729" xr:uid="{CAAF1436-5674-4178-817F-DBC16A71C64F}"/>
    <cellStyle name="60% - Accent1 9 4" xfId="730" xr:uid="{25167EF4-BAA8-4D0F-B33B-105BD5B602B5}"/>
    <cellStyle name="60% - Accent2 10" xfId="731" xr:uid="{AEBF6360-60D8-4D19-A645-C038984DFFA3}"/>
    <cellStyle name="60% - Accent2 10 2" xfId="732" xr:uid="{4FB3B5ED-8629-40CC-ABFC-7379EB14EF6B}"/>
    <cellStyle name="60% - Accent2 10 3" xfId="733" xr:uid="{569B1957-70FF-4EE1-B4C6-8596EDE5DB51}"/>
    <cellStyle name="60% - Accent2 10 4" xfId="734" xr:uid="{916148EF-23FF-40C2-8026-5B09F9CE6E29}"/>
    <cellStyle name="60% - Accent2 11" xfId="735" xr:uid="{D8F46807-F69C-4AE3-8177-F2AEF19C96C2}"/>
    <cellStyle name="60% - Accent2 11 2" xfId="736" xr:uid="{C222CE8F-D1C1-47FE-8A01-67875D4473E0}"/>
    <cellStyle name="60% - Accent2 12" xfId="737" xr:uid="{80D7D232-1D6D-4AE6-A11B-62439F8D5A95}"/>
    <cellStyle name="60% - Accent2 12 2" xfId="738" xr:uid="{9A606AFE-9525-4C58-BAF0-91F0CEA6B0AE}"/>
    <cellStyle name="60% - Accent2 13" xfId="739" xr:uid="{D4151156-9A03-480A-9F51-2B176BB7E4E8}"/>
    <cellStyle name="60% - Accent2 13 2" xfId="740" xr:uid="{D46F7A5A-697A-420D-B333-44CD8C64076D}"/>
    <cellStyle name="60% - Accent2 14" xfId="741" xr:uid="{9D66843E-BCD8-4341-A9B1-2E2279F3C4D0}"/>
    <cellStyle name="60% - Accent2 14 2" xfId="742" xr:uid="{24463C43-C269-4FBA-969F-22C706EE54FF}"/>
    <cellStyle name="60% - Accent2 2" xfId="743" xr:uid="{ED5F5445-720F-4ED3-8D39-3D77C812AAF3}"/>
    <cellStyle name="60% - Accent2 2 10" xfId="744" xr:uid="{568CF428-6F1F-4E63-92FD-68F0B91C4B07}"/>
    <cellStyle name="60% - Accent2 2 10 2" xfId="745" xr:uid="{512A7ADE-1448-49D1-8F25-9AAE83CFA7F3}"/>
    <cellStyle name="60% - Accent2 2 11" xfId="746" xr:uid="{9CA86C74-9F3C-4C17-A289-DAF6029600A5}"/>
    <cellStyle name="60% - Accent2 2 2" xfId="747" xr:uid="{F8FDC033-D493-480A-B1E4-EDC3655C96C6}"/>
    <cellStyle name="60% - Accent2 2 2 2" xfId="748" xr:uid="{FB67E9CD-706F-47F7-98AC-13C777B70A74}"/>
    <cellStyle name="60% - Accent2 2 2 3" xfId="749" xr:uid="{06B40634-4334-450B-BEF4-180129612716}"/>
    <cellStyle name="60% - Accent2 2 2 4" xfId="750" xr:uid="{0D3C52DD-89B2-44D6-BA0A-56441BC0A400}"/>
    <cellStyle name="60% - Accent2 2 3" xfId="751" xr:uid="{0C9FD8D8-BAF8-4CC3-965F-6A041D875746}"/>
    <cellStyle name="60% - Accent2 2 4" xfId="752" xr:uid="{FD6C1FD3-C8BA-4B5C-BC9B-C2190645AA40}"/>
    <cellStyle name="60% - Accent2 2 4 2" xfId="753" xr:uid="{E877F5E5-1DB1-4ACE-B6EC-1B619498FF45}"/>
    <cellStyle name="60% - Accent2 2 4 3" xfId="754" xr:uid="{95A21C14-ED3C-4697-8902-CD6E4A8572A3}"/>
    <cellStyle name="60% - Accent2 2 4 4" xfId="755" xr:uid="{1D5690EA-340C-4069-B923-801094ADE9DF}"/>
    <cellStyle name="60% - Accent2 2 5" xfId="756" xr:uid="{8019B5D8-671A-4F32-938E-FEF557309A0F}"/>
    <cellStyle name="60% - Accent2 2 5 2" xfId="757" xr:uid="{E30D6B2A-2A2E-4157-B666-D0047B14DACF}"/>
    <cellStyle name="60% - Accent2 2 6" xfId="758" xr:uid="{AAF5FFB2-F3F3-48AB-B95B-A988A5196DE9}"/>
    <cellStyle name="60% - Accent2 2 6 2" xfId="759" xr:uid="{697645B5-88A5-4575-BB51-B702E74D38F8}"/>
    <cellStyle name="60% - Accent2 2 7" xfId="760" xr:uid="{720B5752-F9E1-4954-858A-3F52201DF12F}"/>
    <cellStyle name="60% - Accent2 2 7 2" xfId="761" xr:uid="{32170D4E-2BA8-4AE9-A826-E241B9D363D7}"/>
    <cellStyle name="60% - Accent2 2 8" xfId="762" xr:uid="{A9779D1F-926F-4190-BF14-F1C6F96FE9A8}"/>
    <cellStyle name="60% - Accent2 2 9" xfId="763" xr:uid="{E3FF1626-B2D9-4277-A7E5-BBF00418E37B}"/>
    <cellStyle name="60% - Accent2 3" xfId="764" xr:uid="{7764E8F8-8F88-4ADA-AA28-1D73DDCB1614}"/>
    <cellStyle name="60% - Accent2 3 2" xfId="765" xr:uid="{EF472427-6F25-42BA-B429-EB8FB1CD584C}"/>
    <cellStyle name="60% - Accent2 3 3" xfId="766" xr:uid="{92506BFB-CE0F-471D-B00A-C7564DFB4559}"/>
    <cellStyle name="60% - Accent2 3 4" xfId="767" xr:uid="{BC8CD0AF-D5C3-44C7-94B4-435302702A8C}"/>
    <cellStyle name="60% - Accent2 3 5" xfId="768" xr:uid="{4BD8BB5C-46A1-450F-AB13-BF645A071559}"/>
    <cellStyle name="60% - Accent2 4" xfId="769" xr:uid="{4D311AC8-11B0-4DF9-9E7A-6310C7748A05}"/>
    <cellStyle name="60% - Accent2 5" xfId="770" xr:uid="{6FEE64C3-E1E4-4A41-BFE5-F5DE2961E759}"/>
    <cellStyle name="60% - Accent2 6" xfId="771" xr:uid="{70FA1A15-29EC-4982-8588-E6EC25FD733C}"/>
    <cellStyle name="60% - Accent2 6 2" xfId="772" xr:uid="{5EEA9187-1AA4-4608-B197-061E5EDFEE26}"/>
    <cellStyle name="60% - Accent2 6 3" xfId="773" xr:uid="{8C7E7F2F-91AB-4277-9636-CDA86EF5FEE8}"/>
    <cellStyle name="60% - Accent2 6 4" xfId="774" xr:uid="{14750A30-DAE7-49E8-B9F6-8D3E85F96498}"/>
    <cellStyle name="60% - Accent2 7" xfId="775" xr:uid="{703714F6-5230-48B8-AC7B-FED76D4059CB}"/>
    <cellStyle name="60% - Accent2 7 2" xfId="776" xr:uid="{A4F02FED-72C7-46F5-8605-9C8735BA1EAE}"/>
    <cellStyle name="60% - Accent2 7 3" xfId="777" xr:uid="{12872C14-7486-4E8C-8FBE-05CBA31C4468}"/>
    <cellStyle name="60% - Accent2 7 4" xfId="778" xr:uid="{E8D77854-2AA1-4437-A9AE-E0ADF01D9F28}"/>
    <cellStyle name="60% - Accent2 8" xfId="779" xr:uid="{E32E6E5A-4F27-46F9-A359-443F54A0EC1A}"/>
    <cellStyle name="60% - Accent2 8 2" xfId="780" xr:uid="{75B458C6-F5BD-4EE8-A01D-1794D64123C7}"/>
    <cellStyle name="60% - Accent2 8 3" xfId="781" xr:uid="{E9CE7456-9088-4B64-A28D-155EF01EC575}"/>
    <cellStyle name="60% - Accent2 8 4" xfId="782" xr:uid="{69C40374-6D14-4255-AAE3-F358F7D4C112}"/>
    <cellStyle name="60% - Accent2 9" xfId="783" xr:uid="{E5D2E0D3-FF91-48A8-8722-469DE5256583}"/>
    <cellStyle name="60% - Accent2 9 2" xfId="784" xr:uid="{429FBE16-8577-4A46-95B1-74580BBDC21E}"/>
    <cellStyle name="60% - Accent2 9 3" xfId="785" xr:uid="{A6844761-95A4-411A-99DC-AA94D345DAEF}"/>
    <cellStyle name="60% - Accent2 9 4" xfId="786" xr:uid="{44D63362-4080-406C-A673-5CD2FCABF3D6}"/>
    <cellStyle name="60% - Accent3 10" xfId="787" xr:uid="{1E9156BF-129D-4ABF-AB9C-ECA6648A699C}"/>
    <cellStyle name="60% - Accent3 10 2" xfId="788" xr:uid="{7A7E90E9-E23F-400B-AA96-495155496B75}"/>
    <cellStyle name="60% - Accent3 10 3" xfId="789" xr:uid="{3FFEB367-39B7-4853-8943-B29936E432DF}"/>
    <cellStyle name="60% - Accent3 10 4" xfId="790" xr:uid="{8C343904-8B44-4B24-9288-6E71657DD44B}"/>
    <cellStyle name="60% - Accent3 11" xfId="791" xr:uid="{C9FAE177-811D-430D-96D7-3B4B151A7E77}"/>
    <cellStyle name="60% - Accent3 11 2" xfId="792" xr:uid="{27F3BB31-9F2A-44D9-B254-E11519E24A6F}"/>
    <cellStyle name="60% - Accent3 12" xfId="793" xr:uid="{A5C220B4-0CB3-4E5D-AA28-DAC5D34F64EE}"/>
    <cellStyle name="60% - Accent3 12 2" xfId="794" xr:uid="{D3EEA185-011A-47E4-8CFE-82BF252D7640}"/>
    <cellStyle name="60% - Accent3 13" xfId="795" xr:uid="{2589246F-B57C-41DC-B82B-071D7386AEB1}"/>
    <cellStyle name="60% - Accent3 13 2" xfId="796" xr:uid="{16DE0165-89C3-45E3-A297-F4E00BE24139}"/>
    <cellStyle name="60% - Accent3 14" xfId="797" xr:uid="{2823BC9A-127F-4096-9FC7-59002F9E771A}"/>
    <cellStyle name="60% - Accent3 14 2" xfId="798" xr:uid="{2EDE296B-7613-4278-91A7-730BE20D03FD}"/>
    <cellStyle name="60% - Accent3 2" xfId="799" xr:uid="{65E97322-4C74-40BD-A4B4-774457209626}"/>
    <cellStyle name="60% - Accent3 2 10" xfId="800" xr:uid="{614C7625-0478-4EC1-9448-AAEFC4836F6B}"/>
    <cellStyle name="60% - Accent3 2 10 2" xfId="801" xr:uid="{22D351A9-F4EE-40D9-8518-FE645F57A651}"/>
    <cellStyle name="60% - Accent3 2 11" xfId="802" xr:uid="{B54FAAF5-BB3B-41AF-8CA3-09EC59203319}"/>
    <cellStyle name="60% - Accent3 2 2" xfId="803" xr:uid="{197A946E-D2A4-462A-8EF0-7CEB0C8802BC}"/>
    <cellStyle name="60% - Accent3 2 2 2" xfId="804" xr:uid="{69A1F5EB-770E-444D-B646-9FD80943DB50}"/>
    <cellStyle name="60% - Accent3 2 2 3" xfId="805" xr:uid="{CC7CB513-9014-480E-B610-F57046B8BCEE}"/>
    <cellStyle name="60% - Accent3 2 2 4" xfId="806" xr:uid="{1394C8A5-9BF8-418B-8EF7-0031CB266195}"/>
    <cellStyle name="60% - Accent3 2 3" xfId="807" xr:uid="{205EF0C5-FD1C-466F-86C5-C124099E1737}"/>
    <cellStyle name="60% - Accent3 2 4" xfId="808" xr:uid="{E8269CB4-D2A0-4AC9-851C-626E1CBB3ACF}"/>
    <cellStyle name="60% - Accent3 2 4 2" xfId="809" xr:uid="{6CAC13CB-8F36-4DB6-BCCE-A1E181EF6ACE}"/>
    <cellStyle name="60% - Accent3 2 4 3" xfId="810" xr:uid="{C64B49C3-9805-49F4-B7C9-7B3E9551E27C}"/>
    <cellStyle name="60% - Accent3 2 4 4" xfId="811" xr:uid="{CACE2CC5-8C15-49D2-9926-DBA718D0CEF2}"/>
    <cellStyle name="60% - Accent3 2 5" xfId="812" xr:uid="{2FC8FAC0-5FAC-4C7F-8AE0-BF8344E0768F}"/>
    <cellStyle name="60% - Accent3 2 5 2" xfId="813" xr:uid="{B32CFDA6-3619-4C8D-A77E-1E3148C2A6DE}"/>
    <cellStyle name="60% - Accent3 2 6" xfId="814" xr:uid="{A0A99DF8-E33D-4717-8B31-DA258940A2F4}"/>
    <cellStyle name="60% - Accent3 2 6 2" xfId="815" xr:uid="{41328188-72F6-4D9C-83B2-A542C96DE909}"/>
    <cellStyle name="60% - Accent3 2 7" xfId="816" xr:uid="{F04B062A-AD11-42D9-92B7-011469A4CCCF}"/>
    <cellStyle name="60% - Accent3 2 7 2" xfId="817" xr:uid="{0C612F29-6B59-4AD0-8014-2018412E1C7E}"/>
    <cellStyle name="60% - Accent3 2 8" xfId="818" xr:uid="{4AA156C0-507F-4EB1-A5E8-F82652BC9B28}"/>
    <cellStyle name="60% - Accent3 2 9" xfId="819" xr:uid="{4F970644-1BB4-471B-9B85-D1D31DF7A481}"/>
    <cellStyle name="60% - Accent3 3" xfId="820" xr:uid="{0F32EF6E-BCC7-4325-A8A9-758C1506D84F}"/>
    <cellStyle name="60% - Accent3 3 2" xfId="821" xr:uid="{4796459C-769F-4A23-9C58-4A1DA5F5F203}"/>
    <cellStyle name="60% - Accent3 3 3" xfId="822" xr:uid="{541FE3CF-D1CF-4F58-BBCE-2DBE4D1F41C9}"/>
    <cellStyle name="60% - Accent3 3 4" xfId="823" xr:uid="{D7C95A2A-9A34-4F17-A349-CE253DCDEDF7}"/>
    <cellStyle name="60% - Accent3 3 5" xfId="824" xr:uid="{150E3788-C68B-4073-94C4-70391ABB95F8}"/>
    <cellStyle name="60% - Accent3 4" xfId="825" xr:uid="{D9AC755E-BD2C-4565-8036-72CBA23FCC18}"/>
    <cellStyle name="60% - Accent3 5" xfId="826" xr:uid="{6735BF31-58CE-416E-A03B-DB9732D59CF7}"/>
    <cellStyle name="60% - Accent3 6" xfId="827" xr:uid="{48F7323F-E3F3-4C7F-8CA3-1D1C3CB5A9DD}"/>
    <cellStyle name="60% - Accent3 6 2" xfId="828" xr:uid="{0B962E57-38EE-4D46-B542-0C297087E058}"/>
    <cellStyle name="60% - Accent3 6 3" xfId="829" xr:uid="{FA286F35-3C3A-4C0B-8BF2-914C7BE3DF04}"/>
    <cellStyle name="60% - Accent3 6 4" xfId="830" xr:uid="{F54B7D07-9FF8-4B70-BAE6-5E99FE173127}"/>
    <cellStyle name="60% - Accent3 7" xfId="831" xr:uid="{E8B06522-48E6-4283-8072-B7072226CC85}"/>
    <cellStyle name="60% - Accent3 7 2" xfId="832" xr:uid="{2F4C3DEE-D2FD-4889-9E77-FB05A38C788E}"/>
    <cellStyle name="60% - Accent3 7 3" xfId="833" xr:uid="{17573FFA-E628-4374-B4A8-08117BBC2988}"/>
    <cellStyle name="60% - Accent3 7 4" xfId="834" xr:uid="{CE666DCD-917D-4187-ACA6-365B74C7E950}"/>
    <cellStyle name="60% - Accent3 8" xfId="835" xr:uid="{7DB6603A-4456-481C-A273-E89682B8663B}"/>
    <cellStyle name="60% - Accent3 8 2" xfId="836" xr:uid="{449F5183-29EF-42B1-8749-F41CB3BDCDBA}"/>
    <cellStyle name="60% - Accent3 8 3" xfId="837" xr:uid="{623AE286-5749-4E8A-9FF7-C0A964C585DC}"/>
    <cellStyle name="60% - Accent3 8 4" xfId="838" xr:uid="{303E3ADD-2929-46E2-9C73-F1745780D39B}"/>
    <cellStyle name="60% - Accent3 9" xfId="839" xr:uid="{72EC8CDC-5AFA-4B64-9A05-91E453FBB7BA}"/>
    <cellStyle name="60% - Accent3 9 2" xfId="840" xr:uid="{37D5D592-D5D7-4A7F-AFFC-C2AFC64610B3}"/>
    <cellStyle name="60% - Accent3 9 3" xfId="841" xr:uid="{B3807E73-8248-43C4-A889-4520CB4E888F}"/>
    <cellStyle name="60% - Accent3 9 4" xfId="842" xr:uid="{90D388E3-FCE4-4B6D-9012-C990B271FFB1}"/>
    <cellStyle name="60% - Accent4 10" xfId="843" xr:uid="{C45A531D-9B98-4D55-A0F2-2F2DF8A8843B}"/>
    <cellStyle name="60% - Accent4 10 2" xfId="844" xr:uid="{69C5EE12-844F-43CE-B553-E355B13CCEC2}"/>
    <cellStyle name="60% - Accent4 10 3" xfId="845" xr:uid="{98BC30D1-B5D8-421E-AE02-E4D1B4FAE69B}"/>
    <cellStyle name="60% - Accent4 10 4" xfId="846" xr:uid="{AE3E2BAF-27AF-4A49-85D0-2F3CC56DD5E6}"/>
    <cellStyle name="60% - Accent4 11" xfId="847" xr:uid="{90757D98-8D8C-4E11-9869-0C79DCA2A9B3}"/>
    <cellStyle name="60% - Accent4 11 2" xfId="848" xr:uid="{79219009-9607-47D5-88F0-FBCA6A583520}"/>
    <cellStyle name="60% - Accent4 12" xfId="849" xr:uid="{A3D3FA62-58A3-469F-B026-055D8FFFA3A5}"/>
    <cellStyle name="60% - Accent4 12 2" xfId="850" xr:uid="{DAFD9454-3406-4A1F-8B63-5476987B1653}"/>
    <cellStyle name="60% - Accent4 13" xfId="851" xr:uid="{4840A263-32F7-42B8-89CF-0FA6393FFF39}"/>
    <cellStyle name="60% - Accent4 13 2" xfId="852" xr:uid="{CFDD7E21-AA2B-48C7-AC89-5276672BF89C}"/>
    <cellStyle name="60% - Accent4 14" xfId="853" xr:uid="{FA3FF8E5-E18D-4DA9-ACE5-60F1FCE10352}"/>
    <cellStyle name="60% - Accent4 14 2" xfId="854" xr:uid="{DE51BB56-F1F5-4758-A13D-C354AB71B956}"/>
    <cellStyle name="60% - Accent4 2" xfId="855" xr:uid="{BFDAE784-04F5-41A3-A813-CAB483867B4C}"/>
    <cellStyle name="60% - Accent4 2 10" xfId="856" xr:uid="{7BD36BA4-5161-4166-B8C6-0DDCADD64FD8}"/>
    <cellStyle name="60% - Accent4 2 10 2" xfId="857" xr:uid="{12298FA6-7648-4151-96CF-8AA5E31F2B7A}"/>
    <cellStyle name="60% - Accent4 2 11" xfId="858" xr:uid="{F80117E4-BDED-420D-BE48-60232D212E61}"/>
    <cellStyle name="60% - Accent4 2 2" xfId="859" xr:uid="{0E78FE9C-9ECD-4B3E-B2FC-9DDF635D0D06}"/>
    <cellStyle name="60% - Accent4 2 2 2" xfId="860" xr:uid="{4EB032D0-D7A7-4321-A51F-67DF18887DD7}"/>
    <cellStyle name="60% - Accent4 2 2 3" xfId="861" xr:uid="{5DB1F5C1-E410-47BF-97D4-D597D204C283}"/>
    <cellStyle name="60% - Accent4 2 2 4" xfId="862" xr:uid="{2BA6D7A2-8D82-4024-AAF7-2BA1B5C77ABA}"/>
    <cellStyle name="60% - Accent4 2 3" xfId="863" xr:uid="{EAF3AB07-6739-4275-9DC0-3F4858F5A335}"/>
    <cellStyle name="60% - Accent4 2 4" xfId="864" xr:uid="{B9E0FA35-2846-495C-830D-594D0780926E}"/>
    <cellStyle name="60% - Accent4 2 4 2" xfId="865" xr:uid="{08C7D13A-073B-47DE-9355-221698DE1BEB}"/>
    <cellStyle name="60% - Accent4 2 4 3" xfId="866" xr:uid="{87CDCF16-6E2B-49B6-94FC-F48804A318AA}"/>
    <cellStyle name="60% - Accent4 2 4 4" xfId="867" xr:uid="{86A7BE98-E2A8-454E-BDC8-97ED40011CF3}"/>
    <cellStyle name="60% - Accent4 2 5" xfId="868" xr:uid="{29E11C49-F168-4F50-B58B-2D4312680CEC}"/>
    <cellStyle name="60% - Accent4 2 5 2" xfId="869" xr:uid="{7146CFA7-757A-42BA-8C78-005EF616F82F}"/>
    <cellStyle name="60% - Accent4 2 6" xfId="870" xr:uid="{2305195E-74F5-4EDF-AB51-4AF5873AE164}"/>
    <cellStyle name="60% - Accent4 2 6 2" xfId="871" xr:uid="{878B62F3-9A08-4048-B9B1-E329FEEB36E7}"/>
    <cellStyle name="60% - Accent4 2 7" xfId="872" xr:uid="{A3CF7504-F259-4BB9-A68D-6C868B1FB69E}"/>
    <cellStyle name="60% - Accent4 2 7 2" xfId="873" xr:uid="{2687B5F0-4C5F-4D88-AF6B-CBB78ED86AA7}"/>
    <cellStyle name="60% - Accent4 2 8" xfId="874" xr:uid="{0E4AA0CF-6C30-4BD4-8E3A-5805D7BD1826}"/>
    <cellStyle name="60% - Accent4 2 9" xfId="875" xr:uid="{F953DC96-2DC5-4E50-A3C8-E19934F002BC}"/>
    <cellStyle name="60% - Accent4 3" xfId="876" xr:uid="{6DD19EF9-64CE-4B71-9BF9-1D5D5D8DC364}"/>
    <cellStyle name="60% - Accent4 3 2" xfId="877" xr:uid="{C7206555-D57C-49DE-A92C-9F44E0BEF3DF}"/>
    <cellStyle name="60% - Accent4 3 3" xfId="878" xr:uid="{98FF7254-4240-4CDE-8C9E-001736435199}"/>
    <cellStyle name="60% - Accent4 3 4" xfId="879" xr:uid="{BA87D798-A8A6-4CC9-B0F1-925158D9E7C3}"/>
    <cellStyle name="60% - Accent4 3 5" xfId="880" xr:uid="{6BCA9C1F-992E-440A-9E45-B1EC3076D65C}"/>
    <cellStyle name="60% - Accent4 4" xfId="881" xr:uid="{5AA81044-FE12-4BD3-BAB6-29485B1325C9}"/>
    <cellStyle name="60% - Accent4 5" xfId="882" xr:uid="{B246C67D-C5DB-4B8F-BA53-9EAB4A99BBC0}"/>
    <cellStyle name="60% - Accent4 6" xfId="883" xr:uid="{982AF860-B0BD-430C-8B15-206C30C3D337}"/>
    <cellStyle name="60% - Accent4 6 2" xfId="884" xr:uid="{0CF77E44-71BC-4EEC-9645-4CE113C4B197}"/>
    <cellStyle name="60% - Accent4 6 3" xfId="885" xr:uid="{41A4D86F-CC8F-4D6A-A220-CDDF1F3F0AB1}"/>
    <cellStyle name="60% - Accent4 6 4" xfId="886" xr:uid="{4D8AC58F-A3BD-410D-B6D1-FA58A04155AE}"/>
    <cellStyle name="60% - Accent4 7" xfId="887" xr:uid="{B209C609-6472-479A-96C5-A9CCB5649C9E}"/>
    <cellStyle name="60% - Accent4 7 2" xfId="888" xr:uid="{CE21E12E-2693-47A3-9229-0A1E58EB464C}"/>
    <cellStyle name="60% - Accent4 7 3" xfId="889" xr:uid="{C90295A9-8D36-4BF2-83BB-282B0E966B79}"/>
    <cellStyle name="60% - Accent4 7 4" xfId="890" xr:uid="{37CBCD3F-6D57-4AC9-AF5E-5F315FF54FA5}"/>
    <cellStyle name="60% - Accent4 8" xfId="891" xr:uid="{D2DC34B6-9BCA-43AF-BD96-530F07F23780}"/>
    <cellStyle name="60% - Accent4 8 2" xfId="892" xr:uid="{123B2642-E0AC-4CBB-8ABD-1EB0D735BEE8}"/>
    <cellStyle name="60% - Accent4 8 3" xfId="893" xr:uid="{B6F3C05E-1D20-4EDC-94DC-03656CEC0BED}"/>
    <cellStyle name="60% - Accent4 8 4" xfId="894" xr:uid="{01DDB35B-5480-49B0-AD95-5CC94063F282}"/>
    <cellStyle name="60% - Accent4 9" xfId="895" xr:uid="{87E1E5BE-1F3E-48D0-A836-8E38C31B556B}"/>
    <cellStyle name="60% - Accent4 9 2" xfId="896" xr:uid="{B4B11108-C302-4C47-8700-60894CC3AFD5}"/>
    <cellStyle name="60% - Accent4 9 3" xfId="897" xr:uid="{EEF955D9-6EC8-4025-95C6-932CD2735E48}"/>
    <cellStyle name="60% - Accent4 9 4" xfId="898" xr:uid="{17D115FE-B20A-41E7-BE74-CE76BB465D93}"/>
    <cellStyle name="60% - Accent5 10" xfId="899" xr:uid="{A89E924F-B230-4E90-B04E-F2EC50E6F7BA}"/>
    <cellStyle name="60% - Accent5 10 2" xfId="900" xr:uid="{454E753B-AE84-4B24-AA95-C5F2C4A387ED}"/>
    <cellStyle name="60% - Accent5 10 3" xfId="901" xr:uid="{A466AD4A-82F1-4946-A4FA-9F18F0A46CF0}"/>
    <cellStyle name="60% - Accent5 10 4" xfId="902" xr:uid="{A892A8D9-2EFA-4800-B094-CCCF635DC3CC}"/>
    <cellStyle name="60% - Accent5 11" xfId="903" xr:uid="{47F15D7B-D928-4F32-88C5-E2B41DED0A69}"/>
    <cellStyle name="60% - Accent5 11 2" xfId="904" xr:uid="{41203594-713B-4A55-B2F0-296E41ADCE05}"/>
    <cellStyle name="60% - Accent5 12" xfId="905" xr:uid="{AA191033-3E22-48D3-9918-F41D50B787D9}"/>
    <cellStyle name="60% - Accent5 12 2" xfId="906" xr:uid="{4E71F721-84B9-41BB-9EE3-F9E6B6AE822E}"/>
    <cellStyle name="60% - Accent5 13" xfId="907" xr:uid="{6A363D06-429E-4F1A-A998-C8A4F810453D}"/>
    <cellStyle name="60% - Accent5 13 2" xfId="908" xr:uid="{0A593F74-9A87-4349-8058-89020ACA1601}"/>
    <cellStyle name="60% - Accent5 14" xfId="909" xr:uid="{EC351137-1BB3-4E18-B5C5-0C96254366DE}"/>
    <cellStyle name="60% - Accent5 14 2" xfId="910" xr:uid="{CF4CCA3C-2397-4F32-9F73-537ABE725273}"/>
    <cellStyle name="60% - Accent5 2" xfId="911" xr:uid="{2AE432D5-6D9D-48D7-9712-705E5CD3C7F8}"/>
    <cellStyle name="60% - Accent5 2 10" xfId="912" xr:uid="{F3C31026-5AEB-4A5E-8D28-4832C759FD02}"/>
    <cellStyle name="60% - Accent5 2 10 2" xfId="913" xr:uid="{F5F2904B-AB33-4596-8872-34DE53587F7B}"/>
    <cellStyle name="60% - Accent5 2 11" xfId="914" xr:uid="{0DB69322-3CE2-479F-9F52-6414CC56F6FD}"/>
    <cellStyle name="60% - Accent5 2 2" xfId="915" xr:uid="{DDA740A1-66C5-446C-8626-3145AB5AC9C2}"/>
    <cellStyle name="60% - Accent5 2 2 2" xfId="916" xr:uid="{8D90A090-C967-4312-8875-161BFE8C0D26}"/>
    <cellStyle name="60% - Accent5 2 2 3" xfId="917" xr:uid="{2AF5B9DD-E9F6-49B2-8394-C5DC4450D5B8}"/>
    <cellStyle name="60% - Accent5 2 2 4" xfId="918" xr:uid="{32303275-8A78-4F09-B0E0-A79B007812F1}"/>
    <cellStyle name="60% - Accent5 2 3" xfId="919" xr:uid="{4066B43A-7E9C-49E4-A5B6-3C689D8B440F}"/>
    <cellStyle name="60% - Accent5 2 4" xfId="920" xr:uid="{D3C51E94-EA47-417E-8133-B0BBFC72CE50}"/>
    <cellStyle name="60% - Accent5 2 4 2" xfId="921" xr:uid="{0E01CA61-6ECA-4791-8189-190C921728D3}"/>
    <cellStyle name="60% - Accent5 2 4 3" xfId="922" xr:uid="{F70D42EB-FA19-441D-AF88-1A223C9A6FAD}"/>
    <cellStyle name="60% - Accent5 2 4 4" xfId="923" xr:uid="{21D2F515-B3D9-4FFE-AC9E-1EED89EA049C}"/>
    <cellStyle name="60% - Accent5 2 5" xfId="924" xr:uid="{D39AFB0F-BD94-4706-8D6F-11C91AD11317}"/>
    <cellStyle name="60% - Accent5 2 5 2" xfId="925" xr:uid="{34E225AD-1ED0-4687-BD1B-0A39357D67E8}"/>
    <cellStyle name="60% - Accent5 2 6" xfId="926" xr:uid="{FBACF557-E455-432B-BE52-DC490611017D}"/>
    <cellStyle name="60% - Accent5 2 6 2" xfId="927" xr:uid="{BFA205FC-DBCA-4471-8A71-8406E996B261}"/>
    <cellStyle name="60% - Accent5 2 7" xfId="928" xr:uid="{C746764B-AEE3-48C0-B1AF-F9DBD11ED64F}"/>
    <cellStyle name="60% - Accent5 2 7 2" xfId="929" xr:uid="{6A645E98-BFB3-4D4C-AC9A-D22FB355CAEE}"/>
    <cellStyle name="60% - Accent5 2 8" xfId="930" xr:uid="{DA855072-8CD6-42D8-B97C-913418A29739}"/>
    <cellStyle name="60% - Accent5 2 9" xfId="931" xr:uid="{DE61C0E3-B810-4BFA-8B32-8C8B07CCB210}"/>
    <cellStyle name="60% - Accent5 3" xfId="932" xr:uid="{3DE77789-04F9-494E-8883-BCAE30C02D5B}"/>
    <cellStyle name="60% - Accent5 3 2" xfId="933" xr:uid="{C3EB6FBE-B59E-48CD-A07D-09373368D908}"/>
    <cellStyle name="60% - Accent5 3 3" xfId="934" xr:uid="{591C193D-E393-4C65-BB60-9F3AC90C2881}"/>
    <cellStyle name="60% - Accent5 3 4" xfId="935" xr:uid="{339467A3-0366-429B-8F98-B8ED733E3D7D}"/>
    <cellStyle name="60% - Accent5 3 5" xfId="936" xr:uid="{A19E0633-7D6D-4B97-8D3D-951515C0C139}"/>
    <cellStyle name="60% - Accent5 4" xfId="937" xr:uid="{AD939967-3FCD-4D7F-8BCA-0A9A59313D73}"/>
    <cellStyle name="60% - Accent5 5" xfId="938" xr:uid="{10337111-BA52-4A79-8801-DA68372E6FCD}"/>
    <cellStyle name="60% - Accent5 6" xfId="939" xr:uid="{100E493D-E267-4449-A84F-BFBF7C797118}"/>
    <cellStyle name="60% - Accent5 6 2" xfId="940" xr:uid="{0BCDE1A4-5785-4EEA-898E-E4B9593DB3B3}"/>
    <cellStyle name="60% - Accent5 6 3" xfId="941" xr:uid="{9966199A-46D9-40C6-B080-7A3039654F99}"/>
    <cellStyle name="60% - Accent5 6 4" xfId="942" xr:uid="{4FDD4738-ED73-4FD5-8CCB-E1D7D975850C}"/>
    <cellStyle name="60% - Accent5 7" xfId="943" xr:uid="{5B8F690E-155D-4121-B490-E6DD47F344C9}"/>
    <cellStyle name="60% - Accent5 7 2" xfId="944" xr:uid="{7407ED57-4743-4D5F-8556-C3E54B16458C}"/>
    <cellStyle name="60% - Accent5 7 3" xfId="945" xr:uid="{D613993B-BB3B-49A3-A84F-ADB7F9DFC2A4}"/>
    <cellStyle name="60% - Accent5 7 4" xfId="946" xr:uid="{94385A6D-F75A-474D-AFEF-8170C61C545C}"/>
    <cellStyle name="60% - Accent5 8" xfId="947" xr:uid="{FA7476C6-733B-4FCB-921E-16874E8B867D}"/>
    <cellStyle name="60% - Accent5 8 2" xfId="948" xr:uid="{0EECEC46-5485-4A7C-B9E1-696D6A1F4F93}"/>
    <cellStyle name="60% - Accent5 8 3" xfId="949" xr:uid="{B6DAB6F8-9CFB-4CCD-8158-62EFCCA78B00}"/>
    <cellStyle name="60% - Accent5 8 4" xfId="950" xr:uid="{0756E80C-A7BF-4779-89E5-172FF738C4D3}"/>
    <cellStyle name="60% - Accent5 9" xfId="951" xr:uid="{793C7919-69E2-4EAA-BBE9-94CF7A7A4D8A}"/>
    <cellStyle name="60% - Accent5 9 2" xfId="952" xr:uid="{F88A9E19-FEA0-432D-B026-45BF34343411}"/>
    <cellStyle name="60% - Accent5 9 3" xfId="953" xr:uid="{B7058F8D-BFC6-4B38-A3AB-66B858DEDE86}"/>
    <cellStyle name="60% - Accent5 9 4" xfId="954" xr:uid="{BF3CBA16-8950-4864-8A3A-FD66BC2AD22E}"/>
    <cellStyle name="60% - Accent6 10" xfId="955" xr:uid="{D10E0D04-7407-4B9E-B725-1A9FD8ED0DA1}"/>
    <cellStyle name="60% - Accent6 10 2" xfId="956" xr:uid="{2BA9CA4D-FFF7-485F-8874-F262806C176B}"/>
    <cellStyle name="60% - Accent6 10 3" xfId="957" xr:uid="{A30137CF-9C1C-4869-9AAC-549180FEC188}"/>
    <cellStyle name="60% - Accent6 10 4" xfId="958" xr:uid="{B3CFDCC9-CF9D-4F91-9A8C-C47A8F128EA9}"/>
    <cellStyle name="60% - Accent6 11" xfId="959" xr:uid="{0B595821-969E-4FAE-9EA8-F58907ECB1A9}"/>
    <cellStyle name="60% - Accent6 11 2" xfId="960" xr:uid="{36E59F16-2E0C-4B17-B4F8-7550F6238C57}"/>
    <cellStyle name="60% - Accent6 12" xfId="961" xr:uid="{32A8A160-9801-4254-8A40-8C895EB398A9}"/>
    <cellStyle name="60% - Accent6 12 2" xfId="962" xr:uid="{B41CD437-C102-4B79-9F75-B2BC4DECA28B}"/>
    <cellStyle name="60% - Accent6 13" xfId="963" xr:uid="{E556E10B-48E8-4421-814A-E29379F5D368}"/>
    <cellStyle name="60% - Accent6 13 2" xfId="964" xr:uid="{15D1DD65-DFB6-4140-ADC8-9AC43A65A7B9}"/>
    <cellStyle name="60% - Accent6 14" xfId="965" xr:uid="{FB761252-9468-4802-AE16-7C5FEAEC0C16}"/>
    <cellStyle name="60% - Accent6 14 2" xfId="966" xr:uid="{B53B1A68-F7DA-4B87-A364-7120691C70F9}"/>
    <cellStyle name="60% - Accent6 2" xfId="967" xr:uid="{E5172807-4166-4DC9-84C7-909E3B1D0D02}"/>
    <cellStyle name="60% - Accent6 2 10" xfId="968" xr:uid="{5F30EBCB-B75E-4385-B033-947ABC33705A}"/>
    <cellStyle name="60% - Accent6 2 10 2" xfId="969" xr:uid="{21271322-DBBA-4FD6-BF3D-171456D871E6}"/>
    <cellStyle name="60% - Accent6 2 11" xfId="970" xr:uid="{D16CF3D8-D029-48A3-8089-C9BE8E01BD8B}"/>
    <cellStyle name="60% - Accent6 2 2" xfId="971" xr:uid="{1209D615-CE7F-4BB6-B933-FE0ACE640183}"/>
    <cellStyle name="60% - Accent6 2 2 2" xfId="972" xr:uid="{C99461B3-5F52-41E8-B68E-63B8C462465E}"/>
    <cellStyle name="60% - Accent6 2 2 3" xfId="973" xr:uid="{92B12F4D-78AB-483F-8139-8A4D9B362604}"/>
    <cellStyle name="60% - Accent6 2 2 4" xfId="974" xr:uid="{C30505D1-8A72-4FA4-B1CD-6FB4892C7B0A}"/>
    <cellStyle name="60% - Accent6 2 3" xfId="975" xr:uid="{28AC4FCB-6A03-45F6-8B0B-24444757F06F}"/>
    <cellStyle name="60% - Accent6 2 4" xfId="976" xr:uid="{1FA52B7A-614A-4A7C-BC80-851C078C4F73}"/>
    <cellStyle name="60% - Accent6 2 4 2" xfId="977" xr:uid="{D7759F4C-4D19-47AD-937A-D0AE16B73B2B}"/>
    <cellStyle name="60% - Accent6 2 4 3" xfId="978" xr:uid="{B5B968BB-E896-4D89-92AB-4BA2288DDFF5}"/>
    <cellStyle name="60% - Accent6 2 4 4" xfId="979" xr:uid="{FAAF6D67-73CB-4402-AF0A-7620FE7063B5}"/>
    <cellStyle name="60% - Accent6 2 5" xfId="980" xr:uid="{BAE77C9B-57C5-4E9C-818E-F62E330AF95B}"/>
    <cellStyle name="60% - Accent6 2 5 2" xfId="981" xr:uid="{3627EA2B-45FD-42A8-824F-F338E8E41733}"/>
    <cellStyle name="60% - Accent6 2 6" xfId="982" xr:uid="{A45607DE-11C7-408B-9C56-B8D30DF4536F}"/>
    <cellStyle name="60% - Accent6 2 6 2" xfId="983" xr:uid="{1234278A-410B-4F5A-B142-D481EA8D97B4}"/>
    <cellStyle name="60% - Accent6 2 7" xfId="984" xr:uid="{32EE85A8-56D1-4A35-BEA3-FBA642EB7C23}"/>
    <cellStyle name="60% - Accent6 2 7 2" xfId="985" xr:uid="{40719428-023D-41CA-9BBE-10303B67C273}"/>
    <cellStyle name="60% - Accent6 2 8" xfId="986" xr:uid="{BF583815-C0CD-4E8D-9165-AEEEE077F59F}"/>
    <cellStyle name="60% - Accent6 2 9" xfId="987" xr:uid="{B6DFC101-559B-4E69-97DF-FF6DA2D63B71}"/>
    <cellStyle name="60% - Accent6 3" xfId="988" xr:uid="{50AD6ABF-C931-4F66-AC75-D7B1201E2839}"/>
    <cellStyle name="60% - Accent6 3 2" xfId="989" xr:uid="{9AC415C7-7EF2-471E-AB0B-7E7EE66163B6}"/>
    <cellStyle name="60% - Accent6 3 3" xfId="990" xr:uid="{C09CD86D-D2F4-4EFF-816A-2EBD5F23DE69}"/>
    <cellStyle name="60% - Accent6 3 4" xfId="991" xr:uid="{91A3281B-8005-4B4A-B4B0-6342AAE6E072}"/>
    <cellStyle name="60% - Accent6 3 5" xfId="992" xr:uid="{7AE0FA86-432C-4C08-BE31-F886B3FB04FE}"/>
    <cellStyle name="60% - Accent6 4" xfId="993" xr:uid="{6B859FE8-F8A4-40DD-B666-9E8202AEE4DB}"/>
    <cellStyle name="60% - Accent6 5" xfId="994" xr:uid="{7026E51F-ED46-42F5-B34E-FC7D7E889992}"/>
    <cellStyle name="60% - Accent6 6" xfId="995" xr:uid="{33713530-3B99-49F4-B595-594F0FC2AFCC}"/>
    <cellStyle name="60% - Accent6 6 2" xfId="996" xr:uid="{F72E079E-5AF8-4A6A-9289-4F44E90D2C29}"/>
    <cellStyle name="60% - Accent6 6 3" xfId="997" xr:uid="{74FEAA42-9422-4B79-AB96-1825B5B710FB}"/>
    <cellStyle name="60% - Accent6 6 4" xfId="998" xr:uid="{60D62783-3FA4-4633-8FDE-ECD0AF268D70}"/>
    <cellStyle name="60% - Accent6 7" xfId="999" xr:uid="{355C9686-3DB5-415A-A6EA-F0BCB139782D}"/>
    <cellStyle name="60% - Accent6 7 2" xfId="1000" xr:uid="{9744E7BF-F064-4DDA-B939-30A45B583C34}"/>
    <cellStyle name="60% - Accent6 7 3" xfId="1001" xr:uid="{AB081154-5233-4733-BB49-DA3EBFEF5206}"/>
    <cellStyle name="60% - Accent6 7 4" xfId="1002" xr:uid="{0E193FAD-D729-402E-9977-AB130089BF11}"/>
    <cellStyle name="60% - Accent6 8" xfId="1003" xr:uid="{55F53E9F-93B2-44D5-AD46-649EF8AF8915}"/>
    <cellStyle name="60% - Accent6 8 2" xfId="1004" xr:uid="{A1D24DA3-3D94-4653-A57D-F9D10A4CBC13}"/>
    <cellStyle name="60% - Accent6 8 3" xfId="1005" xr:uid="{30A673FA-4BAC-48A3-BA32-AB5D90B3592B}"/>
    <cellStyle name="60% - Accent6 8 4" xfId="1006" xr:uid="{B1CDA48A-4E62-4A90-BFFE-F0AC0B469F84}"/>
    <cellStyle name="60% - Accent6 9" xfId="1007" xr:uid="{A364DB21-3FDD-400D-AC53-3C282AF9D1A0}"/>
    <cellStyle name="60% - Accent6 9 2" xfId="1008" xr:uid="{E2ABD98C-AEA2-43EF-B5C6-C8FF1DAF44FA}"/>
    <cellStyle name="60% - Accent6 9 3" xfId="1009" xr:uid="{50447872-A9A2-4AD7-B1F8-0E05C54C1E2F}"/>
    <cellStyle name="60% - Accent6 9 4" xfId="1010" xr:uid="{FE7A7C98-F760-4751-87FF-B934E52D362D}"/>
    <cellStyle name="Accent1 10" xfId="1011" xr:uid="{2F01E1FB-59E2-42E6-9B7A-707163F63421}"/>
    <cellStyle name="Accent1 10 2" xfId="1012" xr:uid="{B26C2245-B08F-4B37-AEE2-A6D6EF899912}"/>
    <cellStyle name="Accent1 10 3" xfId="1013" xr:uid="{37BCA379-39F5-4064-B74A-C82729FA15BD}"/>
    <cellStyle name="Accent1 10 4" xfId="1014" xr:uid="{6DEBEF2A-AEA1-4138-8922-3EA36DFDD43A}"/>
    <cellStyle name="Accent1 11" xfId="1015" xr:uid="{8B1314F9-BF8A-4AF5-AAC0-85E3A8B2DC2C}"/>
    <cellStyle name="Accent1 11 2" xfId="1016" xr:uid="{DA7FCF38-CB0A-4C65-B48C-558E0108266D}"/>
    <cellStyle name="Accent1 12" xfId="1017" xr:uid="{7B35CF05-60FC-4BFD-9E32-15404B9B5B62}"/>
    <cellStyle name="Accent1 12 2" xfId="1018" xr:uid="{32070166-6730-49E4-B042-412363C7C63B}"/>
    <cellStyle name="Accent1 13" xfId="1019" xr:uid="{3DBC1165-E77D-4D7A-ADBE-A90F48D443C1}"/>
    <cellStyle name="Accent1 13 2" xfId="1020" xr:uid="{C5D50946-6DB7-4099-BB49-927C1FD22F1A}"/>
    <cellStyle name="Accent1 14" xfId="1021" xr:uid="{D5A88111-85C7-44A1-9278-A16A960A05E7}"/>
    <cellStyle name="Accent1 14 2" xfId="1022" xr:uid="{64D40218-E7D1-4973-A8BC-04978AADE829}"/>
    <cellStyle name="Accent1 2" xfId="1023" xr:uid="{3CB7D4E2-5D4B-41DE-9A7B-FBCEF9F5426A}"/>
    <cellStyle name="Accent1 2 10" xfId="1024" xr:uid="{64BAC721-694D-4FF5-A2EB-43EF2E8876F4}"/>
    <cellStyle name="Accent1 2 10 2" xfId="1025" xr:uid="{F6F062D5-BEDF-4698-8C36-96183ED8FA17}"/>
    <cellStyle name="Accent1 2 11" xfId="1026" xr:uid="{3C8378C8-F857-45C9-A7BB-26FDE7FCD39A}"/>
    <cellStyle name="Accent1 2 2" xfId="1027" xr:uid="{86A3EBEF-37FD-4C21-B00B-C2277289CC9A}"/>
    <cellStyle name="Accent1 2 2 2" xfId="1028" xr:uid="{3054C6FC-4E26-4BD9-9348-CEC8216F2E4C}"/>
    <cellStyle name="Accent1 2 2 3" xfId="1029" xr:uid="{92BCC2A0-A9C6-4268-A296-AEF403D1EB2C}"/>
    <cellStyle name="Accent1 2 2 4" xfId="1030" xr:uid="{A0C2F6F6-BD4B-4698-ACED-91721BD928C5}"/>
    <cellStyle name="Accent1 2 3" xfId="1031" xr:uid="{5D982360-7F3A-41A8-B234-4AFBDBA74055}"/>
    <cellStyle name="Accent1 2 4" xfId="1032" xr:uid="{4DDF11C9-CBFE-4937-AC7B-6CC0E97C957F}"/>
    <cellStyle name="Accent1 2 4 2" xfId="1033" xr:uid="{57A356AD-15AE-49B1-9889-93CE40440CA6}"/>
    <cellStyle name="Accent1 2 4 3" xfId="1034" xr:uid="{901C6565-2B55-4CBF-B289-FBEA42641E1A}"/>
    <cellStyle name="Accent1 2 4 4" xfId="1035" xr:uid="{1004AB4A-D055-4217-AC42-9643AF70CF34}"/>
    <cellStyle name="Accent1 2 5" xfId="1036" xr:uid="{F361134A-1DB8-4F05-9DF5-CF5BAAC8698C}"/>
    <cellStyle name="Accent1 2 5 2" xfId="1037" xr:uid="{BB329D59-A847-4361-B5A7-E17F1C24560D}"/>
    <cellStyle name="Accent1 2 6" xfId="1038" xr:uid="{048CF889-C510-4899-A838-B818B27403C0}"/>
    <cellStyle name="Accent1 2 6 2" xfId="1039" xr:uid="{1376E1CC-3F8D-415F-8C9C-DC19D4EE5337}"/>
    <cellStyle name="Accent1 2 7" xfId="1040" xr:uid="{7A793D11-DE5D-4138-85F1-29FEE70166A7}"/>
    <cellStyle name="Accent1 2 7 2" xfId="1041" xr:uid="{8325541A-4331-4FB6-A491-A438CD3B0B81}"/>
    <cellStyle name="Accent1 2 8" xfId="1042" xr:uid="{27B361E8-53EA-48B6-887E-BF45EF0713A1}"/>
    <cellStyle name="Accent1 2 9" xfId="1043" xr:uid="{7C3100BB-D3BF-4622-96F0-926FD2DCA025}"/>
    <cellStyle name="Accent1 3" xfId="1044" xr:uid="{41C8167D-8EF5-46AA-8804-B938728453BD}"/>
    <cellStyle name="Accent1 3 2" xfId="1045" xr:uid="{7F33BB23-8FE0-4E03-9E70-0607DFDC3550}"/>
    <cellStyle name="Accent1 3 3" xfId="1046" xr:uid="{65225F05-96E7-4AF4-85DE-700407A573CF}"/>
    <cellStyle name="Accent1 3 4" xfId="1047" xr:uid="{551F4E42-39AB-4ED5-ACC8-D5C2020BA594}"/>
    <cellStyle name="Accent1 3 5" xfId="1048" xr:uid="{4D19919A-DF78-402A-8DD1-EE81ABC813BE}"/>
    <cellStyle name="Accent1 4" xfId="1049" xr:uid="{37B38120-D731-4A16-B2E8-4323D4C2EA6F}"/>
    <cellStyle name="Accent1 5" xfId="1050" xr:uid="{066E50C4-ED71-4026-850A-5A2A0F86657A}"/>
    <cellStyle name="Accent1 6" xfId="1051" xr:uid="{6271E6B0-C720-40E5-98A3-903D04813A04}"/>
    <cellStyle name="Accent1 6 2" xfId="1052" xr:uid="{3619C63E-1809-472D-9074-99CB5F732BDC}"/>
    <cellStyle name="Accent1 6 3" xfId="1053" xr:uid="{05C6BCED-7462-408F-BC43-B6B6A376AA55}"/>
    <cellStyle name="Accent1 6 4" xfId="1054" xr:uid="{8986243E-77A8-4411-899C-C833A9175C34}"/>
    <cellStyle name="Accent1 7" xfId="1055" xr:uid="{40476B80-763B-4129-8A06-A12D7A973C8C}"/>
    <cellStyle name="Accent1 7 2" xfId="1056" xr:uid="{5147C5D1-7BC3-46A6-B23B-230DAD5653E8}"/>
    <cellStyle name="Accent1 7 3" xfId="1057" xr:uid="{CBD2ECD2-6B90-47BB-B6DC-7E6062688080}"/>
    <cellStyle name="Accent1 7 4" xfId="1058" xr:uid="{B3401A36-AA78-4476-B854-31686822E8C5}"/>
    <cellStyle name="Accent1 8" xfId="1059" xr:uid="{B55C324F-3C39-45C8-A518-10EE6DE394DD}"/>
    <cellStyle name="Accent1 8 2" xfId="1060" xr:uid="{6A44E0B1-223D-429E-88A7-2A7219767202}"/>
    <cellStyle name="Accent1 8 3" xfId="1061" xr:uid="{F0363B09-724F-4CAC-994F-3779E8766E33}"/>
    <cellStyle name="Accent1 8 4" xfId="1062" xr:uid="{36235B2F-F16F-4D21-89B5-99C6B0B22CAA}"/>
    <cellStyle name="Accent1 9" xfId="1063" xr:uid="{32B5B64B-356A-4B3A-9466-2A1D89162E26}"/>
    <cellStyle name="Accent1 9 2" xfId="1064" xr:uid="{9C2E535A-D018-4FCA-A713-E12217C60F08}"/>
    <cellStyle name="Accent1 9 3" xfId="1065" xr:uid="{5808F6B4-73DF-4A83-93B2-FE8610E8C529}"/>
    <cellStyle name="Accent1 9 4" xfId="1066" xr:uid="{E3611E75-D336-474D-8903-6FAF4E36CAA0}"/>
    <cellStyle name="Accent2 10" xfId="1067" xr:uid="{36B722A7-83ED-4161-959C-344C97E9D099}"/>
    <cellStyle name="Accent2 10 2" xfId="1068" xr:uid="{5A03189C-FFDD-469B-ACA1-2816A393C5D6}"/>
    <cellStyle name="Accent2 10 3" xfId="1069" xr:uid="{F57DFB01-4E8F-4889-A7FF-6C954AF6A4FC}"/>
    <cellStyle name="Accent2 10 4" xfId="1070" xr:uid="{89BD1113-CE20-4397-8C54-5BB95676E88C}"/>
    <cellStyle name="Accent2 11" xfId="1071" xr:uid="{036F1FA2-76F5-4370-B369-98172221D06B}"/>
    <cellStyle name="Accent2 11 2" xfId="1072" xr:uid="{A68BDD7E-CBA0-4E0D-BA73-6F6E0D870E5F}"/>
    <cellStyle name="Accent2 12" xfId="1073" xr:uid="{507BA7C3-8080-4152-A66A-5D837B4F7556}"/>
    <cellStyle name="Accent2 12 2" xfId="1074" xr:uid="{2286F32C-F4CC-4206-9345-BB7EA82868ED}"/>
    <cellStyle name="Accent2 13" xfId="1075" xr:uid="{7FEBBFF8-329D-49B2-9B1C-E4A81D76826A}"/>
    <cellStyle name="Accent2 13 2" xfId="1076" xr:uid="{71D39230-8650-4476-98DD-C8A935FF1996}"/>
    <cellStyle name="Accent2 14" xfId="1077" xr:uid="{39F3274C-C072-4F59-8295-AAD31EDCA5F9}"/>
    <cellStyle name="Accent2 14 2" xfId="1078" xr:uid="{C0DD7961-7DBA-492E-B61F-F05138E6BBA9}"/>
    <cellStyle name="Accent2 2" xfId="1079" xr:uid="{2C9170E1-6095-4DAE-AE2C-AD439E4B94A9}"/>
    <cellStyle name="Accent2 2 10" xfId="1080" xr:uid="{38B9C4FA-1B2D-4E8C-8189-D6A5FC085B9B}"/>
    <cellStyle name="Accent2 2 10 2" xfId="1081" xr:uid="{00282D81-EB19-45D4-9B4F-27800E33516B}"/>
    <cellStyle name="Accent2 2 11" xfId="1082" xr:uid="{BF1EC93A-251B-4320-B82E-D5DDE326F4A9}"/>
    <cellStyle name="Accent2 2 2" xfId="1083" xr:uid="{EA6F72DA-76FF-4502-B03A-56A9D31F49FD}"/>
    <cellStyle name="Accent2 2 2 2" xfId="1084" xr:uid="{E167ECB1-DD53-4C9C-83D3-8E7D8ED27357}"/>
    <cellStyle name="Accent2 2 2 3" xfId="1085" xr:uid="{E2918674-E30F-4A7A-AF7C-FABF7690978F}"/>
    <cellStyle name="Accent2 2 2 4" xfId="1086" xr:uid="{C164A3BA-B1E8-41F2-95F0-B30655F36BCD}"/>
    <cellStyle name="Accent2 2 3" xfId="1087" xr:uid="{2BC7A15C-8735-47D3-86C4-B604611D7386}"/>
    <cellStyle name="Accent2 2 4" xfId="1088" xr:uid="{9CF434B1-95B3-4922-BD5E-857130186448}"/>
    <cellStyle name="Accent2 2 4 2" xfId="1089" xr:uid="{4F1EDB43-A74B-494B-AA64-D3DEA9E073E3}"/>
    <cellStyle name="Accent2 2 4 3" xfId="1090" xr:uid="{476BA4CE-E89F-4B60-90AC-AB540F63FB01}"/>
    <cellStyle name="Accent2 2 4 4" xfId="1091" xr:uid="{B731FBE2-6D68-47DF-888F-F214768E28F4}"/>
    <cellStyle name="Accent2 2 5" xfId="1092" xr:uid="{8323A3FE-9CC6-4F63-8623-549E88E92053}"/>
    <cellStyle name="Accent2 2 5 2" xfId="1093" xr:uid="{91A7ECBC-5DE8-440C-B2F1-4E96E2F7A5F7}"/>
    <cellStyle name="Accent2 2 6" xfId="1094" xr:uid="{00327788-2238-4BC7-84C8-11F62547D296}"/>
    <cellStyle name="Accent2 2 6 2" xfId="1095" xr:uid="{2BC3A4F9-043D-4C1D-B71E-11A00B97338F}"/>
    <cellStyle name="Accent2 2 7" xfId="1096" xr:uid="{DEF0AD99-1FE2-4A72-9B54-7ED06215C9AE}"/>
    <cellStyle name="Accent2 2 7 2" xfId="1097" xr:uid="{9825C4A4-53BB-4D62-AF19-8C0AB12FA044}"/>
    <cellStyle name="Accent2 2 8" xfId="1098" xr:uid="{19C6E78A-EEBF-4F07-BC1A-C7983AC5C122}"/>
    <cellStyle name="Accent2 2 9" xfId="1099" xr:uid="{A2E3D850-D548-4F19-BACE-6EA591AA5396}"/>
    <cellStyle name="Accent2 3" xfId="1100" xr:uid="{F9EE1183-FDE9-4490-BA81-BFEEF1EFF3FC}"/>
    <cellStyle name="Accent2 3 2" xfId="1101" xr:uid="{961368E1-EC13-49D2-A543-A4C39C42CABD}"/>
    <cellStyle name="Accent2 3 3" xfId="1102" xr:uid="{691A11B2-53DB-4B02-A258-50B0AF64B40D}"/>
    <cellStyle name="Accent2 3 4" xfId="1103" xr:uid="{2CF71240-B427-441B-8D4E-0784D363F254}"/>
    <cellStyle name="Accent2 3 5" xfId="1104" xr:uid="{633A4E53-4C83-448A-B35A-CAA322F1A38E}"/>
    <cellStyle name="Accent2 4" xfId="1105" xr:uid="{2F0431B7-631F-4DAB-BE52-F23443D8F45E}"/>
    <cellStyle name="Accent2 5" xfId="1106" xr:uid="{BA3A4D87-AC92-4A88-8AC7-3FA3714CA1FD}"/>
    <cellStyle name="Accent2 6" xfId="1107" xr:uid="{1EB96876-1EF1-4EFF-AD68-4BCF6B9C89AD}"/>
    <cellStyle name="Accent2 6 2" xfId="1108" xr:uid="{5E2EE69C-6B3E-4511-80A3-B34BC832F376}"/>
    <cellStyle name="Accent2 6 3" xfId="1109" xr:uid="{113A7191-46E1-46F3-8E2A-5487B1311BD9}"/>
    <cellStyle name="Accent2 6 4" xfId="1110" xr:uid="{DDE716B6-7381-4A92-9EEA-B834A59AF12C}"/>
    <cellStyle name="Accent2 7" xfId="1111" xr:uid="{33C3BFBC-2E42-482E-A11E-5D12E973B7B2}"/>
    <cellStyle name="Accent2 7 2" xfId="1112" xr:uid="{FEDCA9A3-77D7-4EE4-A901-4E4BA8D57997}"/>
    <cellStyle name="Accent2 7 3" xfId="1113" xr:uid="{04048E7B-2908-4CBC-9B78-33A1F496F32D}"/>
    <cellStyle name="Accent2 7 4" xfId="1114" xr:uid="{C67C6FEE-E243-47BC-9388-8824A79B08B9}"/>
    <cellStyle name="Accent2 8" xfId="1115" xr:uid="{0506819D-FD1A-434E-B7AE-527737BFFA09}"/>
    <cellStyle name="Accent2 8 2" xfId="1116" xr:uid="{CAC21D1C-3674-4BBC-9230-8B7567D0A308}"/>
    <cellStyle name="Accent2 8 3" xfId="1117" xr:uid="{DC4A7064-1A7A-4C18-BEBD-3E12D222A779}"/>
    <cellStyle name="Accent2 8 4" xfId="1118" xr:uid="{EA8DE8DA-BA87-4B5A-9929-52F3ACD952C8}"/>
    <cellStyle name="Accent2 9" xfId="1119" xr:uid="{1D4C0F75-DE3E-460D-A7A6-3575573DB085}"/>
    <cellStyle name="Accent2 9 2" xfId="1120" xr:uid="{D90BCC73-5C03-445E-82E6-58CA7AAB9697}"/>
    <cellStyle name="Accent2 9 3" xfId="1121" xr:uid="{8349EA8A-FEC4-4BEF-A44E-69BBD38CF892}"/>
    <cellStyle name="Accent2 9 4" xfId="1122" xr:uid="{949B7E9E-2927-4438-8492-E7FCA79089E6}"/>
    <cellStyle name="Accent3 10" xfId="1123" xr:uid="{862698EE-B7FC-42A8-B82F-C184362362B3}"/>
    <cellStyle name="Accent3 10 2" xfId="1124" xr:uid="{0CBB910F-DB36-4E23-9C97-8FA154AF637D}"/>
    <cellStyle name="Accent3 10 3" xfId="1125" xr:uid="{012B0443-F721-4355-937D-FD5546EE0DC9}"/>
    <cellStyle name="Accent3 10 4" xfId="1126" xr:uid="{4A17CF3A-AB9F-4E54-A445-BB9A27295D36}"/>
    <cellStyle name="Accent3 11" xfId="1127" xr:uid="{B5E35E6F-0AE1-4B7B-A1DB-476EE1250097}"/>
    <cellStyle name="Accent3 11 2" xfId="1128" xr:uid="{54B55BE0-4828-434A-AC80-9BB1271E670A}"/>
    <cellStyle name="Accent3 12" xfId="1129" xr:uid="{C035F5DD-BD3B-4066-94A6-DACADE2B8B0D}"/>
    <cellStyle name="Accent3 12 2" xfId="1130" xr:uid="{C391C479-7541-4E7A-8292-FC9F8336B42B}"/>
    <cellStyle name="Accent3 13" xfId="1131" xr:uid="{63F7B6D4-962A-4207-BD99-3302FE839D78}"/>
    <cellStyle name="Accent3 13 2" xfId="1132" xr:uid="{2CAFBEF1-553C-4BA7-A8F7-814EE4EC539C}"/>
    <cellStyle name="Accent3 14" xfId="1133" xr:uid="{5F6630B1-65A7-417B-8F1A-C9B0349C5D56}"/>
    <cellStyle name="Accent3 14 2" xfId="1134" xr:uid="{0F04971A-94A0-469F-8134-D88C737E05A0}"/>
    <cellStyle name="Accent3 2" xfId="1135" xr:uid="{A003145E-3CEF-4AD8-9950-BC6AED16CB33}"/>
    <cellStyle name="Accent3 2 10" xfId="1136" xr:uid="{1AB3E1FE-B554-4933-BFB0-23D35A1F2758}"/>
    <cellStyle name="Accent3 2 10 2" xfId="1137" xr:uid="{5F17890D-5A4E-443D-8F9A-807E04F1B88A}"/>
    <cellStyle name="Accent3 2 11" xfId="1138" xr:uid="{289603FD-A7C7-4419-AE3F-2B1CE9DB4FEE}"/>
    <cellStyle name="Accent3 2 2" xfId="1139" xr:uid="{30FF1506-4810-494A-9AC1-D0093D2F6226}"/>
    <cellStyle name="Accent3 2 2 2" xfId="1140" xr:uid="{99747DBA-D9F9-45BC-892A-9F511E0B4908}"/>
    <cellStyle name="Accent3 2 2 3" xfId="1141" xr:uid="{41BEC3C2-5AA3-475E-8B9D-6D98FC7EECFB}"/>
    <cellStyle name="Accent3 2 2 4" xfId="1142" xr:uid="{8924581A-0907-478D-8256-4A97E34BA17A}"/>
    <cellStyle name="Accent3 2 3" xfId="1143" xr:uid="{73426105-76F5-468A-8668-CF002C79FF81}"/>
    <cellStyle name="Accent3 2 4" xfId="1144" xr:uid="{E6846604-8615-400D-B17E-E463788587DC}"/>
    <cellStyle name="Accent3 2 4 2" xfId="1145" xr:uid="{2224F6EA-5DE4-4047-A067-52196FB14B26}"/>
    <cellStyle name="Accent3 2 4 3" xfId="1146" xr:uid="{00E4F57F-84DF-413A-BFD8-F371E457DB41}"/>
    <cellStyle name="Accent3 2 4 4" xfId="1147" xr:uid="{3EE72398-7432-4DDF-8038-29064BE789E8}"/>
    <cellStyle name="Accent3 2 5" xfId="1148" xr:uid="{DF2EA085-2B6C-4570-B435-CE0A264344B7}"/>
    <cellStyle name="Accent3 2 5 2" xfId="1149" xr:uid="{53B14117-3895-4E46-9501-8F0EA89BADBA}"/>
    <cellStyle name="Accent3 2 6" xfId="1150" xr:uid="{A8468CAF-6BB0-486F-9752-8DF8B411C26E}"/>
    <cellStyle name="Accent3 2 6 2" xfId="1151" xr:uid="{F5699CAA-6978-48FA-B399-EA801D3341F7}"/>
    <cellStyle name="Accent3 2 7" xfId="1152" xr:uid="{BE6D9EF9-67FE-47B0-94C1-85DEF88AFB16}"/>
    <cellStyle name="Accent3 2 7 2" xfId="1153" xr:uid="{D3844CCF-E249-402C-8A9D-C98506C834E6}"/>
    <cellStyle name="Accent3 2 8" xfId="1154" xr:uid="{76B613A7-5575-417B-BBCF-9EF4775E2AC6}"/>
    <cellStyle name="Accent3 2 9" xfId="1155" xr:uid="{63FF05B9-8D51-4425-B2D3-792F83EB8C0A}"/>
    <cellStyle name="Accent3 3" xfId="1156" xr:uid="{2DF846CC-B7BA-48DE-9445-3BEDE40ACB8D}"/>
    <cellStyle name="Accent3 3 2" xfId="1157" xr:uid="{B7181632-DD87-4D83-BEC3-B11413A798E6}"/>
    <cellStyle name="Accent3 3 3" xfId="1158" xr:uid="{3B8A83B4-F094-482C-8579-56973CFD893C}"/>
    <cellStyle name="Accent3 3 4" xfId="1159" xr:uid="{504534CB-9A06-475C-85C0-2D1C069CCDE5}"/>
    <cellStyle name="Accent3 3 5" xfId="1160" xr:uid="{4A354DC0-625E-40D3-81E8-58B96AE67922}"/>
    <cellStyle name="Accent3 4" xfId="1161" xr:uid="{48A10A9B-6E04-4F14-980A-8472D10306B9}"/>
    <cellStyle name="Accent3 5" xfId="1162" xr:uid="{B56A2748-760E-40AB-B2CA-A5C3B2E8FEA8}"/>
    <cellStyle name="Accent3 6" xfId="1163" xr:uid="{EAA27763-8ED1-4FF1-822E-B211D57BE8E1}"/>
    <cellStyle name="Accent3 6 2" xfId="1164" xr:uid="{CDF6E1B3-4BFA-4647-B945-1B6CB21D8B86}"/>
    <cellStyle name="Accent3 6 3" xfId="1165" xr:uid="{19204C7F-21F1-4E38-8D4E-8ABB5C4EA0BE}"/>
    <cellStyle name="Accent3 6 4" xfId="1166" xr:uid="{567A6070-F337-4C8D-8F73-F85632CC6983}"/>
    <cellStyle name="Accent3 7" xfId="1167" xr:uid="{A06A3F6E-B449-484B-A1AD-0C047101EE36}"/>
    <cellStyle name="Accent3 7 2" xfId="1168" xr:uid="{047E95B3-0C8A-4F44-A52D-77D20B8CC293}"/>
    <cellStyle name="Accent3 7 3" xfId="1169" xr:uid="{5F4FC8E4-654D-4D26-90EC-11926E503E98}"/>
    <cellStyle name="Accent3 7 4" xfId="1170" xr:uid="{506AD053-8830-4E3B-9C60-73819BADE71E}"/>
    <cellStyle name="Accent3 8" xfId="1171" xr:uid="{650E11E0-8251-439C-875F-D2D64D36C144}"/>
    <cellStyle name="Accent3 8 2" xfId="1172" xr:uid="{F8029C3E-1B29-4084-B586-7975DBA74662}"/>
    <cellStyle name="Accent3 8 3" xfId="1173" xr:uid="{D4E11162-6245-472D-A3DE-59FCCB8CB82A}"/>
    <cellStyle name="Accent3 8 4" xfId="1174" xr:uid="{B3293E31-7F4B-4CFD-BFD4-E070494A9D10}"/>
    <cellStyle name="Accent3 9" xfId="1175" xr:uid="{32BEA42E-1E89-4794-BDC8-435B70FC2A0A}"/>
    <cellStyle name="Accent3 9 2" xfId="1176" xr:uid="{4079FA07-063E-4E2C-8E13-8FA527D3F6A8}"/>
    <cellStyle name="Accent3 9 3" xfId="1177" xr:uid="{9F372AFC-2872-4544-AA67-F67C0775D396}"/>
    <cellStyle name="Accent3 9 4" xfId="1178" xr:uid="{D317602C-AD75-4595-B93C-F4FC9ACEA1CC}"/>
    <cellStyle name="Accent4 10" xfId="1179" xr:uid="{C2253F51-1A4D-43C5-9AB7-CE964B288157}"/>
    <cellStyle name="Accent4 10 2" xfId="1180" xr:uid="{CEB8A89B-966E-4FE6-9B24-7E2B525AE2B6}"/>
    <cellStyle name="Accent4 10 3" xfId="1181" xr:uid="{3F2E1B85-E147-4D84-AF77-435763790539}"/>
    <cellStyle name="Accent4 10 4" xfId="1182" xr:uid="{F1C8F880-2504-48E7-B753-C07254A67CEC}"/>
    <cellStyle name="Accent4 11" xfId="1183" xr:uid="{0C3A3C7C-E7D5-49CD-A4A6-B0894C218D20}"/>
    <cellStyle name="Accent4 11 2" xfId="1184" xr:uid="{0D154A65-E47D-4FBF-861C-4230CF0C48B7}"/>
    <cellStyle name="Accent4 12" xfId="1185" xr:uid="{1FA00F98-1E0A-4754-9AF7-2281D764D669}"/>
    <cellStyle name="Accent4 12 2" xfId="1186" xr:uid="{1D19A048-1BD1-4643-9E97-B468E7290C4F}"/>
    <cellStyle name="Accent4 13" xfId="1187" xr:uid="{CF4C617D-92B6-4E4B-8222-5CCC94F2904F}"/>
    <cellStyle name="Accent4 13 2" xfId="1188" xr:uid="{C9011718-799B-4405-8CF9-B8EE84245D11}"/>
    <cellStyle name="Accent4 14" xfId="1189" xr:uid="{2B33BF13-6165-4324-94D1-52492AD4B14A}"/>
    <cellStyle name="Accent4 14 2" xfId="1190" xr:uid="{E2485D5F-C868-4B58-B474-FD87B3689007}"/>
    <cellStyle name="Accent4 2" xfId="1191" xr:uid="{BF472851-FDC7-4980-A3D7-6FD6A0F12BC5}"/>
    <cellStyle name="Accent4 2 10" xfId="1192" xr:uid="{3DEB653E-0F9C-45A2-A3FD-5263EC7C5AC2}"/>
    <cellStyle name="Accent4 2 10 2" xfId="1193" xr:uid="{7D2F9BAE-43A1-4025-8905-AC420531B405}"/>
    <cellStyle name="Accent4 2 11" xfId="1194" xr:uid="{BF24D074-5848-4B48-8715-BC5F284E1A4F}"/>
    <cellStyle name="Accent4 2 2" xfId="1195" xr:uid="{3A00CCB1-143E-4808-88F6-43501D0597B4}"/>
    <cellStyle name="Accent4 2 2 2" xfId="1196" xr:uid="{3ACAA840-6C90-4D93-8B30-F6DE1E4D8A39}"/>
    <cellStyle name="Accent4 2 2 3" xfId="1197" xr:uid="{39C635F8-4999-4DAF-B556-91ED241F97F3}"/>
    <cellStyle name="Accent4 2 2 4" xfId="1198" xr:uid="{F6C94941-C74C-47C1-97C7-ABC1E4CCBC78}"/>
    <cellStyle name="Accent4 2 3" xfId="1199" xr:uid="{7C107498-0E0A-4053-8B1C-69846C56BB0C}"/>
    <cellStyle name="Accent4 2 4" xfId="1200" xr:uid="{0E5A9B75-EA51-4A2C-A571-7424B3AD5BEC}"/>
    <cellStyle name="Accent4 2 4 2" xfId="1201" xr:uid="{145057F4-5AD3-4585-A668-557AC1C9D356}"/>
    <cellStyle name="Accent4 2 4 3" xfId="1202" xr:uid="{BB26C412-DD3C-44D0-9D72-7677919D1F89}"/>
    <cellStyle name="Accent4 2 4 4" xfId="1203" xr:uid="{EFECE3E6-7E3A-42D0-9C54-273EBE64C6F6}"/>
    <cellStyle name="Accent4 2 5" xfId="1204" xr:uid="{4E72FD5F-0E7D-434C-B7CE-26452F40A0E8}"/>
    <cellStyle name="Accent4 2 5 2" xfId="1205" xr:uid="{7604EB3C-4AC4-46F7-BA33-D023FE881899}"/>
    <cellStyle name="Accent4 2 6" xfId="1206" xr:uid="{9F30DF8D-1039-46B2-9AD5-38F58941ACA7}"/>
    <cellStyle name="Accent4 2 6 2" xfId="1207" xr:uid="{75E7A46D-8B34-4845-AB9A-32C3812CD060}"/>
    <cellStyle name="Accent4 2 7" xfId="1208" xr:uid="{3181A376-E856-41C8-8024-616B8BB4AFF1}"/>
    <cellStyle name="Accent4 2 7 2" xfId="1209" xr:uid="{FC2C5FB2-B4C8-4D41-9CC0-59CEF3FD332E}"/>
    <cellStyle name="Accent4 2 8" xfId="1210" xr:uid="{667A1A9C-D27F-47A4-AA9E-4D458E702F50}"/>
    <cellStyle name="Accent4 2 9" xfId="1211" xr:uid="{A73EEE02-6CF3-4DE9-8374-FAC9565E1293}"/>
    <cellStyle name="Accent4 3" xfId="1212" xr:uid="{BCD96EB7-E9F3-4C97-BFF2-55E740F63BDB}"/>
    <cellStyle name="Accent4 3 2" xfId="1213" xr:uid="{52DDCA26-16AB-4605-86DC-C4F4F45C7162}"/>
    <cellStyle name="Accent4 3 3" xfId="1214" xr:uid="{FCE72CBA-5823-4E47-AAF0-76194603D2B4}"/>
    <cellStyle name="Accent4 3 4" xfId="1215" xr:uid="{C46B55E4-2888-4542-92FF-FE8BCB0878F8}"/>
    <cellStyle name="Accent4 3 5" xfId="1216" xr:uid="{24D24BB5-AA96-4053-8AAF-B621060B0C4F}"/>
    <cellStyle name="Accent4 4" xfId="1217" xr:uid="{13334E49-ECFF-48E1-8209-1D66077B8683}"/>
    <cellStyle name="Accent4 5" xfId="1218" xr:uid="{1BA2C755-3A86-4DE0-8A3C-8D6FE0DAD4B5}"/>
    <cellStyle name="Accent4 6" xfId="1219" xr:uid="{94661E53-D232-4C6F-A497-5C242AE007E1}"/>
    <cellStyle name="Accent4 6 2" xfId="1220" xr:uid="{4A2D1A98-A8FD-45F8-9AFA-0536F836B25D}"/>
    <cellStyle name="Accent4 6 3" xfId="1221" xr:uid="{D3821D0F-DAA9-4DF8-878C-B59BE654C71D}"/>
    <cellStyle name="Accent4 6 4" xfId="1222" xr:uid="{D3F2FDB8-798A-4875-906E-04E9E6CB9574}"/>
    <cellStyle name="Accent4 7" xfId="1223" xr:uid="{9614186C-7083-4038-8083-E01D91636CB4}"/>
    <cellStyle name="Accent4 7 2" xfId="1224" xr:uid="{1C4D290C-09AF-4F79-AE85-B8D78241B945}"/>
    <cellStyle name="Accent4 7 3" xfId="1225" xr:uid="{77D3A1EB-C564-4159-BC67-EDD341445926}"/>
    <cellStyle name="Accent4 7 4" xfId="1226" xr:uid="{3556800C-8AC7-4932-9587-902344632B57}"/>
    <cellStyle name="Accent4 8" xfId="1227" xr:uid="{1196E7C9-2807-4A8F-B7F6-94FA45627D98}"/>
    <cellStyle name="Accent4 8 2" xfId="1228" xr:uid="{3502662A-2625-4A89-BF58-DDF84993615B}"/>
    <cellStyle name="Accent4 8 3" xfId="1229" xr:uid="{395AA9BF-8B87-49A2-8050-69009A02143A}"/>
    <cellStyle name="Accent4 8 4" xfId="1230" xr:uid="{18383D67-319C-44B1-BF98-8E4E432F7147}"/>
    <cellStyle name="Accent4 9" xfId="1231" xr:uid="{A675702F-6714-47E9-849A-526F9017B2A5}"/>
    <cellStyle name="Accent4 9 2" xfId="1232" xr:uid="{F3DBB706-2055-4BB2-873D-1BBBEF33234C}"/>
    <cellStyle name="Accent4 9 3" xfId="1233" xr:uid="{9F249456-FA30-42F9-8A73-774CD1B84D96}"/>
    <cellStyle name="Accent4 9 4" xfId="1234" xr:uid="{E11634AB-F945-45CE-8A7F-FE3897BB2AA0}"/>
    <cellStyle name="Accent5 10" xfId="1235" xr:uid="{E7836CE8-DB67-4DF6-BCA6-57FB83041DB0}"/>
    <cellStyle name="Accent5 10 2" xfId="1236" xr:uid="{9FD3C0C3-22AC-484A-9916-237EA15DE142}"/>
    <cellStyle name="Accent5 10 3" xfId="1237" xr:uid="{AFD041F1-0A0E-4725-B9E2-0C867C9EFDDE}"/>
    <cellStyle name="Accent5 10 4" xfId="1238" xr:uid="{E3666804-B59F-462C-B85C-B6F8AF6A1B9E}"/>
    <cellStyle name="Accent5 11" xfId="1239" xr:uid="{24DB7FB3-946D-4476-A062-47707F91000D}"/>
    <cellStyle name="Accent5 11 2" xfId="1240" xr:uid="{01F3B0E1-414B-41E6-BAE5-242C1AAFB685}"/>
    <cellStyle name="Accent5 12" xfId="1241" xr:uid="{069557D9-33FF-4DC2-AEDC-21D57F11C30B}"/>
    <cellStyle name="Accent5 12 2" xfId="1242" xr:uid="{060AFB2B-39C1-4B3A-BED3-07C68A65B87E}"/>
    <cellStyle name="Accent5 13" xfId="1243" xr:uid="{D5D1863B-1A3F-4DE1-9014-E61E9FD8EB16}"/>
    <cellStyle name="Accent5 13 2" xfId="1244" xr:uid="{6146CF11-151B-4A0E-99AF-B24A482F8B5C}"/>
    <cellStyle name="Accent5 14" xfId="1245" xr:uid="{49F1947D-AE26-435C-9656-AD5A85EDF1A6}"/>
    <cellStyle name="Accent5 14 2" xfId="1246" xr:uid="{4A790EFF-000B-4E7F-A6D8-CDD6DD85D477}"/>
    <cellStyle name="Accent5 2" xfId="1247" xr:uid="{BBC8F19D-6A8C-4582-96DC-075B446FE183}"/>
    <cellStyle name="Accent5 2 10" xfId="1248" xr:uid="{826A4F5D-5E64-4526-AB50-667D764F594F}"/>
    <cellStyle name="Accent5 2 10 2" xfId="1249" xr:uid="{689A6286-0104-4B2D-AC57-F4DDF6EEAE64}"/>
    <cellStyle name="Accent5 2 11" xfId="1250" xr:uid="{F261A115-EC22-43A1-9032-9AEBA39160BA}"/>
    <cellStyle name="Accent5 2 2" xfId="1251" xr:uid="{06D97AB1-FA33-4009-9D92-9197FE7C8612}"/>
    <cellStyle name="Accent5 2 2 2" xfId="1252" xr:uid="{5510B8A1-6F73-4826-A2AD-224915FF3AB5}"/>
    <cellStyle name="Accent5 2 2 3" xfId="1253" xr:uid="{9756387A-DA35-40FA-8715-AAA9C795E7DA}"/>
    <cellStyle name="Accent5 2 2 4" xfId="1254" xr:uid="{E07C0ECE-D7D0-4E2F-8635-15F8CFB2546A}"/>
    <cellStyle name="Accent5 2 3" xfId="1255" xr:uid="{0D8AAD8F-E2E7-44C4-B5E8-45C99BD5E595}"/>
    <cellStyle name="Accent5 2 4" xfId="1256" xr:uid="{7127B358-49F4-4DA1-9916-B2142A312CD9}"/>
    <cellStyle name="Accent5 2 4 2" xfId="1257" xr:uid="{A49017C7-5FEE-43C9-9499-73F17419F33C}"/>
    <cellStyle name="Accent5 2 4 3" xfId="1258" xr:uid="{3AA69DE7-687F-4DEC-9C8E-29AFB7BDD9D5}"/>
    <cellStyle name="Accent5 2 4 4" xfId="1259" xr:uid="{81BDDFDE-F908-4568-80E0-26C7212B4AC8}"/>
    <cellStyle name="Accent5 2 5" xfId="1260" xr:uid="{195E8B98-870D-4919-8966-A1D7704F0AF1}"/>
    <cellStyle name="Accent5 2 5 2" xfId="1261" xr:uid="{3D189ABC-E88F-4709-A131-32903771A3B0}"/>
    <cellStyle name="Accent5 2 6" xfId="1262" xr:uid="{B61659B4-0A25-463E-9513-0CA7D6B54385}"/>
    <cellStyle name="Accent5 2 6 2" xfId="1263" xr:uid="{CE8FF202-C7D2-402E-8681-E126CD4B3F37}"/>
    <cellStyle name="Accent5 2 7" xfId="1264" xr:uid="{74AFEB84-510D-48C1-ADFF-A4F388F149D6}"/>
    <cellStyle name="Accent5 2 7 2" xfId="1265" xr:uid="{79CBE0DF-4124-4A27-A337-2F5F93FB714C}"/>
    <cellStyle name="Accent5 2 8" xfId="1266" xr:uid="{BE396396-05E4-4160-9664-AB87B43EED64}"/>
    <cellStyle name="Accent5 2 9" xfId="1267" xr:uid="{2E3B0A7B-158F-4ED9-BDE6-0B24F77E286C}"/>
    <cellStyle name="Accent5 3" xfId="1268" xr:uid="{9CF7B190-3DA1-4982-A69E-ABB0EC969549}"/>
    <cellStyle name="Accent5 3 2" xfId="1269" xr:uid="{FB33AFAC-5BED-4E65-BD56-B31A088C182B}"/>
    <cellStyle name="Accent5 3 3" xfId="1270" xr:uid="{8154109E-65ED-4079-833D-E9908BAA7833}"/>
    <cellStyle name="Accent5 3 4" xfId="1271" xr:uid="{3ABEC353-FDA7-4787-86B1-237F2E6CEACC}"/>
    <cellStyle name="Accent5 3 5" xfId="1272" xr:uid="{5100AEEC-1B41-4B7D-A9FB-31C45E632D45}"/>
    <cellStyle name="Accent5 4" xfId="1273" xr:uid="{143FBBB0-8131-4EBB-903F-C382D8B22186}"/>
    <cellStyle name="Accent5 5" xfId="1274" xr:uid="{5CC6268C-0D9F-4C6A-81C4-E6A451AFB6FA}"/>
    <cellStyle name="Accent5 6" xfId="1275" xr:uid="{8F189A90-4F57-4D0F-9B91-325CA776DEE8}"/>
    <cellStyle name="Accent5 6 2" xfId="1276" xr:uid="{AAF230C2-8F27-433D-BBCF-BC47004961EB}"/>
    <cellStyle name="Accent5 6 3" xfId="1277" xr:uid="{6B01F8B0-035F-4E47-B7B0-561544A7B049}"/>
    <cellStyle name="Accent5 6 4" xfId="1278" xr:uid="{77BD4AD8-DB0B-4EEE-A1B4-3539C863697D}"/>
    <cellStyle name="Accent5 7" xfId="1279" xr:uid="{E45A9EB1-62BD-4780-AAC5-FB01DC37F03B}"/>
    <cellStyle name="Accent5 7 2" xfId="1280" xr:uid="{3D43AB4D-107D-4BA0-AC9B-54596B768D2C}"/>
    <cellStyle name="Accent5 7 3" xfId="1281" xr:uid="{0F6BF88D-E95A-4949-93D5-D8B05770E8A1}"/>
    <cellStyle name="Accent5 7 4" xfId="1282" xr:uid="{4AA3413C-40C2-4E24-B3FF-2A5C76167F5D}"/>
    <cellStyle name="Accent5 8" xfId="1283" xr:uid="{E47B0CCC-AF40-4A93-8D6C-DCB9ADF10C06}"/>
    <cellStyle name="Accent5 8 2" xfId="1284" xr:uid="{2C559611-1507-4FF8-A6DB-8F5AF1B75F50}"/>
    <cellStyle name="Accent5 8 3" xfId="1285" xr:uid="{300C65A4-CCE5-49A1-9BCA-44326C72E22B}"/>
    <cellStyle name="Accent5 8 4" xfId="1286" xr:uid="{708F9051-9212-4147-A40F-E3A443AF4A5D}"/>
    <cellStyle name="Accent5 9" xfId="1287" xr:uid="{EF62A211-B8B5-4A9E-9A5A-BBEED7973580}"/>
    <cellStyle name="Accent5 9 2" xfId="1288" xr:uid="{934EA059-1436-4142-ADD9-6CAB1D7BCD60}"/>
    <cellStyle name="Accent5 9 3" xfId="1289" xr:uid="{7622FD54-475C-4124-9218-B4E2B8A71623}"/>
    <cellStyle name="Accent5 9 4" xfId="1290" xr:uid="{EE4186F4-35BE-4601-8131-95E62CBD8EBE}"/>
    <cellStyle name="Accent6 10" xfId="1291" xr:uid="{085D53B4-284C-4481-8819-4AEC08387524}"/>
    <cellStyle name="Accent6 10 2" xfId="1292" xr:uid="{7E831789-294F-46B0-9A78-04C971CEBC91}"/>
    <cellStyle name="Accent6 10 3" xfId="1293" xr:uid="{9670CE08-A206-4B49-BF85-582BD9EF3BF1}"/>
    <cellStyle name="Accent6 10 4" xfId="1294" xr:uid="{8ABA39A8-89A9-4011-BE4D-63F997482026}"/>
    <cellStyle name="Accent6 11" xfId="1295" xr:uid="{DCC234CC-6C58-4F2E-B16B-FEC76A47987E}"/>
    <cellStyle name="Accent6 11 2" xfId="1296" xr:uid="{B700780F-E5BE-4BA2-9E93-8611B847F70F}"/>
    <cellStyle name="Accent6 12" xfId="1297" xr:uid="{B2391145-C35B-43EA-A994-F6D9644EB26B}"/>
    <cellStyle name="Accent6 12 2" xfId="1298" xr:uid="{7B2EF223-E0E8-49E3-AFAE-2B1DB1FC9509}"/>
    <cellStyle name="Accent6 13" xfId="1299" xr:uid="{8F5ED6DD-B9B7-41EA-A369-6F7F1BF7B225}"/>
    <cellStyle name="Accent6 13 2" xfId="1300" xr:uid="{82108175-B3B4-4E79-9C30-2521900D50D5}"/>
    <cellStyle name="Accent6 14" xfId="1301" xr:uid="{0D221DCC-A585-4E9A-AD1F-C746351B5958}"/>
    <cellStyle name="Accent6 14 2" xfId="1302" xr:uid="{31515EB3-EE36-43F9-ABB7-D184B1225130}"/>
    <cellStyle name="Accent6 2" xfId="1303" xr:uid="{558C2855-51DD-43C0-974C-6FC529809E2E}"/>
    <cellStyle name="Accent6 2 10" xfId="1304" xr:uid="{8D33D44F-02FA-44B9-93C3-D66A0CCB3B29}"/>
    <cellStyle name="Accent6 2 10 2" xfId="1305" xr:uid="{8E7CC35E-3A9F-44B1-A214-1729DE11A16D}"/>
    <cellStyle name="Accent6 2 11" xfId="1306" xr:uid="{45F224E5-8AF2-49C2-AEA6-ECFD197DE173}"/>
    <cellStyle name="Accent6 2 2" xfId="1307" xr:uid="{FE6289F0-5ED5-4EF2-8BBA-FEB9117A27BD}"/>
    <cellStyle name="Accent6 2 2 2" xfId="1308" xr:uid="{1897D219-3730-4A64-9B7B-71BCBE0E671C}"/>
    <cellStyle name="Accent6 2 2 3" xfId="1309" xr:uid="{A317BA90-6FD2-4A64-B4E2-50296F40CC53}"/>
    <cellStyle name="Accent6 2 2 4" xfId="1310" xr:uid="{D4FFEC37-45AE-4B37-8266-34B411785CBE}"/>
    <cellStyle name="Accent6 2 3" xfId="1311" xr:uid="{9B2B5B6C-DD3F-495E-9953-239676F4726E}"/>
    <cellStyle name="Accent6 2 4" xfId="1312" xr:uid="{628F385A-6EFA-4AFD-9B2A-A35F93A7B80B}"/>
    <cellStyle name="Accent6 2 4 2" xfId="1313" xr:uid="{C0D2E26C-0E48-4D8A-8BE6-4C0C47453F1C}"/>
    <cellStyle name="Accent6 2 4 3" xfId="1314" xr:uid="{1141B801-170F-4B51-99D4-8121F06A6516}"/>
    <cellStyle name="Accent6 2 4 4" xfId="1315" xr:uid="{036D12BA-BD2D-4C4D-81B3-857146FA69D6}"/>
    <cellStyle name="Accent6 2 5" xfId="1316" xr:uid="{7C983654-B460-4DD4-B45D-3E48A7D0C3A8}"/>
    <cellStyle name="Accent6 2 5 2" xfId="1317" xr:uid="{E9F2CD8A-4908-4BD7-96E8-01202ECBA635}"/>
    <cellStyle name="Accent6 2 6" xfId="1318" xr:uid="{3F7E3969-1ACB-45B2-80A6-7FA22F4A606E}"/>
    <cellStyle name="Accent6 2 6 2" xfId="1319" xr:uid="{566727E6-FD9B-48CE-B4EC-CA4A2F6B0814}"/>
    <cellStyle name="Accent6 2 7" xfId="1320" xr:uid="{9EA392D6-27A4-473B-9600-EA781961A358}"/>
    <cellStyle name="Accent6 2 7 2" xfId="1321" xr:uid="{4452C6FB-6AF7-4E10-8153-4BB9105742E3}"/>
    <cellStyle name="Accent6 2 8" xfId="1322" xr:uid="{DD0819D9-C87D-4AAC-9C80-7F658900F857}"/>
    <cellStyle name="Accent6 2 9" xfId="1323" xr:uid="{F5DF7068-51E8-4E69-A450-4C04ADAF1A03}"/>
    <cellStyle name="Accent6 3" xfId="1324" xr:uid="{904D6C82-07D4-41AA-9701-C210CD2C5952}"/>
    <cellStyle name="Accent6 3 2" xfId="1325" xr:uid="{E255C530-0CAF-4D4F-8C71-A62EEC408DE6}"/>
    <cellStyle name="Accent6 3 3" xfId="1326" xr:uid="{1877ABAA-9C56-4179-9513-87A327CFA7F2}"/>
    <cellStyle name="Accent6 3 4" xfId="1327" xr:uid="{AB212DBD-6088-4DA9-9489-47E99B9DB912}"/>
    <cellStyle name="Accent6 3 5" xfId="1328" xr:uid="{DB715F2B-4CF6-4CB2-A310-0697A08F0A60}"/>
    <cellStyle name="Accent6 4" xfId="1329" xr:uid="{9A37A560-0265-46EB-8B65-F7559C55D843}"/>
    <cellStyle name="Accent6 5" xfId="1330" xr:uid="{C22B124B-AE52-45F2-931C-C0E6F78E4BCF}"/>
    <cellStyle name="Accent6 6" xfId="1331" xr:uid="{3032C852-6C3C-447D-B45B-106D50264D84}"/>
    <cellStyle name="Accent6 6 2" xfId="1332" xr:uid="{B46B1391-7FA3-4B29-B41F-4B401A9880A7}"/>
    <cellStyle name="Accent6 6 3" xfId="1333" xr:uid="{68917FB0-0D66-44AF-B94E-50C8D7A0D089}"/>
    <cellStyle name="Accent6 6 4" xfId="1334" xr:uid="{81A82489-DD69-4EC5-A5AD-2B6D3C4E32B0}"/>
    <cellStyle name="Accent6 7" xfId="1335" xr:uid="{2BB0DAE7-50DD-4712-87BA-ADAC4595AF77}"/>
    <cellStyle name="Accent6 7 2" xfId="1336" xr:uid="{F3E715D6-61FF-4693-95B3-33B36E284509}"/>
    <cellStyle name="Accent6 7 3" xfId="1337" xr:uid="{2EC3A264-C41B-474A-85C2-CE1EAA14B80A}"/>
    <cellStyle name="Accent6 7 4" xfId="1338" xr:uid="{75C0123C-7ACD-4BE3-89C4-69F58EAC8C3F}"/>
    <cellStyle name="Accent6 8" xfId="1339" xr:uid="{BDC7EA18-F3B5-4BC4-8BBF-94A7B4FA3B01}"/>
    <cellStyle name="Accent6 8 2" xfId="1340" xr:uid="{F2A4DC61-3ACF-4BA9-A8E7-B888294E41E4}"/>
    <cellStyle name="Accent6 8 3" xfId="1341" xr:uid="{866EC7E7-49CC-4867-9FFE-B9383A82DB34}"/>
    <cellStyle name="Accent6 8 4" xfId="1342" xr:uid="{1FC615BF-81FD-43D2-ADCA-7E5D105B93BE}"/>
    <cellStyle name="Accent6 9" xfId="1343" xr:uid="{1069F831-CA2F-40FC-8794-8C7AD28DC1C3}"/>
    <cellStyle name="Accent6 9 2" xfId="1344" xr:uid="{5F2F1E6B-847A-4CDF-8A2A-60A6127D1873}"/>
    <cellStyle name="Accent6 9 3" xfId="1345" xr:uid="{967F70E6-93B4-479C-A656-074F1A12A114}"/>
    <cellStyle name="Accent6 9 4" xfId="1346" xr:uid="{DC7E158D-916B-40C5-80DE-84512F2219E5}"/>
    <cellStyle name="Bad 10" xfId="1347" xr:uid="{D2E0924A-BE64-4DD8-865C-0FE8062187E0}"/>
    <cellStyle name="Bad 10 2" xfId="1348" xr:uid="{05E36BF3-1187-4EE4-8D9B-627AA3A6FEAA}"/>
    <cellStyle name="Bad 10 3" xfId="1349" xr:uid="{81785196-3353-451F-A353-F0F12F8FC64F}"/>
    <cellStyle name="Bad 10 4" xfId="1350" xr:uid="{3DD4745A-184E-4CC6-B4A3-96BCD30DB21B}"/>
    <cellStyle name="Bad 11" xfId="1351" xr:uid="{EB3DC371-BF2C-4533-BF81-1F8428214827}"/>
    <cellStyle name="Bad 11 2" xfId="1352" xr:uid="{3EE0FC81-D890-461D-A43B-612599AA032A}"/>
    <cellStyle name="Bad 12" xfId="1353" xr:uid="{A2892253-6183-4133-B4E7-C04A93F8153D}"/>
    <cellStyle name="Bad 12 2" xfId="1354" xr:uid="{BC8FEE11-090C-4FC6-8AA9-56C8A6BA6601}"/>
    <cellStyle name="Bad 13" xfId="1355" xr:uid="{ECE0BF87-B7EB-48A5-94B8-8F73AADFAA64}"/>
    <cellStyle name="Bad 13 2" xfId="1356" xr:uid="{5AAE476F-7C7A-4A22-AE10-FD98DC08B482}"/>
    <cellStyle name="Bad 14" xfId="1357" xr:uid="{383E85EF-8ABA-40DE-99F1-BA84A237499E}"/>
    <cellStyle name="Bad 14 2" xfId="1358" xr:uid="{81C8977B-5957-4872-92FF-B2F7DA58B54C}"/>
    <cellStyle name="Bad 2" xfId="1359" xr:uid="{00563252-DCC3-4098-804B-73DBF3CA6CDB}"/>
    <cellStyle name="Bad 2 10" xfId="1360" xr:uid="{E1A91087-C0E4-41A2-9E56-AFC8343EAA09}"/>
    <cellStyle name="Bad 2 10 2" xfId="1361" xr:uid="{DBEBA278-C20B-4ED0-B870-860C443F39FF}"/>
    <cellStyle name="Bad 2 11" xfId="1362" xr:uid="{ECBFCBEE-077C-4653-92C4-0B93897C9AF5}"/>
    <cellStyle name="Bad 2 2" xfId="1363" xr:uid="{2EF94DD2-7B1F-4F83-A02E-38E468949E72}"/>
    <cellStyle name="Bad 2 2 2" xfId="1364" xr:uid="{FCE561F4-8890-4523-A5F0-F86E2113A5A5}"/>
    <cellStyle name="Bad 2 2 3" xfId="1365" xr:uid="{951EEDD8-F85E-4F70-A7A6-CCAAC3C347EA}"/>
    <cellStyle name="Bad 2 2 4" xfId="1366" xr:uid="{16E42F89-93CA-4AA9-ABF1-99B923C13033}"/>
    <cellStyle name="Bad 2 3" xfId="1367" xr:uid="{D2984056-7507-4CE2-AABC-6232819E5732}"/>
    <cellStyle name="Bad 2 4" xfId="1368" xr:uid="{0211D4E5-B719-4B0A-BFEE-72798783A975}"/>
    <cellStyle name="Bad 2 4 2" xfId="1369" xr:uid="{4E030688-04C9-453C-B90A-DA44E585C359}"/>
    <cellStyle name="Bad 2 4 3" xfId="1370" xr:uid="{119F14DD-BF0D-42CB-9583-211F399CFD44}"/>
    <cellStyle name="Bad 2 4 4" xfId="1371" xr:uid="{F0C03426-6460-422A-8B08-4C42C6F6F051}"/>
    <cellStyle name="Bad 2 5" xfId="1372" xr:uid="{723EBA1C-3C9A-4969-A21F-45E505B15C2D}"/>
    <cellStyle name="Bad 2 5 2" xfId="1373" xr:uid="{A5ADC80F-B346-4C3F-BB94-C45205CE7408}"/>
    <cellStyle name="Bad 2 6" xfId="1374" xr:uid="{4F369672-E1FA-42EF-A09C-454269F2A8DD}"/>
    <cellStyle name="Bad 2 6 2" xfId="1375" xr:uid="{AFF32F4B-D5D4-46C0-A4AF-09EED2B144FF}"/>
    <cellStyle name="Bad 2 7" xfId="1376" xr:uid="{5F1C44D4-BAE9-4F3E-BC37-707B26CC43FA}"/>
    <cellStyle name="Bad 2 7 2" xfId="1377" xr:uid="{A47715CC-A822-4EAC-AC54-686C52EC86E2}"/>
    <cellStyle name="Bad 2 8" xfId="1378" xr:uid="{98C5E6B3-A3C7-488C-BB05-3FA2D05A5D3E}"/>
    <cellStyle name="Bad 2 9" xfId="1379" xr:uid="{D5A533AC-F244-443E-873E-993154A2EB90}"/>
    <cellStyle name="Bad 3" xfId="1380" xr:uid="{AC478F63-7136-474F-AF81-2DF88237A5D2}"/>
    <cellStyle name="Bad 3 2" xfId="1381" xr:uid="{2A350E86-A952-4AAA-9F6C-02AB4E9678B4}"/>
    <cellStyle name="Bad 3 3" xfId="1382" xr:uid="{85F0B414-5C0A-4AD2-91D3-AB64EEAB8B3E}"/>
    <cellStyle name="Bad 3 4" xfId="1383" xr:uid="{E058F5EB-6060-4DDC-B828-C92472DAC0F7}"/>
    <cellStyle name="Bad 3 5" xfId="1384" xr:uid="{91F3AE79-2626-4B0C-BFC8-6F7F3ED13AD9}"/>
    <cellStyle name="Bad 4" xfId="1385" xr:uid="{FF9BED10-1FE5-462F-9BD6-C16BD90417EF}"/>
    <cellStyle name="Bad 5" xfId="1386" xr:uid="{A6D71B6D-0897-4A31-BE1B-43747C9BDA15}"/>
    <cellStyle name="Bad 6" xfId="1387" xr:uid="{833AF14A-F7E8-46BF-874B-AB801248914F}"/>
    <cellStyle name="Bad 6 2" xfId="1388" xr:uid="{2BCF742F-629E-4B0A-B94A-48392D375AAD}"/>
    <cellStyle name="Bad 6 3" xfId="1389" xr:uid="{BCC90800-7720-49B4-A815-95871E174995}"/>
    <cellStyle name="Bad 6 4" xfId="1390" xr:uid="{AB94E289-544D-4725-A31E-EEE8260C7750}"/>
    <cellStyle name="Bad 7" xfId="1391" xr:uid="{6BF5990D-F605-4130-AA67-10AE653AB915}"/>
    <cellStyle name="Bad 7 2" xfId="1392" xr:uid="{4E39B847-8CD2-4815-918B-60652BF83C8A}"/>
    <cellStyle name="Bad 7 3" xfId="1393" xr:uid="{C0D13DF7-5FB8-41CB-8B2F-A428BE57E97C}"/>
    <cellStyle name="Bad 7 4" xfId="1394" xr:uid="{95F49259-2918-4AD7-9604-F0E1A90CBC41}"/>
    <cellStyle name="Bad 8" xfId="1395" xr:uid="{3C322242-2295-435C-BB0C-3735CBB08BAA}"/>
    <cellStyle name="Bad 8 2" xfId="1396" xr:uid="{42AEF0A3-2457-48FA-932B-45BE4208B43D}"/>
    <cellStyle name="Bad 8 3" xfId="1397" xr:uid="{5B999A40-7875-4615-B978-D956908ADC53}"/>
    <cellStyle name="Bad 8 4" xfId="1398" xr:uid="{A6A35774-9EF8-4AD4-8CBA-FA9A2BE7BADC}"/>
    <cellStyle name="Bad 9" xfId="1399" xr:uid="{FB281C08-38AF-4887-A2C2-2727CC898009}"/>
    <cellStyle name="Bad 9 2" xfId="1400" xr:uid="{F00C7BD9-DEC0-446F-9A01-A2B6B5FDDE75}"/>
    <cellStyle name="Bad 9 3" xfId="1401" xr:uid="{69D8AEB4-6A40-403E-B91F-632CADE6374D}"/>
    <cellStyle name="Bad 9 4" xfId="1402" xr:uid="{B95CED1E-7EDB-4232-AB19-3A24C13DABCA}"/>
    <cellStyle name="Calculation 10" xfId="1403" xr:uid="{42D6F7D1-98EE-4A06-977A-B154ADE76F48}"/>
    <cellStyle name="Calculation 10 2" xfId="1404" xr:uid="{FFA42E20-64A9-4E93-8A68-964A83E0E43F}"/>
    <cellStyle name="Calculation 10 3" xfId="1405" xr:uid="{789CE655-8267-42F9-88C8-190B645D9E4E}"/>
    <cellStyle name="Calculation 10 4" xfId="1406" xr:uid="{A87547DE-F231-4C5E-B836-AEBF91583000}"/>
    <cellStyle name="Calculation 11" xfId="1407" xr:uid="{DAC8756D-127A-4955-B05C-6A8009389ACE}"/>
    <cellStyle name="Calculation 11 2" xfId="1408" xr:uid="{AAD978C5-D8FA-4FC7-A6A5-33E1D10F428C}"/>
    <cellStyle name="Calculation 12" xfId="1409" xr:uid="{F6F49483-626D-4AD6-92D6-1026FCE76386}"/>
    <cellStyle name="Calculation 12 2" xfId="1410" xr:uid="{58E66DB8-4281-4260-BE6C-228BB829D2BB}"/>
    <cellStyle name="Calculation 13" xfId="1411" xr:uid="{975472D5-2E1A-42AB-B301-9A296CB40641}"/>
    <cellStyle name="Calculation 13 2" xfId="1412" xr:uid="{8A400916-C448-49F3-A84A-AA8C38522474}"/>
    <cellStyle name="Calculation 14" xfId="1413" xr:uid="{459FDEE7-332C-4705-9F64-BBA1D09BC2FE}"/>
    <cellStyle name="Calculation 14 2" xfId="1414" xr:uid="{CEA55C55-0B2B-4231-948F-39C9D9DC313B}"/>
    <cellStyle name="Calculation 2" xfId="1415" xr:uid="{1594830D-3666-4309-BD89-BA5926A33823}"/>
    <cellStyle name="Calculation 2 10" xfId="1416" xr:uid="{23147E61-6568-4ECD-9B6F-0FDE31CA86DE}"/>
    <cellStyle name="Calculation 2 10 2" xfId="1417" xr:uid="{74037B08-C8FD-42CC-BE59-367AD1CA6A7C}"/>
    <cellStyle name="Calculation 2 11" xfId="1418" xr:uid="{80FBD3E7-A1E9-4BA6-B5D3-7DEA36E0A103}"/>
    <cellStyle name="Calculation 2 2" xfId="1419" xr:uid="{82601948-3451-4FC4-A374-FED1B41661F7}"/>
    <cellStyle name="Calculation 2 2 2" xfId="1420" xr:uid="{6B0E70D9-0CAF-4C18-BB7A-9A93AA3436E5}"/>
    <cellStyle name="Calculation 2 2 3" xfId="1421" xr:uid="{20A3B719-3970-48CC-8B16-C94498F7E259}"/>
    <cellStyle name="Calculation 2 2 4" xfId="1422" xr:uid="{627FE68E-6E4F-4C06-BD88-F48029856341}"/>
    <cellStyle name="Calculation 2 3" xfId="1423" xr:uid="{CAACC105-DC6B-4818-9770-805A4D631832}"/>
    <cellStyle name="Calculation 2 4" xfId="1424" xr:uid="{77157BA2-85C0-49A4-A684-7FC0DA532E4D}"/>
    <cellStyle name="Calculation 2 4 2" xfId="1425" xr:uid="{11A299AD-9861-4916-8EC6-B6AB96E5F13B}"/>
    <cellStyle name="Calculation 2 4 3" xfId="1426" xr:uid="{F8923A67-3155-43CD-AC22-B9D4DDB0D9F9}"/>
    <cellStyle name="Calculation 2 4 4" xfId="1427" xr:uid="{CDCA5BA7-51C7-4578-B960-5F5FC747AA94}"/>
    <cellStyle name="Calculation 2 5" xfId="1428" xr:uid="{862F2CB0-0A2A-4A3E-B015-15670EB5E615}"/>
    <cellStyle name="Calculation 2 5 2" xfId="1429" xr:uid="{7DC8079D-5A47-4649-AD71-C3FC6628E7CA}"/>
    <cellStyle name="Calculation 2 6" xfId="1430" xr:uid="{2DE894E5-86E6-477E-86C1-93F890E304AE}"/>
    <cellStyle name="Calculation 2 6 2" xfId="1431" xr:uid="{208BAD92-926F-44CE-BD78-7BAEE58B6168}"/>
    <cellStyle name="Calculation 2 7" xfId="1432" xr:uid="{F01B8AD6-BDC5-4754-A108-E952E5A8CB4B}"/>
    <cellStyle name="Calculation 2 7 2" xfId="1433" xr:uid="{07EDE5A9-D02B-439A-868A-D7EDF6301C11}"/>
    <cellStyle name="Calculation 2 8" xfId="1434" xr:uid="{7243CFD8-067E-4E64-825F-4F6EB508AE35}"/>
    <cellStyle name="Calculation 2 9" xfId="1435" xr:uid="{C1E78684-7F63-4476-8800-58F222DEF999}"/>
    <cellStyle name="Calculation 3" xfId="1436" xr:uid="{04917EED-062F-453D-8C21-68C888238F0E}"/>
    <cellStyle name="Calculation 3 2" xfId="1437" xr:uid="{D1636599-CDFD-4DEA-B762-B9CE61073CBC}"/>
    <cellStyle name="Calculation 3 3" xfId="1438" xr:uid="{B2313E7A-96BF-4A54-B75C-4A8AC1B52EA7}"/>
    <cellStyle name="Calculation 3 4" xfId="1439" xr:uid="{2DF811DB-605E-43E0-8060-11D46D75D1BD}"/>
    <cellStyle name="Calculation 3 5" xfId="1440" xr:uid="{8186BA9E-2486-4751-ACB5-DE320CCBA91F}"/>
    <cellStyle name="Calculation 4" xfId="1441" xr:uid="{1916BEA4-494B-4153-AC43-D322053EB62B}"/>
    <cellStyle name="Calculation 5" xfId="1442" xr:uid="{1688245D-A3C3-4CEE-8628-1CBE8806A4B1}"/>
    <cellStyle name="Calculation 6" xfId="1443" xr:uid="{6A9535BB-C9F5-46DC-B676-79FA85CACAE0}"/>
    <cellStyle name="Calculation 6 2" xfId="1444" xr:uid="{38B4FE66-CF5C-47FA-961B-FC6D088431AA}"/>
    <cellStyle name="Calculation 6 3" xfId="1445" xr:uid="{79602A1A-4BDC-4FFE-884A-038B349AFF60}"/>
    <cellStyle name="Calculation 6 4" xfId="1446" xr:uid="{0797951C-8534-4DE2-B655-031288FE513F}"/>
    <cellStyle name="Calculation 7" xfId="1447" xr:uid="{FC74A376-484F-4A80-8D65-6DD10B71245C}"/>
    <cellStyle name="Calculation 7 2" xfId="1448" xr:uid="{343D12C8-ED40-4AD0-8C9B-81FE6048CD47}"/>
    <cellStyle name="Calculation 7 3" xfId="1449" xr:uid="{07ABC566-17C8-4825-84CE-E7ECF6BECC3A}"/>
    <cellStyle name="Calculation 7 4" xfId="1450" xr:uid="{A487C619-0D9C-4CEF-95C5-4EF49B75011C}"/>
    <cellStyle name="Calculation 8" xfId="1451" xr:uid="{B360DC78-520E-4533-94F0-6AC8189ECF4C}"/>
    <cellStyle name="Calculation 8 2" xfId="1452" xr:uid="{6D84C10A-41A4-4535-AAE3-EF49A8C88690}"/>
    <cellStyle name="Calculation 8 3" xfId="1453" xr:uid="{3CF2CAC5-BE04-4239-8C60-A0A75BF340BA}"/>
    <cellStyle name="Calculation 8 4" xfId="1454" xr:uid="{668D72F5-6FB6-4278-A481-E8AD75C731D2}"/>
    <cellStyle name="Calculation 9" xfId="1455" xr:uid="{C36D2705-C768-4BCB-82D0-19C7114CFB9A}"/>
    <cellStyle name="Calculation 9 2" xfId="1456" xr:uid="{7C9F6C73-BCC3-4DED-8631-BAB0404C8098}"/>
    <cellStyle name="Calculation 9 3" xfId="1457" xr:uid="{90A6A029-2987-413F-9E2C-FFCDDECD4F4B}"/>
    <cellStyle name="Calculation 9 4" xfId="1458" xr:uid="{025A30FF-9EC1-4608-9B7C-82B3C151C0AE}"/>
    <cellStyle name="Comma 10" xfId="1515" xr:uid="{65B98536-7E0D-4D24-99E7-202DB63F22C0}"/>
    <cellStyle name="Comma 11 3" xfId="1516" xr:uid="{05778FA9-EFB1-489D-A83D-0E14F0C6BAD8}"/>
    <cellStyle name="Comma 11 9" xfId="1517" xr:uid="{5EEDF2B7-EE48-4AA9-AC23-A82BAC3B04EB}"/>
    <cellStyle name="Comma 2" xfId="1518" xr:uid="{CA89611C-A6B9-4AFB-80CA-34F8AB5B9C05}"/>
    <cellStyle name="Comma 2 5" xfId="1519" xr:uid="{58202C9F-C718-4054-B014-227C290FB0BB}"/>
    <cellStyle name="Comma 3" xfId="1520" xr:uid="{02497D31-526F-4B72-9FF8-A3EE708E3FF9}"/>
    <cellStyle name="Comma 3 2" xfId="1521" xr:uid="{B9758C68-572D-4A77-8D2F-627094080D40}"/>
    <cellStyle name="Comma 3 3" xfId="1522" xr:uid="{814B2375-D587-4F82-83BF-E4EC730D959A}"/>
    <cellStyle name="Comma 4" xfId="1523" xr:uid="{8756103E-2902-4275-924A-FC571DDC63D9}"/>
    <cellStyle name="Comma 5" xfId="1524" xr:uid="{3AD42758-D35E-4DB6-9E00-EC50D6E5D214}"/>
    <cellStyle name="Comma 5 2" xfId="1525" xr:uid="{D00599F3-B271-4677-BBE2-A8490041D689}"/>
    <cellStyle name="Comma 5 3" xfId="1526" xr:uid="{78E5B582-FE14-4180-B5E7-C2068F13084F}"/>
    <cellStyle name="Currency 2" xfId="1527" xr:uid="{E6BB69AA-D125-46CA-8E52-4BA2A828AA60}"/>
    <cellStyle name="Currency 2 2" xfId="1528" xr:uid="{5B27FF5B-FF96-4D62-A5F3-610AC68CCFE3}"/>
    <cellStyle name="Currency 2 3" xfId="1529" xr:uid="{68957BD0-D9E6-4075-8E67-9D1646346028}"/>
    <cellStyle name="Check Cell 10" xfId="1459" xr:uid="{88D99BEB-8E42-4A0E-87D7-0E71AD47C09C}"/>
    <cellStyle name="Check Cell 10 2" xfId="1460" xr:uid="{AFCEA98D-BDEB-4D56-8827-13971882FBDC}"/>
    <cellStyle name="Check Cell 10 3" xfId="1461" xr:uid="{B7A43667-05E2-4C58-8363-9EC816910509}"/>
    <cellStyle name="Check Cell 10 4" xfId="1462" xr:uid="{73363EFC-68C3-4FC6-B86B-001DD9AD723C}"/>
    <cellStyle name="Check Cell 11" xfId="1463" xr:uid="{5969F8E7-DA9E-4B69-B2EF-F4BF8434452A}"/>
    <cellStyle name="Check Cell 11 2" xfId="1464" xr:uid="{7810E9E5-A98C-4DFB-B5B2-30B3FBA9A320}"/>
    <cellStyle name="Check Cell 12" xfId="1465" xr:uid="{C4C812EB-2B45-4141-B9DC-FB99F397A825}"/>
    <cellStyle name="Check Cell 12 2" xfId="1466" xr:uid="{A2D42DB0-D813-4033-831B-8EE173452A28}"/>
    <cellStyle name="Check Cell 13" xfId="1467" xr:uid="{F7FB93CB-5DF8-4BC9-84F0-8F54E03AF4DD}"/>
    <cellStyle name="Check Cell 13 2" xfId="1468" xr:uid="{7B01A230-A200-4B1B-8772-4A685F90FEF1}"/>
    <cellStyle name="Check Cell 14" xfId="1469" xr:uid="{05DDDD33-238A-4B18-A8EE-801246E1A57D}"/>
    <cellStyle name="Check Cell 14 2" xfId="1470" xr:uid="{7BFD2F4A-47B8-46B7-9673-174A982202C4}"/>
    <cellStyle name="Check Cell 2" xfId="1471" xr:uid="{595B020B-6DCD-4569-AA17-1AF7E5486A5E}"/>
    <cellStyle name="Check Cell 2 10" xfId="1472" xr:uid="{78CDF838-C475-4082-B6B4-A1B10354CBA0}"/>
    <cellStyle name="Check Cell 2 10 2" xfId="1473" xr:uid="{83195629-8F81-4CBD-ADF2-83A9DD192331}"/>
    <cellStyle name="Check Cell 2 11" xfId="1474" xr:uid="{C66B78E1-F618-4F6B-A6A4-ABBB2EECD2F2}"/>
    <cellStyle name="Check Cell 2 2" xfId="1475" xr:uid="{9E280418-C5C4-4832-9C3E-36BE17B4E1C8}"/>
    <cellStyle name="Check Cell 2 2 2" xfId="1476" xr:uid="{7D23D9F6-A278-4DC6-9CE8-49D7521A547C}"/>
    <cellStyle name="Check Cell 2 2 3" xfId="1477" xr:uid="{A290DDAB-B6FD-462D-BD19-2A0766376420}"/>
    <cellStyle name="Check Cell 2 2 4" xfId="1478" xr:uid="{EB104445-79B1-4420-A699-14006708B179}"/>
    <cellStyle name="Check Cell 2 3" xfId="1479" xr:uid="{2F4F9ECD-EB9A-4B3C-BA4D-4660B8907309}"/>
    <cellStyle name="Check Cell 2 4" xfId="1480" xr:uid="{01E19936-3069-4D3C-8146-04469F1F4536}"/>
    <cellStyle name="Check Cell 2 4 2" xfId="1481" xr:uid="{BB6D108A-AA2A-4CA4-A12D-9F66CB03C849}"/>
    <cellStyle name="Check Cell 2 4 3" xfId="1482" xr:uid="{20C4184D-1667-4E03-8483-378275A811E4}"/>
    <cellStyle name="Check Cell 2 4 4" xfId="1483" xr:uid="{0C63B9A2-DE08-47C3-B174-705A8523D48F}"/>
    <cellStyle name="Check Cell 2 5" xfId="1484" xr:uid="{9861DAC1-292B-496F-A500-7C15110FC8C0}"/>
    <cellStyle name="Check Cell 2 5 2" xfId="1485" xr:uid="{9193388C-5B5B-47B8-AA53-81350CD6A529}"/>
    <cellStyle name="Check Cell 2 6" xfId="1486" xr:uid="{70461A4B-147F-430D-8BDC-BBD1F106EE2E}"/>
    <cellStyle name="Check Cell 2 6 2" xfId="1487" xr:uid="{96965E62-0B41-45B5-9286-17E660625CC3}"/>
    <cellStyle name="Check Cell 2 7" xfId="1488" xr:uid="{84B7C857-D498-4EC9-B9B5-346C6BEB4FD7}"/>
    <cellStyle name="Check Cell 2 7 2" xfId="1489" xr:uid="{D3DD396C-A285-42D9-BB2E-99E94E53429D}"/>
    <cellStyle name="Check Cell 2 8" xfId="1490" xr:uid="{A3AFC9BD-ED1F-4AD8-AC9D-E809490A180A}"/>
    <cellStyle name="Check Cell 2 9" xfId="1491" xr:uid="{9F2AC44E-CE10-4584-8E8B-CC8275085B56}"/>
    <cellStyle name="Check Cell 3" xfId="1492" xr:uid="{35334784-45CC-4AEB-921D-74974432C16A}"/>
    <cellStyle name="Check Cell 3 2" xfId="1493" xr:uid="{C7F06AFE-071D-4CC8-A06C-C7D01D37014F}"/>
    <cellStyle name="Check Cell 3 3" xfId="1494" xr:uid="{86544935-C2AE-4BC1-A3FC-AEA23CA97D0F}"/>
    <cellStyle name="Check Cell 3 4" xfId="1495" xr:uid="{2A0D284A-864A-4F67-8571-C5E011D2574B}"/>
    <cellStyle name="Check Cell 3 5" xfId="1496" xr:uid="{E4D7C377-2520-4905-84FB-565B143405E3}"/>
    <cellStyle name="Check Cell 4" xfId="1497" xr:uid="{B636F0CA-3B27-4BE6-9995-894A8B4561F3}"/>
    <cellStyle name="Check Cell 5" xfId="1498" xr:uid="{39DAE89A-7A55-4CC2-A460-AB1E78A5C68A}"/>
    <cellStyle name="Check Cell 6" xfId="1499" xr:uid="{975C4D2D-4536-4E8D-A06E-15E0B2583F01}"/>
    <cellStyle name="Check Cell 6 2" xfId="1500" xr:uid="{49DDD949-D51A-455A-8277-502A3D4BA4B2}"/>
    <cellStyle name="Check Cell 6 3" xfId="1501" xr:uid="{1773D12B-B890-434F-9C0F-864A19035E7D}"/>
    <cellStyle name="Check Cell 6 4" xfId="1502" xr:uid="{B9A7FB71-DB4F-474D-B4EB-883ABD3F2AA7}"/>
    <cellStyle name="Check Cell 7" xfId="1503" xr:uid="{54711573-AFA9-4ABD-8530-6B14B937282D}"/>
    <cellStyle name="Check Cell 7 2" xfId="1504" xr:uid="{ED1E9ABA-0895-4B0F-B399-DF8C31ED6D32}"/>
    <cellStyle name="Check Cell 7 3" xfId="1505" xr:uid="{15040897-3ED2-48FF-80F1-B3D9D1F4CA0F}"/>
    <cellStyle name="Check Cell 7 4" xfId="1506" xr:uid="{EFBA1976-56BC-40B8-9CCA-3E0730CB4D1A}"/>
    <cellStyle name="Check Cell 8" xfId="1507" xr:uid="{D7DE3FB1-2F9D-440B-BAEB-3FC360EDE70E}"/>
    <cellStyle name="Check Cell 8 2" xfId="1508" xr:uid="{F398493D-89A7-4AD5-BB23-84E8EC035213}"/>
    <cellStyle name="Check Cell 8 3" xfId="1509" xr:uid="{182ED8FF-9DA8-4C09-982B-02CF7CC681E8}"/>
    <cellStyle name="Check Cell 8 4" xfId="1510" xr:uid="{6FEDF49F-CAFC-40B2-BF71-B9A56D0559E6}"/>
    <cellStyle name="Check Cell 9" xfId="1511" xr:uid="{27803B53-6A40-403D-B8F9-792C061B13B5}"/>
    <cellStyle name="Check Cell 9 2" xfId="1512" xr:uid="{51EA512B-442E-49BA-A34D-9122AC72633F}"/>
    <cellStyle name="Check Cell 9 3" xfId="1513" xr:uid="{28CC3936-5691-47C2-9F22-558322B1BC2E}"/>
    <cellStyle name="Check Cell 9 4" xfId="1514" xr:uid="{B0E8CC79-65B5-4D41-B88C-F7BBA9CF33FE}"/>
    <cellStyle name="Explanatory Text 10" xfId="1530" xr:uid="{61372CBF-F6A6-4178-956A-63D089F6CFA8}"/>
    <cellStyle name="Explanatory Text 10 2" xfId="1531" xr:uid="{66ABC005-12BF-45A3-8FDA-A297C4009C32}"/>
    <cellStyle name="Explanatory Text 10 3" xfId="1532" xr:uid="{1765999A-18E9-4081-8E28-FE80F8884705}"/>
    <cellStyle name="Explanatory Text 10 4" xfId="1533" xr:uid="{83911D76-249F-4A6F-BF89-326484F932A2}"/>
    <cellStyle name="Explanatory Text 11" xfId="1534" xr:uid="{E33B70C9-9E78-40E2-90D8-CAED8C7E5167}"/>
    <cellStyle name="Explanatory Text 11 2" xfId="1535" xr:uid="{640FEC85-89B3-46BB-9BB6-5FDECF37073C}"/>
    <cellStyle name="Explanatory Text 12" xfId="1536" xr:uid="{9F3F527A-C369-40D7-BDF3-07980365EEB8}"/>
    <cellStyle name="Explanatory Text 12 2" xfId="1537" xr:uid="{798464AE-8B99-44B8-8B49-775AF388C7AB}"/>
    <cellStyle name="Explanatory Text 13" xfId="1538" xr:uid="{7A9409B2-5DB2-49FE-9AF2-D2C469729A79}"/>
    <cellStyle name="Explanatory Text 13 2" xfId="1539" xr:uid="{35B64643-B6BA-4BCA-815B-9B68D689B885}"/>
    <cellStyle name="Explanatory Text 14" xfId="1540" xr:uid="{E624442F-A621-47AE-A195-A512C3E0559E}"/>
    <cellStyle name="Explanatory Text 14 2" xfId="1541" xr:uid="{7A25192B-7D3F-4B06-9CE9-CC592785EC03}"/>
    <cellStyle name="Explanatory Text 2" xfId="1542" xr:uid="{6E097159-2631-493F-89B8-F4AC3122328D}"/>
    <cellStyle name="Explanatory Text 2 10" xfId="1543" xr:uid="{9F860B5B-8EFC-4D6D-9AD2-4611B05CA996}"/>
    <cellStyle name="Explanatory Text 2 10 2" xfId="1544" xr:uid="{E508B52F-DC3E-4DA8-849F-50D18DDFAAC4}"/>
    <cellStyle name="Explanatory Text 2 11" xfId="1545" xr:uid="{4990E133-58BC-4544-B71E-8D1E0BDBBB10}"/>
    <cellStyle name="Explanatory Text 2 2" xfId="1546" xr:uid="{69EBB5DC-AC98-4E9A-88E4-DB97951A8356}"/>
    <cellStyle name="Explanatory Text 2 2 2" xfId="1547" xr:uid="{A270D54D-9A99-4E3B-AC93-60435939641A}"/>
    <cellStyle name="Explanatory Text 2 2 3" xfId="1548" xr:uid="{5869BDCD-E0CF-4181-B590-DE116627192B}"/>
    <cellStyle name="Explanatory Text 2 2 4" xfId="1549" xr:uid="{F9C51546-C4C4-466E-BF04-AAC9F13B5B8A}"/>
    <cellStyle name="Explanatory Text 2 3" xfId="1550" xr:uid="{F707618D-949C-4DA9-9344-3DD409AAF30B}"/>
    <cellStyle name="Explanatory Text 2 4" xfId="1551" xr:uid="{9DDBC780-9DD3-4178-8113-170D8D597391}"/>
    <cellStyle name="Explanatory Text 2 4 2" xfId="1552" xr:uid="{7D756F9B-C8E9-4858-A7B8-D5F4152079E1}"/>
    <cellStyle name="Explanatory Text 2 4 3" xfId="1553" xr:uid="{BFAAE883-0FE6-40B5-AA06-CCAD0BE368FD}"/>
    <cellStyle name="Explanatory Text 2 4 4" xfId="1554" xr:uid="{57300D0B-28DA-4E54-A361-758C510C0FAC}"/>
    <cellStyle name="Explanatory Text 2 5" xfId="1555" xr:uid="{67E0A9CA-D319-4B24-AD19-FF722AAD9641}"/>
    <cellStyle name="Explanatory Text 2 5 2" xfId="1556" xr:uid="{3779DB88-EAB5-4C13-95A8-4301587F1EA5}"/>
    <cellStyle name="Explanatory Text 2 6" xfId="1557" xr:uid="{BC3889E9-DED9-4262-BA59-BADD5381DAE4}"/>
    <cellStyle name="Explanatory Text 2 6 2" xfId="1558" xr:uid="{5461FBCA-EFBE-49D9-96AD-CCA35E516E9B}"/>
    <cellStyle name="Explanatory Text 2 7" xfId="1559" xr:uid="{5D91E6A2-A0C9-4B04-A4F3-FEF7893C7DEC}"/>
    <cellStyle name="Explanatory Text 2 7 2" xfId="1560" xr:uid="{ED6078E9-FE5B-4760-8D28-66F82BAA5195}"/>
    <cellStyle name="Explanatory Text 2 8" xfId="1561" xr:uid="{35A0C8FA-ABF4-4A1B-88DB-5A3BEE1D90D1}"/>
    <cellStyle name="Explanatory Text 2 9" xfId="1562" xr:uid="{BF53BA43-6ABF-41FA-8FAA-2B027AFF7DD9}"/>
    <cellStyle name="Explanatory Text 3" xfId="1563" xr:uid="{6DAAB9B7-E378-4D1B-89D8-38F6341AAF6A}"/>
    <cellStyle name="Explanatory Text 3 2" xfId="1564" xr:uid="{C69E2EAF-2CFD-450C-B0E0-906F9CE82449}"/>
    <cellStyle name="Explanatory Text 3 3" xfId="1565" xr:uid="{3A7643BB-0E6D-40FF-906B-0E3ACC5AA2FC}"/>
    <cellStyle name="Explanatory Text 3 4" xfId="1566" xr:uid="{3AADAA58-901B-4D95-ACE3-D8740C56BC63}"/>
    <cellStyle name="Explanatory Text 3 5" xfId="1567" xr:uid="{BB7CFFDE-B071-499D-B507-E95858CD659C}"/>
    <cellStyle name="Explanatory Text 4" xfId="1568" xr:uid="{639BB98D-BFE6-4D95-8FA9-C1165CA95DD3}"/>
    <cellStyle name="Explanatory Text 5" xfId="1569" xr:uid="{06A57FF6-DBC5-4CE0-A9EC-6E41BB47EB9C}"/>
    <cellStyle name="Explanatory Text 6" xfId="1570" xr:uid="{CF0C22DA-EDD1-41D6-98F1-7B80E49842F8}"/>
    <cellStyle name="Explanatory Text 6 2" xfId="1571" xr:uid="{B14C2F8F-7D02-4101-BE49-D257D242F878}"/>
    <cellStyle name="Explanatory Text 6 3" xfId="1572" xr:uid="{1E5D56F6-08C4-4878-A857-ACB24F631ABB}"/>
    <cellStyle name="Explanatory Text 6 4" xfId="1573" xr:uid="{0DB712FE-5D04-4F33-BC93-F171CCEE7681}"/>
    <cellStyle name="Explanatory Text 7" xfId="1574" xr:uid="{5241C0AF-D522-467F-9ADC-D0E61CC3A22C}"/>
    <cellStyle name="Explanatory Text 7 2" xfId="1575" xr:uid="{09199F5D-6A9A-4BF8-AF88-5F31056FD258}"/>
    <cellStyle name="Explanatory Text 7 3" xfId="1576" xr:uid="{E9DB35DF-61AD-40C6-9125-890BC6B8B14E}"/>
    <cellStyle name="Explanatory Text 7 4" xfId="1577" xr:uid="{36DE4169-E880-4EF8-984E-91EEF4A1F976}"/>
    <cellStyle name="Explanatory Text 8" xfId="1578" xr:uid="{4207531C-1A7B-4FA6-B27F-FCBD10759708}"/>
    <cellStyle name="Explanatory Text 8 2" xfId="1579" xr:uid="{4B9664BE-A7EE-484C-958C-C60430A9694A}"/>
    <cellStyle name="Explanatory Text 8 3" xfId="1580" xr:uid="{4669C2BA-6E57-4ADE-802E-3304EA9EFEC7}"/>
    <cellStyle name="Explanatory Text 8 4" xfId="1581" xr:uid="{5459C768-C2D9-4763-BC4D-37668505E75C}"/>
    <cellStyle name="Explanatory Text 9" xfId="1582" xr:uid="{2C4A0589-8004-42B6-AEDC-471994C4F437}"/>
    <cellStyle name="Explanatory Text 9 2" xfId="1583" xr:uid="{C08C3C76-E95C-45A1-92FD-EE7D90B6511A}"/>
    <cellStyle name="Explanatory Text 9 3" xfId="1584" xr:uid="{12862D46-B740-48AA-9375-162D56799F11}"/>
    <cellStyle name="Explanatory Text 9 4" xfId="1585" xr:uid="{B68B68DD-6935-4593-820D-471E9EE31A0A}"/>
    <cellStyle name="Good 10" xfId="1586" xr:uid="{1FCC67EA-D04E-41F8-9F92-CAA87531A704}"/>
    <cellStyle name="Good 10 2" xfId="1587" xr:uid="{687EC033-6EED-41C7-8473-10D48BF885BC}"/>
    <cellStyle name="Good 10 3" xfId="1588" xr:uid="{EED7C634-1E51-4716-B5D5-736F00907B3D}"/>
    <cellStyle name="Good 10 4" xfId="1589" xr:uid="{70AE900E-9024-498D-9BFA-A1CD52CCC493}"/>
    <cellStyle name="Good 11" xfId="1590" xr:uid="{B373BED5-D9CC-4B8D-9647-6A3DE842A155}"/>
    <cellStyle name="Good 11 2" xfId="1591" xr:uid="{826C9254-121C-4DB6-89CA-1992856A29CA}"/>
    <cellStyle name="Good 12" xfId="1592" xr:uid="{DB2528BA-D5D6-4802-99EB-895B2182101B}"/>
    <cellStyle name="Good 12 2" xfId="1593" xr:uid="{3F9BE540-5D43-4DB2-AC2B-8D61C7F50FAF}"/>
    <cellStyle name="Good 13" xfId="1594" xr:uid="{F8DD8D28-533E-4772-BA2F-2106F03BDC2A}"/>
    <cellStyle name="Good 13 2" xfId="1595" xr:uid="{AFDD4966-0AB9-4F77-9C4C-7BA2C9B65A83}"/>
    <cellStyle name="Good 14" xfId="1596" xr:uid="{2F3234D1-8C46-479A-96FB-CA3AA7AB99E4}"/>
    <cellStyle name="Good 14 2" xfId="1597" xr:uid="{F9C788FC-07DB-4AC4-AA3D-DD7E82A474CC}"/>
    <cellStyle name="Good 2" xfId="1598" xr:uid="{E55740C9-E8D5-456F-B114-D947B43B5B14}"/>
    <cellStyle name="Good 2 10" xfId="1599" xr:uid="{A4ECCCDC-F0C8-47CD-86B4-51A516F1D310}"/>
    <cellStyle name="Good 2 10 2" xfId="1600" xr:uid="{2DCA6302-0162-4247-B424-614F9BD64C2E}"/>
    <cellStyle name="Good 2 11" xfId="1601" xr:uid="{C8C7ED38-FDB5-40ED-9AFE-FD21AF893CCB}"/>
    <cellStyle name="Good 2 2" xfId="1602" xr:uid="{92E5C240-242C-48CF-960B-EAA8807E10DE}"/>
    <cellStyle name="Good 2 2 2" xfId="1603" xr:uid="{D75F35BC-CB0A-422F-AC17-4EAEF7CF9EEE}"/>
    <cellStyle name="Good 2 2 3" xfId="1604" xr:uid="{A14B0247-0647-4A80-847C-0FC41BB530B1}"/>
    <cellStyle name="Good 2 2 4" xfId="1605" xr:uid="{D96F3BCE-16AB-4C90-97D9-0A004715EFBE}"/>
    <cellStyle name="Good 2 3" xfId="1606" xr:uid="{70DD5D63-916C-4BB9-AE28-1E1A94110E2E}"/>
    <cellStyle name="Good 2 4" xfId="1607" xr:uid="{23AEFCFE-E09C-4464-B1CC-EF09CE7C9AD5}"/>
    <cellStyle name="Good 2 4 2" xfId="1608" xr:uid="{E2167603-0182-4C8C-A275-BF4AE2861086}"/>
    <cellStyle name="Good 2 4 3" xfId="1609" xr:uid="{33B4F1EC-697E-489C-BCC3-D00344161E93}"/>
    <cellStyle name="Good 2 4 4" xfId="1610" xr:uid="{1C6E6038-6037-481C-B5DC-5F3509449DED}"/>
    <cellStyle name="Good 2 5" xfId="1611" xr:uid="{7D6CF4FF-09F5-4E05-9752-6B411C953624}"/>
    <cellStyle name="Good 2 5 2" xfId="1612" xr:uid="{EABD8417-37B7-4C28-B0F0-23C616B3CE25}"/>
    <cellStyle name="Good 2 6" xfId="1613" xr:uid="{8063F97B-932E-48E4-9973-7AE2CBCD8984}"/>
    <cellStyle name="Good 2 6 2" xfId="1614" xr:uid="{2DAFE8E1-37E2-4EE4-89C8-0D0841CFBE2F}"/>
    <cellStyle name="Good 2 7" xfId="1615" xr:uid="{5F6E9408-6CF5-4F90-B284-F404E2BF8D31}"/>
    <cellStyle name="Good 2 7 2" xfId="1616" xr:uid="{862D70B4-6857-4F75-9562-B9932CDB39C6}"/>
    <cellStyle name="Good 2 8" xfId="1617" xr:uid="{86477E31-99C4-4A5A-8995-CBCF1C2FD080}"/>
    <cellStyle name="Good 2 9" xfId="1618" xr:uid="{93BEDEC9-3AED-41B2-AE4B-88244B48945A}"/>
    <cellStyle name="Good 3" xfId="1619" xr:uid="{201D6862-5A02-4F94-9F90-4E763C06ADAF}"/>
    <cellStyle name="Good 3 2" xfId="1620" xr:uid="{C541AF55-8586-4D60-848E-3EC1781DA233}"/>
    <cellStyle name="Good 3 3" xfId="1621" xr:uid="{66F1FDA8-72CC-41D2-8279-C73EE88AEF62}"/>
    <cellStyle name="Good 3 4" xfId="1622" xr:uid="{44333FFA-6681-4771-9E85-CDDC51A81755}"/>
    <cellStyle name="Good 3 5" xfId="1623" xr:uid="{22045F2A-1590-4F0E-B2CC-E8C0B38E508A}"/>
    <cellStyle name="Good 4" xfId="1624" xr:uid="{EA1D5332-98FC-46EC-A523-738D16AF935F}"/>
    <cellStyle name="Good 5" xfId="1625" xr:uid="{3202112B-1931-4AE6-9873-91F267AFCF28}"/>
    <cellStyle name="Good 6" xfId="1626" xr:uid="{C5A634DF-38C1-4467-B8E7-4BA9727B6C97}"/>
    <cellStyle name="Good 6 2" xfId="1627" xr:uid="{A4832CA2-D15C-4D4F-B850-20C89BB36A34}"/>
    <cellStyle name="Good 6 3" xfId="1628" xr:uid="{39209F91-4833-43A8-A2F7-335733E9F285}"/>
    <cellStyle name="Good 6 4" xfId="1629" xr:uid="{A91F995F-E259-4F53-9F8F-8A1857F54680}"/>
    <cellStyle name="Good 7" xfId="1630" xr:uid="{A961D2C9-CC8C-460F-B83C-8318C2474ADA}"/>
    <cellStyle name="Good 7 2" xfId="1631" xr:uid="{7D92F2A1-2AE6-45AA-967E-E2A5F9C8EBA6}"/>
    <cellStyle name="Good 7 3" xfId="1632" xr:uid="{BAF85F48-EC2C-4308-B957-AFA288407E67}"/>
    <cellStyle name="Good 7 4" xfId="1633" xr:uid="{2D785C40-6F37-40FC-A70C-0AB57B36C4EB}"/>
    <cellStyle name="Good 8" xfId="1634" xr:uid="{9F16EEB3-85BD-4739-BD6A-EB28E71A4F60}"/>
    <cellStyle name="Good 8 2" xfId="1635" xr:uid="{D8EEB6C5-5DEB-4569-9D1C-44B6E9F6A8E9}"/>
    <cellStyle name="Good 8 3" xfId="1636" xr:uid="{AD60E95C-6120-499E-A2A4-178C16F112D2}"/>
    <cellStyle name="Good 8 4" xfId="1637" xr:uid="{AAE3A1E7-03D1-4ABC-92FC-491A17781B61}"/>
    <cellStyle name="Good 9" xfId="1638" xr:uid="{F2AD5924-6EE3-4307-8BA4-388BB3FCC2D7}"/>
    <cellStyle name="Good 9 2" xfId="1639" xr:uid="{E174F0B1-75F4-4661-B18E-75A128E70C7D}"/>
    <cellStyle name="Good 9 3" xfId="1640" xr:uid="{83107068-5171-48FF-AB1D-F548239EA70D}"/>
    <cellStyle name="Good 9 4" xfId="1641" xr:uid="{9E8BD7D7-E8C0-452D-8531-5031042F3DF5}"/>
    <cellStyle name="Heading 1 10" xfId="1642" xr:uid="{8E8DDEF8-7F8C-4837-9EB4-53B22E8BAE31}"/>
    <cellStyle name="Heading 1 10 2" xfId="1643" xr:uid="{7697F74D-76B5-4064-823F-E9E97FF95668}"/>
    <cellStyle name="Heading 1 10 3" xfId="1644" xr:uid="{F9AC133F-2A30-4A60-A120-1331FB311BAC}"/>
    <cellStyle name="Heading 1 10 4" xfId="1645" xr:uid="{327A081B-B5FE-4373-84ED-E60092D6B4D5}"/>
    <cellStyle name="Heading 1 11" xfId="1646" xr:uid="{7E97E70E-B99D-4D72-B790-20A9C1334DCB}"/>
    <cellStyle name="Heading 1 11 2" xfId="1647" xr:uid="{3EA559FA-C518-4930-AB8E-890AC30CAE68}"/>
    <cellStyle name="Heading 1 12" xfId="1648" xr:uid="{F5D06112-F6E1-42D7-85A8-C9EFF398380E}"/>
    <cellStyle name="Heading 1 12 2" xfId="1649" xr:uid="{33526FE5-CAA2-4AD0-9568-3CD264FB0975}"/>
    <cellStyle name="Heading 1 13" xfId="1650" xr:uid="{22D85FED-7B1E-40BD-A17E-D66E21A47E38}"/>
    <cellStyle name="Heading 1 13 2" xfId="1651" xr:uid="{E87B5BD6-28CC-4AA6-8E67-43CF5EB37B51}"/>
    <cellStyle name="Heading 1 14" xfId="1652" xr:uid="{529910F9-1085-493E-AC91-A2E577E66E78}"/>
    <cellStyle name="Heading 1 14 2" xfId="1653" xr:uid="{8A653027-36A2-4299-960C-F0E07A3D8543}"/>
    <cellStyle name="Heading 1 2" xfId="1654" xr:uid="{7B857B12-AC5A-4373-8A78-22B8B253ABE9}"/>
    <cellStyle name="Heading 1 2 10" xfId="1655" xr:uid="{9D896FA0-4AE3-4EB6-B19E-9EBFEE79C003}"/>
    <cellStyle name="Heading 1 2 10 2" xfId="1656" xr:uid="{7E8FBAB8-3597-4A36-9D1E-55B2572DDC17}"/>
    <cellStyle name="Heading 1 2 11" xfId="1657" xr:uid="{7BA099BE-42B2-49D2-A5E6-DAA712218A98}"/>
    <cellStyle name="Heading 1 2 2" xfId="1658" xr:uid="{366D6713-9DEB-46CC-9872-627229E3E277}"/>
    <cellStyle name="Heading 1 2 2 2" xfId="1659" xr:uid="{E1570196-5983-43F5-9B42-E885C1603524}"/>
    <cellStyle name="Heading 1 2 2 3" xfId="1660" xr:uid="{7AE9485A-0101-4599-92BD-5D184BD7A58C}"/>
    <cellStyle name="Heading 1 2 2 4" xfId="1661" xr:uid="{36D32BA2-2924-45FE-B609-62C686FBF49F}"/>
    <cellStyle name="Heading 1 2 3" xfId="1662" xr:uid="{24DD034B-AB54-4A22-9F5D-AC8267C58198}"/>
    <cellStyle name="Heading 1 2 4" xfId="1663" xr:uid="{290D3856-121F-4073-A21B-5FBDC8C59391}"/>
    <cellStyle name="Heading 1 2 4 2" xfId="1664" xr:uid="{303826BA-1952-445E-A7A0-65C36EFACC83}"/>
    <cellStyle name="Heading 1 2 4 3" xfId="1665" xr:uid="{2353CF60-528E-42FC-8167-01AFE52941D4}"/>
    <cellStyle name="Heading 1 2 4 4" xfId="1666" xr:uid="{843F65E4-1C40-4E82-ADB4-B30690F65AEA}"/>
    <cellStyle name="Heading 1 2 5" xfId="1667" xr:uid="{64BE9CF0-67CF-4BB7-96A9-2716905F2A88}"/>
    <cellStyle name="Heading 1 2 5 2" xfId="1668" xr:uid="{10582092-44C9-4ADA-91CD-321678E7546D}"/>
    <cellStyle name="Heading 1 2 6" xfId="1669" xr:uid="{C697478D-9002-428D-B242-29FCCE385DC3}"/>
    <cellStyle name="Heading 1 2 6 2" xfId="1670" xr:uid="{33FF6421-7243-4D91-832F-7E466EBBA471}"/>
    <cellStyle name="Heading 1 2 7" xfId="1671" xr:uid="{88C6A627-5FA2-4951-B8C5-5B14F52E42E6}"/>
    <cellStyle name="Heading 1 2 7 2" xfId="1672" xr:uid="{0C9BD62F-693B-41DA-A15D-A94B3B6D1DCE}"/>
    <cellStyle name="Heading 1 2 8" xfId="1673" xr:uid="{A6B77128-6ABD-4359-8C88-E07BD8CC87F5}"/>
    <cellStyle name="Heading 1 2 9" xfId="1674" xr:uid="{8ED4A2FB-9593-408D-B0F4-091093139E23}"/>
    <cellStyle name="Heading 1 3" xfId="1675" xr:uid="{C9605444-1C9E-4CCB-84CF-DC627E3044FF}"/>
    <cellStyle name="Heading 1 3 2" xfId="1676" xr:uid="{F21579C1-02C5-49E2-9E63-702149E38422}"/>
    <cellStyle name="Heading 1 3 3" xfId="1677" xr:uid="{5DF419A8-F70C-4693-9E91-0BC922A25CC7}"/>
    <cellStyle name="Heading 1 3 4" xfId="1678" xr:uid="{D7FF2599-4173-4C83-A6EB-09AD5C62F1FD}"/>
    <cellStyle name="Heading 1 3 5" xfId="1679" xr:uid="{3C677248-9EE9-40CD-8CD2-F46E7DB60597}"/>
    <cellStyle name="Heading 1 4" xfId="1680" xr:uid="{56AF4F16-6F92-4E77-9D76-684EFAF675F9}"/>
    <cellStyle name="Heading 1 5" xfId="1681" xr:uid="{B0825B18-2DD5-4A6E-8EB0-62367B7FC835}"/>
    <cellStyle name="Heading 1 6" xfId="1682" xr:uid="{477EB4CC-9FEB-46F3-B68E-275F090FC706}"/>
    <cellStyle name="Heading 1 6 2" xfId="1683" xr:uid="{3C1317F1-D7B6-4556-BADC-AD45E7FBF119}"/>
    <cellStyle name="Heading 1 6 3" xfId="1684" xr:uid="{3039894B-1EFD-4E03-AFB8-87F6275AAD04}"/>
    <cellStyle name="Heading 1 6 4" xfId="1685" xr:uid="{7CE0E6A0-EDAE-4158-B92F-535DD98A48FD}"/>
    <cellStyle name="Heading 1 7" xfId="1686" xr:uid="{242D258E-0464-43E0-8F74-789FBEC06456}"/>
    <cellStyle name="Heading 1 7 2" xfId="1687" xr:uid="{AFF77678-EF1D-47AB-8C84-890E94B86A15}"/>
    <cellStyle name="Heading 1 7 3" xfId="1688" xr:uid="{157FC2FE-596F-49D4-B8BA-09F9003ACCE9}"/>
    <cellStyle name="Heading 1 7 4" xfId="1689" xr:uid="{0915D439-A222-480C-8D5F-2A7A9AB10901}"/>
    <cellStyle name="Heading 1 8" xfId="1690" xr:uid="{E984C770-7C47-4511-81FE-C01CCE30D1EF}"/>
    <cellStyle name="Heading 1 8 2" xfId="1691" xr:uid="{B2381199-33F1-4027-9AF3-C387722C81A5}"/>
    <cellStyle name="Heading 1 8 3" xfId="1692" xr:uid="{49B89043-46A5-4D2D-8807-8F255CE603F2}"/>
    <cellStyle name="Heading 1 8 4" xfId="1693" xr:uid="{85655AF6-E058-41AD-BE6F-3DCF3F45720B}"/>
    <cellStyle name="Heading 1 9" xfId="1694" xr:uid="{D20E5E09-6017-4753-8C34-8CE54D317601}"/>
    <cellStyle name="Heading 1 9 2" xfId="1695" xr:uid="{DEA137B5-AFF2-49AF-96FB-CA3459BA53A9}"/>
    <cellStyle name="Heading 1 9 3" xfId="1696" xr:uid="{5657CDF9-A5F0-4AD2-B648-64B40D1B0872}"/>
    <cellStyle name="Heading 1 9 4" xfId="1697" xr:uid="{656B5A47-9A96-4C34-8946-FCBF3700D1D2}"/>
    <cellStyle name="Heading 2 10" xfId="1698" xr:uid="{4262274C-F449-4916-8F1F-4A583EDA4C2E}"/>
    <cellStyle name="Heading 2 10 2" xfId="1699" xr:uid="{B66D13AC-3759-43EF-B66B-9DBD4AD15A11}"/>
    <cellStyle name="Heading 2 10 3" xfId="1700" xr:uid="{D2CCA6C0-9309-412F-9A9D-5BB9DEC35411}"/>
    <cellStyle name="Heading 2 10 4" xfId="1701" xr:uid="{CB98A199-93B0-4F76-AA73-BE38E3013675}"/>
    <cellStyle name="Heading 2 11" xfId="1702" xr:uid="{E4E1A6DF-B543-4749-8314-574E388776F2}"/>
    <cellStyle name="Heading 2 11 2" xfId="1703" xr:uid="{9099ED3F-45F7-4840-A018-4230A63A087D}"/>
    <cellStyle name="Heading 2 12" xfId="1704" xr:uid="{5CBAD672-9320-4E5D-823C-88A680CED44F}"/>
    <cellStyle name="Heading 2 12 2" xfId="1705" xr:uid="{B9C1320A-C78F-48A4-8121-026BB89A57A0}"/>
    <cellStyle name="Heading 2 13" xfId="1706" xr:uid="{1D3DF2EA-B4DD-4C7B-A8DD-65DA288FFF2C}"/>
    <cellStyle name="Heading 2 13 2" xfId="1707" xr:uid="{95A37F51-A2DD-482F-9A30-96960C717FC2}"/>
    <cellStyle name="Heading 2 14" xfId="1708" xr:uid="{F3CDBF02-A05E-47DD-B231-81215218CB47}"/>
    <cellStyle name="Heading 2 14 2" xfId="1709" xr:uid="{F3C64DC3-AE72-41F4-966C-F909BE57F614}"/>
    <cellStyle name="Heading 2 2" xfId="1710" xr:uid="{92E28C4B-BFBC-4A92-A306-FCCD0DD5C546}"/>
    <cellStyle name="Heading 2 2 10" xfId="1711" xr:uid="{1ADC2C6C-5BB6-4C01-8090-327DFD0AE9FE}"/>
    <cellStyle name="Heading 2 2 10 2" xfId="1712" xr:uid="{89CA3C2D-B7E9-4A73-9F13-859C37CB8E03}"/>
    <cellStyle name="Heading 2 2 11" xfId="1713" xr:uid="{97B3C33C-75FC-416A-A4EC-9FA4D826A4C0}"/>
    <cellStyle name="Heading 2 2 2" xfId="1714" xr:uid="{33C96E86-EE37-4E65-B076-4E6B4EC26F9D}"/>
    <cellStyle name="Heading 2 2 2 2" xfId="1715" xr:uid="{B69CDA8E-2B1C-4D7F-9A13-19AF4017DE00}"/>
    <cellStyle name="Heading 2 2 2 3" xfId="1716" xr:uid="{E2FC8415-F771-4CC4-B466-248A1DA1416A}"/>
    <cellStyle name="Heading 2 2 2 4" xfId="1717" xr:uid="{0D3606E6-3D17-46A6-BDB3-C79E3AE78F60}"/>
    <cellStyle name="Heading 2 2 3" xfId="1718" xr:uid="{7684A84F-287D-4E83-A475-645B09AD9AA9}"/>
    <cellStyle name="Heading 2 2 4" xfId="1719" xr:uid="{258592B7-83F0-41A9-B6B8-CE3BD17506BB}"/>
    <cellStyle name="Heading 2 2 4 2" xfId="1720" xr:uid="{D5118FA7-DF50-4D0C-828F-23CDADCA46A9}"/>
    <cellStyle name="Heading 2 2 4 3" xfId="1721" xr:uid="{ED9C3AFF-5108-40F5-89B8-42335D3D0142}"/>
    <cellStyle name="Heading 2 2 4 4" xfId="1722" xr:uid="{3040B553-879D-4FBC-A368-62BF326A765F}"/>
    <cellStyle name="Heading 2 2 5" xfId="1723" xr:uid="{E5BDBE8A-DBB7-4DB6-B8C3-E550DD6DBDBC}"/>
    <cellStyle name="Heading 2 2 5 2" xfId="1724" xr:uid="{9BFDD434-CA2B-4FBB-B386-230E8621F9E7}"/>
    <cellStyle name="Heading 2 2 6" xfId="1725" xr:uid="{7AEF1547-F811-4972-9AFF-0748B1D8F9DF}"/>
    <cellStyle name="Heading 2 2 6 2" xfId="1726" xr:uid="{B9441DC0-D89D-4988-9C7F-E1D4F04CC0AD}"/>
    <cellStyle name="Heading 2 2 7" xfId="1727" xr:uid="{AB42E000-965B-4EDF-8317-B0036EAC75A9}"/>
    <cellStyle name="Heading 2 2 7 2" xfId="1728" xr:uid="{AAB6E40E-53F6-4688-B329-0DA7F78A2692}"/>
    <cellStyle name="Heading 2 2 8" xfId="1729" xr:uid="{78517258-3905-4781-A788-622816CC92FB}"/>
    <cellStyle name="Heading 2 2 9" xfId="1730" xr:uid="{33895AF8-C6B4-427B-BF1C-C62753EC1489}"/>
    <cellStyle name="Heading 2 3" xfId="1731" xr:uid="{4290AC69-CBE0-4F37-9070-C23CC7B5994C}"/>
    <cellStyle name="Heading 2 3 2" xfId="1732" xr:uid="{68AE508A-505D-4DD7-9A4F-D3B60CA55F80}"/>
    <cellStyle name="Heading 2 3 3" xfId="1733" xr:uid="{CD48C304-BFDE-42AA-A74B-58594E599688}"/>
    <cellStyle name="Heading 2 3 4" xfId="1734" xr:uid="{A6C7E3AF-3F48-4CE7-B36D-47877C43F68C}"/>
    <cellStyle name="Heading 2 3 5" xfId="1735" xr:uid="{24CB3DB1-E6FA-4566-9429-EDC9D77F5424}"/>
    <cellStyle name="Heading 2 4" xfId="1736" xr:uid="{EB0493CA-C4A8-46CB-AF85-BFEB8CBB37C0}"/>
    <cellStyle name="Heading 2 5" xfId="1737" xr:uid="{370309E5-BB42-44D2-B5BA-50CD25BD0278}"/>
    <cellStyle name="Heading 2 6" xfId="1738" xr:uid="{91E1E9CC-5A8D-41BD-BB26-5D0987E33F32}"/>
    <cellStyle name="Heading 2 6 2" xfId="1739" xr:uid="{BCDF071C-FAB2-4713-8E3B-1B93FD6104E3}"/>
    <cellStyle name="Heading 2 6 3" xfId="1740" xr:uid="{A7E56C3C-0A06-413D-9888-0A3B56B42303}"/>
    <cellStyle name="Heading 2 6 4" xfId="1741" xr:uid="{023FA8C3-0F70-41CD-A2F4-E148A4CD3FEF}"/>
    <cellStyle name="Heading 2 7" xfId="1742" xr:uid="{06B51B70-3C7D-4E48-860A-4BEF633904B3}"/>
    <cellStyle name="Heading 2 7 2" xfId="1743" xr:uid="{D43696CB-CAC7-4206-AC08-B356D8955C2A}"/>
    <cellStyle name="Heading 2 7 3" xfId="1744" xr:uid="{6A3ED0F6-125F-4993-98AC-3088EE8AF33C}"/>
    <cellStyle name="Heading 2 7 4" xfId="1745" xr:uid="{8216C7B6-1B7D-4F4C-980F-6CBF101B53DC}"/>
    <cellStyle name="Heading 2 8" xfId="1746" xr:uid="{8B7BF452-44C4-45E5-ABF0-6BC173EC3502}"/>
    <cellStyle name="Heading 2 8 2" xfId="1747" xr:uid="{1D1E954A-0856-4846-A78D-0319752FB31A}"/>
    <cellStyle name="Heading 2 8 3" xfId="1748" xr:uid="{00381297-BA38-42B4-B21F-9C44748A6927}"/>
    <cellStyle name="Heading 2 8 4" xfId="1749" xr:uid="{C5D6D79D-59C7-46BB-B634-A387E084F329}"/>
    <cellStyle name="Heading 2 9" xfId="1750" xr:uid="{47E38159-E25F-4792-A464-E91B41CB1608}"/>
    <cellStyle name="Heading 2 9 2" xfId="1751" xr:uid="{DBBA9C20-BA40-4C6C-81EB-FD6B96F5C3B5}"/>
    <cellStyle name="Heading 2 9 3" xfId="1752" xr:uid="{C6EDC099-37C6-4AB7-B7A2-8DD197661E43}"/>
    <cellStyle name="Heading 2 9 4" xfId="1753" xr:uid="{B69D1A94-82B4-4712-A4BE-648E0328B8EC}"/>
    <cellStyle name="Heading 3 10" xfId="1754" xr:uid="{14DF743D-17BD-4AB6-9FCD-11F72AF8E2AE}"/>
    <cellStyle name="Heading 3 10 2" xfId="1755" xr:uid="{8C6971DB-9F37-4C77-BF68-94AF300BD1F2}"/>
    <cellStyle name="Heading 3 10 3" xfId="1756" xr:uid="{9485B8FA-6152-4669-AC73-A040DFCC519D}"/>
    <cellStyle name="Heading 3 10 4" xfId="1757" xr:uid="{E59957E7-0718-4EE8-A499-F3EDD9689570}"/>
    <cellStyle name="Heading 3 11" xfId="1758" xr:uid="{ED86080C-A1CD-4438-B24C-CCCCC9B2E2B7}"/>
    <cellStyle name="Heading 3 11 2" xfId="1759" xr:uid="{ABD3CE0C-87EF-458F-B92F-7D2C7BE795CD}"/>
    <cellStyle name="Heading 3 12" xfId="1760" xr:uid="{91030BF2-3704-420C-B6F8-935342BCB4EF}"/>
    <cellStyle name="Heading 3 12 2" xfId="1761" xr:uid="{E43A3A90-043C-4F58-AAD4-51D9ADB799E4}"/>
    <cellStyle name="Heading 3 13" xfId="1762" xr:uid="{96C5E4DE-3B49-466A-A1CC-A71803F07D3C}"/>
    <cellStyle name="Heading 3 13 2" xfId="1763" xr:uid="{8E3FE1DD-B7B0-44ED-B307-1234D7379457}"/>
    <cellStyle name="Heading 3 14" xfId="1764" xr:uid="{82B3A3CC-0F98-4EA5-9FAE-F8AB1E3EE4BE}"/>
    <cellStyle name="Heading 3 14 2" xfId="1765" xr:uid="{25C0DC32-B77B-450D-9188-B93DB93F23B6}"/>
    <cellStyle name="Heading 3 2" xfId="1766" xr:uid="{05FE884A-F7BA-4285-BBFB-DB645BBDBBA2}"/>
    <cellStyle name="Heading 3 2 10" xfId="1767" xr:uid="{5F26CC55-FC3B-49F6-8260-8D9B8A02B37C}"/>
    <cellStyle name="Heading 3 2 10 2" xfId="1768" xr:uid="{658387A2-52F3-4C12-9CC8-55CF8AB426FE}"/>
    <cellStyle name="Heading 3 2 11" xfId="1769" xr:uid="{8C2DC2F7-0D4F-4DCB-A9F3-FF85E14C3612}"/>
    <cellStyle name="Heading 3 2 2" xfId="1770" xr:uid="{43A78653-39B9-48C6-BB8C-B40DB5E74E79}"/>
    <cellStyle name="Heading 3 2 2 2" xfId="1771" xr:uid="{ABE5F076-EFBD-42C7-B3EE-B30BE6E6B2E9}"/>
    <cellStyle name="Heading 3 2 2 3" xfId="1772" xr:uid="{1FEB0C6A-63EC-4E98-B56C-CE2E8595B2A5}"/>
    <cellStyle name="Heading 3 2 2 4" xfId="1773" xr:uid="{D13B0883-9EB5-49AB-8EF1-A794FDED8D25}"/>
    <cellStyle name="Heading 3 2 3" xfId="1774" xr:uid="{CCAC200F-ED0A-4617-B076-4CFA6E31E15F}"/>
    <cellStyle name="Heading 3 2 4" xfId="1775" xr:uid="{A0591EED-ACAA-48C1-BD2E-A698BFF217AE}"/>
    <cellStyle name="Heading 3 2 4 2" xfId="1776" xr:uid="{54968099-8523-4FEB-9C58-F3B709D37B43}"/>
    <cellStyle name="Heading 3 2 4 3" xfId="1777" xr:uid="{7EAE89EF-D91E-4B43-82A8-963630F69D46}"/>
    <cellStyle name="Heading 3 2 4 4" xfId="1778" xr:uid="{F858550E-ED4F-4E5C-AE70-805264925C7D}"/>
    <cellStyle name="Heading 3 2 5" xfId="1779" xr:uid="{96AD4BDA-A2CE-4297-B2A2-630C009F0D2E}"/>
    <cellStyle name="Heading 3 2 5 2" xfId="1780" xr:uid="{6B798E79-7C3C-4465-856C-E8A220D457FF}"/>
    <cellStyle name="Heading 3 2 6" xfId="1781" xr:uid="{46258D93-4306-4D72-A1E7-856BA9F5C440}"/>
    <cellStyle name="Heading 3 2 6 2" xfId="1782" xr:uid="{3DDFDFB6-B900-40F0-9CA1-0F8BF3F685A1}"/>
    <cellStyle name="Heading 3 2 7" xfId="1783" xr:uid="{210E3DC5-7B91-49A7-AD3B-D19304D7F92C}"/>
    <cellStyle name="Heading 3 2 7 2" xfId="1784" xr:uid="{EA4A3648-3FE8-495B-BD8C-4F7A9A7D3641}"/>
    <cellStyle name="Heading 3 2 8" xfId="1785" xr:uid="{59B1D355-F1AD-4AA2-9DC4-0E9E0E65694A}"/>
    <cellStyle name="Heading 3 2 9" xfId="1786" xr:uid="{53A76E9C-23EC-414B-B7B3-92FDBC20377B}"/>
    <cellStyle name="Heading 3 3" xfId="1787" xr:uid="{CA77A2EE-6C68-4BFA-B4EA-C0C7F30CAB4F}"/>
    <cellStyle name="Heading 3 3 2" xfId="1788" xr:uid="{202487CC-6672-4842-A96E-B1148BFE300F}"/>
    <cellStyle name="Heading 3 3 3" xfId="1789" xr:uid="{0F32595F-44B6-4FB5-BDB3-86CD0CCAD46C}"/>
    <cellStyle name="Heading 3 3 4" xfId="1790" xr:uid="{288BE4ED-2C40-4A7D-A4F1-7399AA181C24}"/>
    <cellStyle name="Heading 3 3 5" xfId="1791" xr:uid="{CEE0D225-AED3-477C-8777-FC4073BB66A7}"/>
    <cellStyle name="Heading 3 4" xfId="1792" xr:uid="{4F62FD27-9C79-4C47-ABB4-22213341DBFC}"/>
    <cellStyle name="Heading 3 5" xfId="1793" xr:uid="{EE3B8AC3-F34A-40D6-91F4-0CCB7C703F0D}"/>
    <cellStyle name="Heading 3 6" xfId="1794" xr:uid="{F5B79886-B1F2-4010-A43E-F30A7B409622}"/>
    <cellStyle name="Heading 3 6 2" xfId="1795" xr:uid="{D4B0C403-827B-4341-8684-3939FD3239A0}"/>
    <cellStyle name="Heading 3 6 3" xfId="1796" xr:uid="{8959C7F8-CCD5-4701-9051-960639045335}"/>
    <cellStyle name="Heading 3 6 4" xfId="1797" xr:uid="{7C437874-55B3-4531-9C6B-AFE291B85CEF}"/>
    <cellStyle name="Heading 3 7" xfId="1798" xr:uid="{9B6B486F-E6F6-4777-9D67-BF33D6FA9E9A}"/>
    <cellStyle name="Heading 3 7 2" xfId="1799" xr:uid="{46D11878-954E-4CA5-8F60-C0D5FEA825B2}"/>
    <cellStyle name="Heading 3 7 3" xfId="1800" xr:uid="{1705EF76-B7F6-4BA1-BA97-8A41AF494534}"/>
    <cellStyle name="Heading 3 7 4" xfId="1801" xr:uid="{40FB1D3C-A18A-47D1-A754-17CA9C9E938C}"/>
    <cellStyle name="Heading 3 8" xfId="1802" xr:uid="{E89B8713-0829-4083-9323-E059924EA233}"/>
    <cellStyle name="Heading 3 8 2" xfId="1803" xr:uid="{57CD1833-8B5A-4CE9-ACD8-A520C40359FE}"/>
    <cellStyle name="Heading 3 8 3" xfId="1804" xr:uid="{F3225DE5-A265-4486-8975-F118312F640E}"/>
    <cellStyle name="Heading 3 8 4" xfId="1805" xr:uid="{E07CD47F-CA21-4746-AAB1-1FE4261C41F5}"/>
    <cellStyle name="Heading 3 9" xfId="1806" xr:uid="{92447B53-7856-460F-968B-18CD05287FC9}"/>
    <cellStyle name="Heading 3 9 2" xfId="1807" xr:uid="{600F8877-1A05-4365-AFED-3963F3356367}"/>
    <cellStyle name="Heading 3 9 3" xfId="1808" xr:uid="{5216F5FD-1645-4EA4-973E-891C7BAC8978}"/>
    <cellStyle name="Heading 3 9 4" xfId="1809" xr:uid="{E2732DA1-5989-474D-9FEE-7964D4BBB7AB}"/>
    <cellStyle name="Heading 4 10" xfId="1810" xr:uid="{557DDCDD-EAED-4E38-843E-BB2B89BCD5FD}"/>
    <cellStyle name="Heading 4 10 2" xfId="1811" xr:uid="{7A02E7BF-8D8F-4281-9891-D98F9ECC8BE1}"/>
    <cellStyle name="Heading 4 10 3" xfId="1812" xr:uid="{09F487BA-FF33-44A8-8B79-65C21BA7AB24}"/>
    <cellStyle name="Heading 4 10 4" xfId="1813" xr:uid="{2D508C2F-4385-4488-91B9-2437C8FC8270}"/>
    <cellStyle name="Heading 4 11" xfId="1814" xr:uid="{9B2B51B2-1532-4EBD-9F6F-D52AD33B20D5}"/>
    <cellStyle name="Heading 4 11 2" xfId="1815" xr:uid="{8897E656-349D-4CA9-813F-E7F40729F5B7}"/>
    <cellStyle name="Heading 4 12" xfId="1816" xr:uid="{0E90F131-D295-4BD9-92AF-C9EE6932896F}"/>
    <cellStyle name="Heading 4 12 2" xfId="1817" xr:uid="{A18A2F81-39E0-444A-A88A-1B6DC8B6FF03}"/>
    <cellStyle name="Heading 4 13" xfId="1818" xr:uid="{B40F84AA-AF13-441D-B30E-D58469F423C9}"/>
    <cellStyle name="Heading 4 13 2" xfId="1819" xr:uid="{43813FDB-EE2D-4EE9-A5BC-7D1152BDF05A}"/>
    <cellStyle name="Heading 4 14" xfId="1820" xr:uid="{863BA7F7-BDF2-446E-AC14-754D6B7DECAE}"/>
    <cellStyle name="Heading 4 14 2" xfId="1821" xr:uid="{9F8C6267-43A4-4809-90BC-7E3238155A5B}"/>
    <cellStyle name="Heading 4 2" xfId="1822" xr:uid="{8B1A5F08-96AF-4FC3-9042-1711DA989F7E}"/>
    <cellStyle name="Heading 4 2 10" xfId="1823" xr:uid="{B18CFE3E-04D3-41E1-8D16-C7FA19D8FF53}"/>
    <cellStyle name="Heading 4 2 10 2" xfId="1824" xr:uid="{CBCB6341-0608-402D-BC62-3C18E555595E}"/>
    <cellStyle name="Heading 4 2 11" xfId="1825" xr:uid="{A5195082-19E8-41AE-983C-B2C5A059A423}"/>
    <cellStyle name="Heading 4 2 2" xfId="1826" xr:uid="{1E694C4A-FB08-43C0-BEAC-412A19B896F2}"/>
    <cellStyle name="Heading 4 2 2 2" xfId="1827" xr:uid="{35B80BAD-B618-4A67-9E06-DC29449870C6}"/>
    <cellStyle name="Heading 4 2 2 3" xfId="1828" xr:uid="{CF7A09E2-5677-4B62-867A-919C9A1E5BF7}"/>
    <cellStyle name="Heading 4 2 2 4" xfId="1829" xr:uid="{6F9AE2AF-2E8F-4351-8BBE-F6175DC216FA}"/>
    <cellStyle name="Heading 4 2 3" xfId="1830" xr:uid="{A5A6EA35-65D8-41A7-918C-4E595509DB4F}"/>
    <cellStyle name="Heading 4 2 4" xfId="1831" xr:uid="{3AC7B70D-989C-4916-8B1C-1E3B841B9245}"/>
    <cellStyle name="Heading 4 2 4 2" xfId="1832" xr:uid="{C5837582-4594-4A2B-A733-3AA8DEE79F5D}"/>
    <cellStyle name="Heading 4 2 4 3" xfId="1833" xr:uid="{BD292657-8F68-4597-AC7A-54B121F22BCD}"/>
    <cellStyle name="Heading 4 2 4 4" xfId="1834" xr:uid="{9B6C6425-6AC9-4133-B778-E1524623D704}"/>
    <cellStyle name="Heading 4 2 5" xfId="1835" xr:uid="{DDB4201F-2D29-4BBB-A494-565D8765D195}"/>
    <cellStyle name="Heading 4 2 5 2" xfId="1836" xr:uid="{FB52A0D9-8574-478D-9610-C1A41DE832AB}"/>
    <cellStyle name="Heading 4 2 6" xfId="1837" xr:uid="{9B759E23-6DC0-4C60-A3CD-D5F3CE62A351}"/>
    <cellStyle name="Heading 4 2 6 2" xfId="1838" xr:uid="{8FE74418-78C2-4281-B790-2C719FDF567E}"/>
    <cellStyle name="Heading 4 2 7" xfId="1839" xr:uid="{130C5FE3-824D-4D4A-AC2A-AD141F6F880D}"/>
    <cellStyle name="Heading 4 2 7 2" xfId="1840" xr:uid="{B238FB2B-4827-406C-AC2B-731A5EC92699}"/>
    <cellStyle name="Heading 4 2 8" xfId="1841" xr:uid="{58453543-8AA4-40CA-B4FD-68DD892D1665}"/>
    <cellStyle name="Heading 4 2 9" xfId="1842" xr:uid="{C3CB362D-F869-4263-BA6C-6E19CC69B7A0}"/>
    <cellStyle name="Heading 4 3" xfId="1843" xr:uid="{B0C60F0D-959F-4E18-813A-22A68336C7DC}"/>
    <cellStyle name="Heading 4 3 2" xfId="1844" xr:uid="{9DC54F3E-2F2C-4271-8045-03575A6D85A9}"/>
    <cellStyle name="Heading 4 3 3" xfId="1845" xr:uid="{CCB1567E-1394-4775-B128-6C00FD0FC7D4}"/>
    <cellStyle name="Heading 4 3 4" xfId="1846" xr:uid="{67125A9B-4172-4A90-97E3-DCE14E3866CD}"/>
    <cellStyle name="Heading 4 3 5" xfId="1847" xr:uid="{314EC61B-DE3B-4EB5-B536-25E8C642540A}"/>
    <cellStyle name="Heading 4 4" xfId="1848" xr:uid="{537A4741-83C7-4724-9D4E-EFF99418552F}"/>
    <cellStyle name="Heading 4 5" xfId="1849" xr:uid="{B2FCD2EB-ABC0-4B02-9227-8E9AB294EDC8}"/>
    <cellStyle name="Heading 4 6" xfId="1850" xr:uid="{957CA124-07C4-429A-BB86-41FA67F20B53}"/>
    <cellStyle name="Heading 4 6 2" xfId="1851" xr:uid="{377C386E-A54F-4D9F-B43A-91F215D37A47}"/>
    <cellStyle name="Heading 4 6 3" xfId="1852" xr:uid="{8F246CB6-66C5-469C-8463-5F35FD4B6167}"/>
    <cellStyle name="Heading 4 6 4" xfId="1853" xr:uid="{78D8E055-5C63-4C55-9791-8090E9AC7326}"/>
    <cellStyle name="Heading 4 7" xfId="1854" xr:uid="{49A01503-E115-4767-AA21-49478F8AF737}"/>
    <cellStyle name="Heading 4 7 2" xfId="1855" xr:uid="{F617E572-D4F8-472A-B6CD-C178A3028723}"/>
    <cellStyle name="Heading 4 7 3" xfId="1856" xr:uid="{8018683F-B1CB-4B0E-9FA0-A80D88F72C45}"/>
    <cellStyle name="Heading 4 7 4" xfId="1857" xr:uid="{A3672409-0D63-4A35-88C1-52F3A6975834}"/>
    <cellStyle name="Heading 4 8" xfId="1858" xr:uid="{7F7AACC1-BD7E-44B6-BF88-8E482EE47F7B}"/>
    <cellStyle name="Heading 4 8 2" xfId="1859" xr:uid="{ED13009E-7E2D-4F52-B5E3-B23B743A829C}"/>
    <cellStyle name="Heading 4 8 3" xfId="1860" xr:uid="{86DAFA29-36A9-4401-B7E4-76DEE990416D}"/>
    <cellStyle name="Heading 4 8 4" xfId="1861" xr:uid="{927A729A-A597-4DAC-BB29-EFDCA778DD2B}"/>
    <cellStyle name="Heading 4 9" xfId="1862" xr:uid="{6A282BB7-3F4B-40FC-B253-D281FF3C1559}"/>
    <cellStyle name="Heading 4 9 2" xfId="1863" xr:uid="{0118556D-CA5A-4FF4-93CA-398956A2A34E}"/>
    <cellStyle name="Heading 4 9 3" xfId="1864" xr:uid="{1EE9C27C-D31C-4195-B298-BAE8AA11D886}"/>
    <cellStyle name="Heading 4 9 4" xfId="1865" xr:uid="{1624AC6F-2CC4-4322-9BDF-FE02CA1879EB}"/>
    <cellStyle name="Hyperlink 2" xfId="1866" xr:uid="{0DDF763E-7AD6-4A7D-8746-A242FC722713}"/>
    <cellStyle name="Hyperlink 2 2" xfId="1867" xr:uid="{4C22991E-F950-486E-9B05-42876457BC91}"/>
    <cellStyle name="Hyperlink 2 3" xfId="1868" xr:uid="{A141EF6E-C50B-48E7-B0B0-FA2B39DEAF57}"/>
    <cellStyle name="Hyperlink 3" xfId="1869" xr:uid="{FE99C121-9E94-44FB-81FC-B5675F3258CB}"/>
    <cellStyle name="Input 10" xfId="1870" xr:uid="{C69FF235-213C-4711-9600-9FFFA72A88C1}"/>
    <cellStyle name="Input 10 2" xfId="1871" xr:uid="{E8D18D3F-C393-4E61-A183-E338FD37E073}"/>
    <cellStyle name="Input 10 3" xfId="1872" xr:uid="{017FB448-529F-48B5-B3C4-380104B80120}"/>
    <cellStyle name="Input 10 4" xfId="1873" xr:uid="{CAA7DBCD-99B8-48BE-907F-AC434E201BB2}"/>
    <cellStyle name="Input 11" xfId="1874" xr:uid="{A27A432A-277D-4369-B9B2-0472E3EF0884}"/>
    <cellStyle name="Input 11 2" xfId="1875" xr:uid="{BA57DC7A-7998-414B-9DD3-9D671247A350}"/>
    <cellStyle name="Input 12" xfId="1876" xr:uid="{4CD27283-2EE3-4BB8-979F-0DDDD60D7DA0}"/>
    <cellStyle name="Input 12 2" xfId="1877" xr:uid="{AE835C0E-FDE9-4BD3-9B4B-51BCCEA4DAC7}"/>
    <cellStyle name="Input 13" xfId="1878" xr:uid="{4439F1D7-745A-4058-A4FB-DE2FE1251186}"/>
    <cellStyle name="Input 13 2" xfId="1879" xr:uid="{D37BBA78-F190-4996-9FB4-103907540738}"/>
    <cellStyle name="Input 14" xfId="1880" xr:uid="{BA100F9A-E10F-442D-BC2D-2C2D9F1B3CED}"/>
    <cellStyle name="Input 14 2" xfId="1881" xr:uid="{151D91DA-6598-4F8E-8F67-F7760A9930AB}"/>
    <cellStyle name="Input 2" xfId="1882" xr:uid="{2F4FAB69-807A-4CAD-9145-F7A5093A0DC0}"/>
    <cellStyle name="Input 2 10" xfId="1883" xr:uid="{2F7C6ECC-7171-4C7A-AB71-6D8F2F4CE276}"/>
    <cellStyle name="Input 2 10 2" xfId="1884" xr:uid="{324CCB31-5E41-440B-801A-E1B63D384E7C}"/>
    <cellStyle name="Input 2 11" xfId="1885" xr:uid="{8CE4DDD9-5BAE-48B4-B93B-995536CBB978}"/>
    <cellStyle name="Input 2 2" xfId="1886" xr:uid="{05CA34C1-7DB6-48F2-9898-FF4FF1433D1D}"/>
    <cellStyle name="Input 2 2 2" xfId="1887" xr:uid="{FADA34CA-32F6-4CEB-9E48-63415CB6BEC3}"/>
    <cellStyle name="Input 2 2 3" xfId="1888" xr:uid="{C578482F-A529-48F3-89A6-A5A1D71915E4}"/>
    <cellStyle name="Input 2 2 4" xfId="1889" xr:uid="{E917FCA5-7929-48B3-A80E-EA8EE206716B}"/>
    <cellStyle name="Input 2 3" xfId="1890" xr:uid="{1DBEF70E-7733-45BF-878B-CD52AC1A2189}"/>
    <cellStyle name="Input 2 4" xfId="1891" xr:uid="{F5D16EC2-7647-4C38-9655-A252103A7B94}"/>
    <cellStyle name="Input 2 4 2" xfId="1892" xr:uid="{B18457C4-5C71-418F-BA71-ED9714B168F2}"/>
    <cellStyle name="Input 2 4 3" xfId="1893" xr:uid="{77D1B986-5B60-48E2-9AF1-9622655E535E}"/>
    <cellStyle name="Input 2 4 4" xfId="1894" xr:uid="{36CC8826-B8B1-481B-8B40-96B56B2ECC44}"/>
    <cellStyle name="Input 2 5" xfId="1895" xr:uid="{25690BB3-EC52-4802-9C7C-4482F2FCC1A7}"/>
    <cellStyle name="Input 2 5 2" xfId="1896" xr:uid="{4B605132-61AD-4E7C-B9A0-940FE72575C1}"/>
    <cellStyle name="Input 2 6" xfId="1897" xr:uid="{465B91B5-C18F-4D2C-89B0-771920AED993}"/>
    <cellStyle name="Input 2 6 2" xfId="1898" xr:uid="{CEA6E179-80B8-4ED4-8DBC-072F0F96E9F0}"/>
    <cellStyle name="Input 2 7" xfId="1899" xr:uid="{31857D45-1EDB-4B62-8DAE-73B9AB4E2FEA}"/>
    <cellStyle name="Input 2 7 2" xfId="1900" xr:uid="{630DFDB3-59CB-4D99-BB75-BBAF8F4FE18E}"/>
    <cellStyle name="Input 2 8" xfId="1901" xr:uid="{5026E721-53BE-43BF-B7C0-405E04717262}"/>
    <cellStyle name="Input 2 9" xfId="1902" xr:uid="{F887E058-7FB9-434A-85AC-B5DA877C1891}"/>
    <cellStyle name="Input 3" xfId="1903" xr:uid="{0034A102-1030-426C-B7DD-C067D154B46E}"/>
    <cellStyle name="Input 3 2" xfId="1904" xr:uid="{A883C867-34E5-4564-923E-15CD8DF00A9C}"/>
    <cellStyle name="Input 3 3" xfId="1905" xr:uid="{E22760A0-347B-41DF-B7CA-5618457D3A92}"/>
    <cellStyle name="Input 3 4" xfId="1906" xr:uid="{FF722075-9F56-4855-9782-DC599BC9C34E}"/>
    <cellStyle name="Input 3 5" xfId="1907" xr:uid="{1CC8F866-809A-41B3-A650-D3382BC9E1E6}"/>
    <cellStyle name="Input 4" xfId="1908" xr:uid="{FBC303E2-EA8D-43D2-ADA5-F73596745ED0}"/>
    <cellStyle name="Input 5" xfId="1909" xr:uid="{7DA18764-5E3A-42DF-B94E-C92A7094BC06}"/>
    <cellStyle name="Input 6" xfId="1910" xr:uid="{BB35ED69-CA57-4414-8788-6A99F8D6AD9C}"/>
    <cellStyle name="Input 6 2" xfId="1911" xr:uid="{C92C99EA-81F9-4EAD-A6E6-A6F093B495B9}"/>
    <cellStyle name="Input 6 3" xfId="1912" xr:uid="{9DDE213E-A05E-494B-8106-4AC95A341317}"/>
    <cellStyle name="Input 6 4" xfId="1913" xr:uid="{06266C26-358C-425E-B031-91105B315CB1}"/>
    <cellStyle name="Input 7" xfId="1914" xr:uid="{643E0B67-A24C-407D-99EA-8F584D1B2D8B}"/>
    <cellStyle name="Input 7 2" xfId="1915" xr:uid="{AD922C03-D468-45D6-9E50-764F623791EA}"/>
    <cellStyle name="Input 7 3" xfId="1916" xr:uid="{3046ABB0-D91A-4D5B-9EEF-036CD335BB3F}"/>
    <cellStyle name="Input 7 4" xfId="1917" xr:uid="{97823924-7787-44B2-BD5B-3DCFF090AC1C}"/>
    <cellStyle name="Input 8" xfId="1918" xr:uid="{7C4500F4-3BC5-45C7-B0BE-1CBCA17EB623}"/>
    <cellStyle name="Input 8 2" xfId="1919" xr:uid="{17AF28D8-C478-4F73-9F1A-E1F0AF31B3EC}"/>
    <cellStyle name="Input 8 3" xfId="1920" xr:uid="{B6F24C0F-16B9-4A12-A33C-6923AADAC273}"/>
    <cellStyle name="Input 8 4" xfId="1921" xr:uid="{8D9B9E59-14A3-4DB5-A76D-D30858089440}"/>
    <cellStyle name="Input 9" xfId="1922" xr:uid="{39171BA3-39C6-4EFC-B810-3AD5335D8371}"/>
    <cellStyle name="Input 9 2" xfId="1923" xr:uid="{B5AA8ABE-8D53-463B-876C-6A166B8D2669}"/>
    <cellStyle name="Input 9 3" xfId="1924" xr:uid="{1DA5688E-E3A7-4457-9538-539B877F7C88}"/>
    <cellStyle name="Input 9 4" xfId="1925" xr:uid="{2D7F4053-572B-4EB0-A1EF-AF7BD5943D05}"/>
    <cellStyle name="Ledger 17 x 11 in" xfId="1926" xr:uid="{25E76717-4604-4223-84CB-411BAEC07D4D}"/>
    <cellStyle name="Linked Cell 10" xfId="1927" xr:uid="{EAB4D150-422C-4C16-99ED-2E5B43D3E6D9}"/>
    <cellStyle name="Linked Cell 10 2" xfId="1928" xr:uid="{DD8282BC-D561-4D84-83FB-0013D6247B95}"/>
    <cellStyle name="Linked Cell 10 3" xfId="1929" xr:uid="{38328C77-1E2D-48E8-97FF-925C98A805D8}"/>
    <cellStyle name="Linked Cell 10 4" xfId="1930" xr:uid="{65B6F177-1F0C-464C-B365-48EE297C6965}"/>
    <cellStyle name="Linked Cell 11" xfId="1931" xr:uid="{AB546E7A-3AE7-4AC5-92A8-80E9134F4370}"/>
    <cellStyle name="Linked Cell 11 2" xfId="1932" xr:uid="{047DE779-F172-4743-B5DE-74528EF5C128}"/>
    <cellStyle name="Linked Cell 12" xfId="1933" xr:uid="{02631A13-AB2D-4C0E-9B78-F997B5EF3FBD}"/>
    <cellStyle name="Linked Cell 12 2" xfId="1934" xr:uid="{2DB442E7-81FF-4993-B484-A700A0265C25}"/>
    <cellStyle name="Linked Cell 13" xfId="1935" xr:uid="{8F9D914A-8840-4F64-896E-112E2920F891}"/>
    <cellStyle name="Linked Cell 13 2" xfId="1936" xr:uid="{2A116774-45A0-4BB8-931C-98A4D6E62A36}"/>
    <cellStyle name="Linked Cell 14" xfId="1937" xr:uid="{856D3A72-C009-449B-B350-0F396B83BE56}"/>
    <cellStyle name="Linked Cell 14 2" xfId="1938" xr:uid="{E0660C06-E0A5-41E6-8CD3-D86470910ED5}"/>
    <cellStyle name="Linked Cell 2" xfId="1939" xr:uid="{5F4DF6BC-7ADE-43BB-B0BB-B20FCFC67174}"/>
    <cellStyle name="Linked Cell 2 10" xfId="1940" xr:uid="{5A952C59-2D4D-4F87-8FEE-D200BF59F1BD}"/>
    <cellStyle name="Linked Cell 2 10 2" xfId="1941" xr:uid="{76AC13C9-66D4-4FFE-A119-445DC1808C45}"/>
    <cellStyle name="Linked Cell 2 11" xfId="1942" xr:uid="{80691A62-521D-42A8-8063-36221B8176B0}"/>
    <cellStyle name="Linked Cell 2 2" xfId="1943" xr:uid="{A1E261EC-7BDF-4226-9B5B-A3682255F860}"/>
    <cellStyle name="Linked Cell 2 2 2" xfId="1944" xr:uid="{9EC1E06B-3C43-4936-8F69-3737011E0C18}"/>
    <cellStyle name="Linked Cell 2 2 3" xfId="1945" xr:uid="{DC4565CF-F76D-4D80-BCD8-4B943E060DF2}"/>
    <cellStyle name="Linked Cell 2 2 4" xfId="1946" xr:uid="{AEEB5D1D-E711-4593-BBF1-D3F4A6FE8182}"/>
    <cellStyle name="Linked Cell 2 3" xfId="1947" xr:uid="{DEAB9487-1A44-49EF-8ABB-376254F7C275}"/>
    <cellStyle name="Linked Cell 2 4" xfId="1948" xr:uid="{C992CAC1-301B-4E77-99D4-8FDB554B16D7}"/>
    <cellStyle name="Linked Cell 2 4 2" xfId="1949" xr:uid="{834CDC7F-8983-4B77-9420-18CA80A7CF99}"/>
    <cellStyle name="Linked Cell 2 4 3" xfId="1950" xr:uid="{BD56D1AD-08BB-484D-89A0-B36B2947A02A}"/>
    <cellStyle name="Linked Cell 2 4 4" xfId="1951" xr:uid="{DF2B6752-FBA2-4D8D-93C5-25727A5781E8}"/>
    <cellStyle name="Linked Cell 2 5" xfId="1952" xr:uid="{13369BCC-AD9A-4A53-A99A-9F6DDB85282B}"/>
    <cellStyle name="Linked Cell 2 5 2" xfId="1953" xr:uid="{46EB81D8-DC2D-40F2-944D-8A9E1F12C38B}"/>
    <cellStyle name="Linked Cell 2 6" xfId="1954" xr:uid="{42B0D5FA-9700-4BFB-AB9D-EFC01F282D6D}"/>
    <cellStyle name="Linked Cell 2 6 2" xfId="1955" xr:uid="{9DCC0F2B-5806-45A2-9248-2D6DA7A84A64}"/>
    <cellStyle name="Linked Cell 2 7" xfId="1956" xr:uid="{C922E82F-BF99-409A-9E08-44F6EAACF955}"/>
    <cellStyle name="Linked Cell 2 7 2" xfId="1957" xr:uid="{233D20C4-57FE-46C0-89A2-E80664336026}"/>
    <cellStyle name="Linked Cell 2 8" xfId="1958" xr:uid="{59097100-2AF1-40AF-A6F7-DAC6F4FF1C47}"/>
    <cellStyle name="Linked Cell 2 9" xfId="1959" xr:uid="{1702186A-4F03-4604-B8C8-9C76828C5ACC}"/>
    <cellStyle name="Linked Cell 3" xfId="1960" xr:uid="{ADE22F85-DEEC-42A6-9CD4-12165C8953CF}"/>
    <cellStyle name="Linked Cell 3 2" xfId="1961" xr:uid="{0C2B0406-C52C-43A8-A89A-F67270249F48}"/>
    <cellStyle name="Linked Cell 3 3" xfId="1962" xr:uid="{1E8E59AA-D204-455F-9079-4F2D59399E48}"/>
    <cellStyle name="Linked Cell 3 4" xfId="1963" xr:uid="{D2AA5B25-ED68-4595-9C53-EE3CE06F3112}"/>
    <cellStyle name="Linked Cell 3 5" xfId="1964" xr:uid="{03B401DB-742B-41EB-B1AB-81CE57F7CB86}"/>
    <cellStyle name="Linked Cell 4" xfId="1965" xr:uid="{CE8B02FD-7326-43B0-8E83-FDD403CEDFFE}"/>
    <cellStyle name="Linked Cell 5" xfId="1966" xr:uid="{CB64E294-EDEC-4508-A1B2-08E79C34510A}"/>
    <cellStyle name="Linked Cell 6" xfId="1967" xr:uid="{96FA6146-CF8E-4DF5-A3D5-93915FDEE74B}"/>
    <cellStyle name="Linked Cell 6 2" xfId="1968" xr:uid="{BEE3F280-9F3E-46F3-A7C8-7D23E20B3BD4}"/>
    <cellStyle name="Linked Cell 6 3" xfId="1969" xr:uid="{211C4C15-9DED-423B-8CE7-683BD156E7B9}"/>
    <cellStyle name="Linked Cell 6 4" xfId="1970" xr:uid="{08A0B3E1-4D75-4EC3-9B00-65261AC3F115}"/>
    <cellStyle name="Linked Cell 7" xfId="1971" xr:uid="{CA8BB7D5-74DE-4D14-A6D2-793BA09E44D9}"/>
    <cellStyle name="Linked Cell 7 2" xfId="1972" xr:uid="{E30AB43B-67CA-4676-876D-BD74487201C5}"/>
    <cellStyle name="Linked Cell 7 3" xfId="1973" xr:uid="{9359ECEE-EB5F-467F-9812-72F5AFC4D6D1}"/>
    <cellStyle name="Linked Cell 7 4" xfId="1974" xr:uid="{85BFAB23-2069-485D-826B-FFC416B2EFA4}"/>
    <cellStyle name="Linked Cell 8" xfId="1975" xr:uid="{D3360971-1919-46CB-8655-41C167BE1733}"/>
    <cellStyle name="Linked Cell 8 2" xfId="1976" xr:uid="{98CAED86-7740-4F27-A8A4-312D2750F840}"/>
    <cellStyle name="Linked Cell 8 3" xfId="1977" xr:uid="{0687B59B-366B-40E9-BD2C-DC91874E82C5}"/>
    <cellStyle name="Linked Cell 8 4" xfId="1978" xr:uid="{DFC67755-C8CC-4587-A36A-8822CDCA73E0}"/>
    <cellStyle name="Linked Cell 9" xfId="1979" xr:uid="{7D9871DF-5ABD-4E66-A028-A81C64C688C5}"/>
    <cellStyle name="Linked Cell 9 2" xfId="1980" xr:uid="{FC759DFD-79E6-42A4-83A9-21B872C08820}"/>
    <cellStyle name="Linked Cell 9 3" xfId="1981" xr:uid="{AF9D2F7C-9931-4F70-8E2F-EF4D4BCA2D56}"/>
    <cellStyle name="Linked Cell 9 4" xfId="1982" xr:uid="{DA6C7856-3CF9-4C5E-90E4-CF4778E01CC1}"/>
    <cellStyle name="Neutral 10" xfId="1983" xr:uid="{30DD9F85-8B90-45EB-B3B3-760AEF006474}"/>
    <cellStyle name="Neutral 10 2" xfId="1984" xr:uid="{29A1A4F6-1BE1-48D4-8A76-5CF52914BEAE}"/>
    <cellStyle name="Neutral 10 3" xfId="1985" xr:uid="{7926EF9F-C5A6-4D1C-AC35-38C9C102DFCB}"/>
    <cellStyle name="Neutral 10 4" xfId="1986" xr:uid="{E7D4D00A-30EF-423B-A3FD-3A81B7431842}"/>
    <cellStyle name="Neutral 11" xfId="1987" xr:uid="{BEDFB3E1-C5B9-4222-8592-DB511E926D31}"/>
    <cellStyle name="Neutral 11 2" xfId="1988" xr:uid="{3F93F0A0-5014-44E9-B3D9-6C25F727749C}"/>
    <cellStyle name="Neutral 12" xfId="1989" xr:uid="{CACCB29B-840D-4605-937D-3839E2374ED2}"/>
    <cellStyle name="Neutral 12 2" xfId="1990" xr:uid="{327EEE3F-A172-42F9-9AB3-5FBBA1807C19}"/>
    <cellStyle name="Neutral 13" xfId="1991" xr:uid="{F05ADD8F-3D75-4BF5-A660-0C621D502E67}"/>
    <cellStyle name="Neutral 13 2" xfId="1992" xr:uid="{4530AED8-EAEE-430C-9EF5-3DB715F3C715}"/>
    <cellStyle name="Neutral 14" xfId="1993" xr:uid="{D336FBDB-6101-4A76-99AD-CE535AB9164A}"/>
    <cellStyle name="Neutral 14 2" xfId="1994" xr:uid="{DBB62F66-FDFA-406C-9231-B269C47E369B}"/>
    <cellStyle name="Neutral 2" xfId="1995" xr:uid="{92349DDF-AD26-43E4-80D7-41A1D21A4C67}"/>
    <cellStyle name="Neutral 2 10" xfId="1996" xr:uid="{2CB2B528-AFC5-4037-A37B-69A169E4A7CC}"/>
    <cellStyle name="Neutral 2 10 2" xfId="1997" xr:uid="{9D84923F-6C61-4943-BC1F-FBECDC4B90B1}"/>
    <cellStyle name="Neutral 2 11" xfId="1998" xr:uid="{1B5B431F-85FB-4130-9C8A-E14EF97048D2}"/>
    <cellStyle name="Neutral 2 2" xfId="1999" xr:uid="{D40DA2B0-4A48-43B1-ADD9-16E1B501A755}"/>
    <cellStyle name="Neutral 2 2 2" xfId="2000" xr:uid="{3C050D9F-BCDC-42DD-AB75-F59F52D6F4BF}"/>
    <cellStyle name="Neutral 2 2 3" xfId="2001" xr:uid="{D07D1003-9055-4E1D-9169-4725F3EF47A4}"/>
    <cellStyle name="Neutral 2 2 4" xfId="2002" xr:uid="{D68BC893-3A6A-406D-8A77-E4BF9160E839}"/>
    <cellStyle name="Neutral 2 3" xfId="2003" xr:uid="{8A0E3507-29A8-474A-AAE0-30E36CE75A1A}"/>
    <cellStyle name="Neutral 2 4" xfId="2004" xr:uid="{D5D12BD5-2ECE-47CD-8A5B-40489D7814E4}"/>
    <cellStyle name="Neutral 2 4 2" xfId="2005" xr:uid="{B89DA2F2-1C45-442E-B4E1-1FF2B488A92C}"/>
    <cellStyle name="Neutral 2 4 3" xfId="2006" xr:uid="{8B33B7EA-0165-4AE1-8244-DB8126D80E79}"/>
    <cellStyle name="Neutral 2 4 4" xfId="2007" xr:uid="{FCB98C01-23C5-43B3-BBFD-C136FC2F0B63}"/>
    <cellStyle name="Neutral 2 5" xfId="2008" xr:uid="{AF876E5A-C582-4702-9BCA-A35441F91A9E}"/>
    <cellStyle name="Neutral 2 5 2" xfId="2009" xr:uid="{F985145E-F0EE-4F65-A971-47BA7921337D}"/>
    <cellStyle name="Neutral 2 6" xfId="2010" xr:uid="{D239D1EF-C5D9-4E96-AF32-170169BD94E5}"/>
    <cellStyle name="Neutral 2 6 2" xfId="2011" xr:uid="{89A2B8EC-0829-4060-8A80-C029AA54FDA5}"/>
    <cellStyle name="Neutral 2 7" xfId="2012" xr:uid="{D89A5D6A-276C-41F2-8AA5-E46F5894B7F3}"/>
    <cellStyle name="Neutral 2 7 2" xfId="2013" xr:uid="{82E6CACB-BF5D-4E42-9472-62E35810C948}"/>
    <cellStyle name="Neutral 2 8" xfId="2014" xr:uid="{E52585EE-F2B5-4BB9-89BC-08D165C69BCF}"/>
    <cellStyle name="Neutral 2 9" xfId="2015" xr:uid="{406585A1-340D-4F4A-9BB5-9B452AFDD886}"/>
    <cellStyle name="Neutral 3" xfId="2016" xr:uid="{6B45720A-AACB-4A32-BE48-648DD7E38B9B}"/>
    <cellStyle name="Neutral 3 2" xfId="2017" xr:uid="{864268A6-758E-46D7-B03A-A6FA119E35A0}"/>
    <cellStyle name="Neutral 3 3" xfId="2018" xr:uid="{DEB9F66A-57C8-44A7-BE94-D9140DC0DFB7}"/>
    <cellStyle name="Neutral 3 4" xfId="2019" xr:uid="{D231AD7A-3C5E-4631-8244-A0CA525F5D4F}"/>
    <cellStyle name="Neutral 3 5" xfId="2020" xr:uid="{5C3EC1D7-057C-41A7-9B63-027CAA8A643B}"/>
    <cellStyle name="Neutral 4" xfId="2021" xr:uid="{113F2929-252E-4DD4-87EC-49FC0F365B53}"/>
    <cellStyle name="Neutral 5" xfId="2022" xr:uid="{60F1F05E-B754-4D1C-AB7D-C5FEB59006B7}"/>
    <cellStyle name="Neutral 6" xfId="2023" xr:uid="{C0340FF8-6B65-4CE0-8A49-0E68AEC82047}"/>
    <cellStyle name="Neutral 6 2" xfId="2024" xr:uid="{F24D85D2-01A7-40F5-883E-B8CB579B0A0D}"/>
    <cellStyle name="Neutral 6 3" xfId="2025" xr:uid="{D46D4ABA-DBE5-4F51-81EB-E55FA36CC4AC}"/>
    <cellStyle name="Neutral 6 4" xfId="2026" xr:uid="{9B42814A-DCE8-4B9A-8095-287ECB5DDBD3}"/>
    <cellStyle name="Neutral 7" xfId="2027" xr:uid="{41C7F2B1-A6A9-4747-8962-441D0EE99E2B}"/>
    <cellStyle name="Neutral 7 2" xfId="2028" xr:uid="{7F0E2002-5791-429D-A9BD-6C8D376A5F56}"/>
    <cellStyle name="Neutral 7 3" xfId="2029" xr:uid="{459A5981-5D4B-42A2-8C77-5E7D8BC3182C}"/>
    <cellStyle name="Neutral 7 4" xfId="2030" xr:uid="{CB1E7A5F-8722-457C-9BF3-FB09FCEF9115}"/>
    <cellStyle name="Neutral 8" xfId="2031" xr:uid="{A71AA826-988F-4D67-B6D1-4B9765B169F0}"/>
    <cellStyle name="Neutral 8 2" xfId="2032" xr:uid="{D208866A-92CF-448F-8387-70651EAC7791}"/>
    <cellStyle name="Neutral 8 3" xfId="2033" xr:uid="{ECF3E6A7-1048-45B8-9DC3-33EF1A871B9A}"/>
    <cellStyle name="Neutral 8 4" xfId="2034" xr:uid="{0FBD60F4-75E2-4450-89DF-0700D5CC19A6}"/>
    <cellStyle name="Neutral 9" xfId="2035" xr:uid="{2F64D4B1-9C7B-4509-A894-820B6D0C4CBD}"/>
    <cellStyle name="Neutral 9 2" xfId="2036" xr:uid="{8308E8FF-43F3-4D52-A133-4F97320B039E}"/>
    <cellStyle name="Neutral 9 3" xfId="2037" xr:uid="{E0F2EFC3-F1F7-45C2-BCBD-E8CF5FAFEA02}"/>
    <cellStyle name="Neutral 9 4" xfId="2038" xr:uid="{03C6AD3D-4296-4D5B-8E12-F74B84750CA8}"/>
    <cellStyle name="Normal" xfId="0" builtinId="0"/>
    <cellStyle name="Normal 10" xfId="2039" xr:uid="{6A639E73-A4A9-47DE-AAE0-59A1947A40A5}"/>
    <cellStyle name="Normal 10 2" xfId="2040" xr:uid="{A6D326FC-C8AD-4909-B74E-9D170EF82D5D}"/>
    <cellStyle name="Normal 10 2 2" xfId="2041" xr:uid="{AF1BAE63-C985-4882-B3E4-BD27A133C48F}"/>
    <cellStyle name="Normal 107" xfId="2042" xr:uid="{956CAE8B-C93E-489A-B5C7-80A35B2D24DE}"/>
    <cellStyle name="Normal 11 2" xfId="2043" xr:uid="{FE6E2604-25F3-4039-B68C-3FC13987AEB7}"/>
    <cellStyle name="Normal 11 2 2" xfId="2044" xr:uid="{A9C17918-B469-436D-973A-B9E8C60E8A98}"/>
    <cellStyle name="Normal 12" xfId="2045" xr:uid="{9D27F38E-9B08-43FF-91E3-35E4419C76CD}"/>
    <cellStyle name="Normal 12 2" xfId="2046" xr:uid="{6D60EF66-53E2-487F-8108-96ADB5697133}"/>
    <cellStyle name="Normal 12 2 2" xfId="2047" xr:uid="{8E7BDC67-2DA7-4DCC-B82D-25065132E555}"/>
    <cellStyle name="Normal 13" xfId="2048" xr:uid="{A563516E-0FBE-476F-B943-4F2C9CBEDE0B}"/>
    <cellStyle name="Normal 13 2" xfId="2049" xr:uid="{F5324727-E608-4FE3-A181-BC89665B3808}"/>
    <cellStyle name="Normal 13 2 2" xfId="2050" xr:uid="{A582E6FF-8C32-4F8B-BD67-5F7C3E54236F}"/>
    <cellStyle name="Normal 13 3" xfId="2051" xr:uid="{B165DCAB-A5DA-459E-B01C-8FAD286902D7}"/>
    <cellStyle name="Normal 14" xfId="2052" xr:uid="{2AEA9CF0-7B23-420F-80EA-3570D3430AB8}"/>
    <cellStyle name="Normal 14 2" xfId="2053" xr:uid="{27FA67CA-B00A-4836-8082-02CDC917904F}"/>
    <cellStyle name="Normal 14 2 2" xfId="2054" xr:uid="{FD1EE09B-2C53-4F98-A837-D78D119BE54C}"/>
    <cellStyle name="Normal 14 2 2 2" xfId="2055" xr:uid="{34FD09B3-4F77-4F65-93CE-C7D0CEA5DC8D}"/>
    <cellStyle name="Normal 14 2 2 2 2" xfId="2056" xr:uid="{B5A77719-16F2-42E2-BEA2-AF99B42E6857}"/>
    <cellStyle name="Normal 14 2 2 2 2 2" xfId="2057" xr:uid="{44D73267-92C0-48F6-B0AB-C188844A31E8}"/>
    <cellStyle name="Normal 14 2 2 2 2 2 2" xfId="2058" xr:uid="{2396CD88-73F8-4A35-A1EE-873E8AA8C7BD}"/>
    <cellStyle name="Normal 14 2 2 2 2 2 2 2" xfId="2059" xr:uid="{01664AFC-54E9-428F-9198-151B1C161FFE}"/>
    <cellStyle name="Normal 14 2 2 2 2 2 3" xfId="2060" xr:uid="{0B600756-FF34-43B4-9322-7221CC0ECC8C}"/>
    <cellStyle name="Normal 14 2 2 2 2 2 4" xfId="2061" xr:uid="{3E024250-8192-4F03-AC22-CD123F9586C1}"/>
    <cellStyle name="Normal 14 2 2 2 2 3" xfId="2062" xr:uid="{9703E934-F5FE-4840-A4A5-4445BE8116EB}"/>
    <cellStyle name="Normal 14 2 2 2 3" xfId="2063" xr:uid="{B2528F2F-B700-4864-A248-FFF25B57A8FB}"/>
    <cellStyle name="Normal 14 2 2 2 3 2" xfId="2064" xr:uid="{2DAAAA8D-8905-4AE0-9333-9B1DA4465676}"/>
    <cellStyle name="Normal 14 2 2 2 4" xfId="2065" xr:uid="{2A094774-9373-4611-8A53-4BAB08DD9E82}"/>
    <cellStyle name="Normal 14 2 2 3" xfId="2066" xr:uid="{CFE2987E-2A93-4F82-8FE8-BB185990A9BB}"/>
    <cellStyle name="Normal 14 2 2 3 2" xfId="2067" xr:uid="{FC804FFE-39CE-4576-81F8-8E4811EC2343}"/>
    <cellStyle name="Normal 14 2 2 3 2 2" xfId="2068" xr:uid="{E14E56F7-A4A4-475E-828E-21BBD81F3A14}"/>
    <cellStyle name="Normal 14 2 2 3 3" xfId="2069" xr:uid="{85079710-8273-49D9-B7C2-A5C6C2FD4A3D}"/>
    <cellStyle name="Normal 14 2 2 4" xfId="2070" xr:uid="{DBD6967B-77EB-4F81-B24D-A6D52E4EE64D}"/>
    <cellStyle name="Normal 14 2 2 4 2" xfId="2071" xr:uid="{144F505D-3A71-49AE-A8EF-772B1CECEF55}"/>
    <cellStyle name="Normal 14 2 2 5" xfId="2072" xr:uid="{02F9C3E0-061A-4453-8B8B-853815D6DD08}"/>
    <cellStyle name="Normal 14 2 2 6" xfId="2073" xr:uid="{93BF53B2-BED9-4545-9B41-0CB4F53F3CE4}"/>
    <cellStyle name="Normal 14 2 3" xfId="2074" xr:uid="{E65089A2-4719-4247-A8C3-DCADC08D623E}"/>
    <cellStyle name="Normal 14 2 3 2" xfId="2075" xr:uid="{52CFA43F-6BE4-4447-ACF8-1DD834D7FCD6}"/>
    <cellStyle name="Normal 14 2 3 2 2" xfId="2076" xr:uid="{4B56F1DD-E359-4E4D-B4E1-18FA751BF47C}"/>
    <cellStyle name="Normal 14 2 3 2 2 2" xfId="2077" xr:uid="{ADB21C07-3361-4E27-BD8A-D34E7EA3376C}"/>
    <cellStyle name="Normal 14 2 3 2 3" xfId="2078" xr:uid="{A368A179-DB5F-48F2-820F-0AD705B19B1A}"/>
    <cellStyle name="Normal 14 2 3 3" xfId="2079" xr:uid="{D0CDB720-A922-4981-A092-FFB161445D57}"/>
    <cellStyle name="Normal 14 2 3 3 2" xfId="2080" xr:uid="{41F372C9-ACC1-4622-92AA-F6A933677A8A}"/>
    <cellStyle name="Normal 14 2 3 4" xfId="2081" xr:uid="{9A7F9790-A65C-443A-B24E-0BA0CF153504}"/>
    <cellStyle name="Normal 14 2 4" xfId="2082" xr:uid="{03626EE3-A7BD-4D86-80D6-0027BE0D5F6D}"/>
    <cellStyle name="Normal 14 2 4 2" xfId="2083" xr:uid="{C26C395E-015E-4AD9-8C50-9F3A392EE7FD}"/>
    <cellStyle name="Normal 14 2 4 2 2" xfId="2084" xr:uid="{BFDB2802-2120-4F52-AC05-8F7C4CE563E9}"/>
    <cellStyle name="Normal 14 2 4 3" xfId="2085" xr:uid="{E9D0486E-E89D-4FA3-B2AE-79E180D053E7}"/>
    <cellStyle name="Normal 14 2 5" xfId="2086" xr:uid="{93E20AB8-5DC2-4FF4-8250-8C4DC9DCC62A}"/>
    <cellStyle name="Normal 14 2 5 2" xfId="2087" xr:uid="{EB6C5A21-7C8C-49E1-830B-910794C20F7C}"/>
    <cellStyle name="Normal 14 2 6" xfId="2088" xr:uid="{C48C5D8A-3000-4D86-80C8-3782A76999CE}"/>
    <cellStyle name="Normal 14 2 7" xfId="2089" xr:uid="{B575FC4B-1BB9-45E6-B8BA-114806F625A2}"/>
    <cellStyle name="Normal 14 3" xfId="2090" xr:uid="{0768AB48-123E-4CD7-9EA5-65D4270780C3}"/>
    <cellStyle name="Normal 14 3 2" xfId="2091" xr:uid="{11D3384B-DFC7-43F0-91AD-AF8D0302DB74}"/>
    <cellStyle name="Normal 14 3 2 2" xfId="2092" xr:uid="{B40A0450-F06A-4981-90A9-9B5E58C8A313}"/>
    <cellStyle name="Normal 14 3 2 2 2" xfId="2093" xr:uid="{6AB6F147-F50D-42A7-B06B-91476F8FF87B}"/>
    <cellStyle name="Normal 14 3 2 2 2 2" xfId="2094" xr:uid="{0A27B886-B0A8-4A1F-BA05-A2886A81D839}"/>
    <cellStyle name="Normal 14 3 2 2 3" xfId="2095" xr:uid="{CD217C73-771D-4A5C-96B8-4D26CB9F3300}"/>
    <cellStyle name="Normal 14 3 2 3" xfId="2096" xr:uid="{FA0B236D-E177-4662-9D5F-AD4C62549C69}"/>
    <cellStyle name="Normal 14 3 2 3 2" xfId="2097" xr:uid="{980C533E-C22C-42CC-856A-75D27E2AA877}"/>
    <cellStyle name="Normal 14 3 2 4" xfId="2098" xr:uid="{3714A4A0-4987-4190-A7D1-8BDE3F6D75C5}"/>
    <cellStyle name="Normal 14 3 3" xfId="2099" xr:uid="{A7CC4E65-2A2B-47D2-AC0D-9897A13E9E75}"/>
    <cellStyle name="Normal 14 3 3 2" xfId="2100" xr:uid="{EEF4D1B1-5521-4855-8596-6524C321C175}"/>
    <cellStyle name="Normal 14 3 3 2 2" xfId="2101" xr:uid="{EA1B8E52-239A-414B-A50F-D947A3710BB5}"/>
    <cellStyle name="Normal 14 3 3 3" xfId="2102" xr:uid="{0FEF4F42-8764-4C91-A43C-BEC7DC59A84B}"/>
    <cellStyle name="Normal 14 3 4" xfId="2103" xr:uid="{006B47EC-F45A-486A-AB73-FF1DC0BA921F}"/>
    <cellStyle name="Normal 14 3 4 2" xfId="2104" xr:uid="{C99E3CD2-61BF-46A6-81E1-2D55D7DD6BDA}"/>
    <cellStyle name="Normal 14 3 5" xfId="2105" xr:uid="{7617978F-8796-4633-92F9-3F54B837FEEF}"/>
    <cellStyle name="Normal 14 4" xfId="2106" xr:uid="{4DD37C1F-C0D5-4C5A-97F6-1DF2B1743727}"/>
    <cellStyle name="Normal 14 4 2" xfId="2107" xr:uid="{4E146177-7CAC-42E1-BC69-258D254ED7DB}"/>
    <cellStyle name="Normal 14 4 2 2" xfId="2108" xr:uid="{30368441-0078-41DF-A7AC-964B53E9622A}"/>
    <cellStyle name="Normal 14 4 2 2 2" xfId="2109" xr:uid="{F1B196F8-8F9F-4641-94D8-5C3A19EC8224}"/>
    <cellStyle name="Normal 14 4 2 3" xfId="2110" xr:uid="{93E06DF8-64A2-4AB5-82B0-B932F6AC424B}"/>
    <cellStyle name="Normal 14 4 3" xfId="2111" xr:uid="{5F9F46FC-16EA-4F79-BCB6-7C3B060DF096}"/>
    <cellStyle name="Normal 14 4 3 2" xfId="2112" xr:uid="{9BE92A68-9D00-4C0C-894D-3BEB32ED1EC1}"/>
    <cellStyle name="Normal 14 4 4" xfId="2113" xr:uid="{FD843B50-02AA-4594-BB1D-10C3CDE33EC3}"/>
    <cellStyle name="Normal 14 5" xfId="2114" xr:uid="{1172D4EE-379A-4BBF-9219-8D4C2FF873D8}"/>
    <cellStyle name="Normal 14 5 2" xfId="2115" xr:uid="{6D2DC573-CEDF-489F-960A-D5CA118DE1CC}"/>
    <cellStyle name="Normal 14 5 2 2" xfId="2116" xr:uid="{B44871A8-33D7-4255-8CEC-CD4550FB714F}"/>
    <cellStyle name="Normal 14 5 3" xfId="2117" xr:uid="{0DF0E55D-0117-4F73-B5E0-AA33E12CFF09}"/>
    <cellStyle name="Normal 14 6" xfId="2118" xr:uid="{CB82BB3C-D427-4FE6-BCC2-1C7F11124153}"/>
    <cellStyle name="Normal 14 6 2" xfId="2119" xr:uid="{9AB49B00-540D-4363-A0D7-CC089A39AFE5}"/>
    <cellStyle name="Normal 14 7" xfId="2120" xr:uid="{6136509E-29E7-44A8-BFEC-214155682CED}"/>
    <cellStyle name="Normal 140" xfId="2121" xr:uid="{6D90A654-C904-4EFF-A7FA-33A7FF408972}"/>
    <cellStyle name="Normal 15" xfId="2122" xr:uid="{068964B2-9BD1-4458-871A-BC3FC6DF5B57}"/>
    <cellStyle name="Normal 15 2" xfId="2123" xr:uid="{34EC2FA9-FE9B-4AF7-8AD2-D879FBDF6F30}"/>
    <cellStyle name="Normal 15 3" xfId="2124" xr:uid="{678B7885-56D7-4A9D-9D1B-1239155F504B}"/>
    <cellStyle name="Normal 16" xfId="2125" xr:uid="{A84AAE06-B3A1-447F-8506-ADC2697B2DBF}"/>
    <cellStyle name="Normal 16 2" xfId="2126" xr:uid="{4423ECB7-D119-4E10-8FDA-33241DA1CD82}"/>
    <cellStyle name="Normal 16 2 2" xfId="2127" xr:uid="{E98E9A33-E881-495F-9911-018E9DA198CB}"/>
    <cellStyle name="Normal 17" xfId="2128" xr:uid="{A7F747CA-36C2-450D-BA52-E332DD727AD6}"/>
    <cellStyle name="Normal 17 2" xfId="2129" xr:uid="{20A3EF71-5E08-4EF0-B678-15879D8670CA}"/>
    <cellStyle name="Normal 17 2 2" xfId="2130" xr:uid="{CD9124A8-09F7-453E-A5BD-BE306F9EA1F6}"/>
    <cellStyle name="Normal 18" xfId="2131" xr:uid="{662D71FB-B399-4B76-8E20-F1B444401EEA}"/>
    <cellStyle name="Normal 18 2" xfId="2132" xr:uid="{70A509D2-8F52-4ECC-B640-BC37033AF93D}"/>
    <cellStyle name="Normal 19" xfId="2133" xr:uid="{A1A1EC5A-9E44-44E4-B226-4FA4497B3D70}"/>
    <cellStyle name="Normal 19 2" xfId="2134" xr:uid="{300A6742-8183-429E-8629-45A7C06B9EC4}"/>
    <cellStyle name="Normal 19 2 2" xfId="2135" xr:uid="{F2C1942B-842F-43B4-B809-55341D22C226}"/>
    <cellStyle name="Normal 2" xfId="2136" xr:uid="{A5990A89-AA86-46D1-9578-2492FB7E94AE}"/>
    <cellStyle name="Normal 2 10" xfId="2137" xr:uid="{9C89F8A2-2882-43E5-84E3-525FA7A0C54B}"/>
    <cellStyle name="Normal 2 11" xfId="2138" xr:uid="{C207A875-1299-4206-9DD7-7EF6915E36BE}"/>
    <cellStyle name="Normal 2 12" xfId="2139" xr:uid="{7F12DEB1-ACAA-48A1-B850-6CEA748CA876}"/>
    <cellStyle name="Normal 2 13" xfId="2140" xr:uid="{BBBC3252-509E-4272-A479-BF97081E091C}"/>
    <cellStyle name="Normal 2 13 2" xfId="2141" xr:uid="{76F2437A-9CC1-4C52-AAF8-2A068DF23510}"/>
    <cellStyle name="Normal 2 14" xfId="2142" xr:uid="{BAAF24DD-FEC1-4697-A696-2199A13B6320}"/>
    <cellStyle name="Normal 2 14 2" xfId="2143" xr:uid="{7AA37F50-3F78-416E-A48B-BA56D91F48A6}"/>
    <cellStyle name="Normal 2 15" xfId="2144" xr:uid="{AC32BE0E-E330-486E-9612-F203D1B5EDC1}"/>
    <cellStyle name="Normal 2 15 2" xfId="2145" xr:uid="{648F2805-1460-4BCA-B328-58FAA383CD71}"/>
    <cellStyle name="Normal 2 16" xfId="2146" xr:uid="{844C14FD-7327-457D-BB6F-53F1906643A3}"/>
    <cellStyle name="Normal 2 16 2" xfId="2147" xr:uid="{381908A4-2045-459B-B846-3FB68ACF308D}"/>
    <cellStyle name="Normal 2 17" xfId="2148" xr:uid="{16AB915A-50C5-49A4-A567-68B9868B8825}"/>
    <cellStyle name="Normal 2 17 2" xfId="2149" xr:uid="{A2E01809-A060-4535-9A5E-47569517F3C6}"/>
    <cellStyle name="Normal 2 18" xfId="2150" xr:uid="{0822FB1A-EA7C-489B-9781-C897F10CCAA3}"/>
    <cellStyle name="Normal 2 18 2" xfId="2151" xr:uid="{C9BF1526-1D2B-4BDD-825A-D537D2659ACB}"/>
    <cellStyle name="Normal 2 19" xfId="2152" xr:uid="{19811EB5-E7E0-4BF8-902F-1F2D9597781E}"/>
    <cellStyle name="Normal 2 2" xfId="2153" xr:uid="{6ACF5169-DFF7-42DB-BA7C-B2CB0DF4884D}"/>
    <cellStyle name="Normal 2 2 15" xfId="2154" xr:uid="{125377C7-24B3-4B21-B04F-2BCDFC67CBDD}"/>
    <cellStyle name="Normal 2 2 2" xfId="2155" xr:uid="{E2606DF0-D4A4-408D-B77D-A37A7200D3B3}"/>
    <cellStyle name="Normal 2 2 2 2" xfId="2156" xr:uid="{9B828F2C-A4C2-4D9C-AFBA-38B4B63F0866}"/>
    <cellStyle name="Normal 2 2 2 2 2" xfId="2157" xr:uid="{9277CC75-E747-45C9-9DB4-C295C3E27E0B}"/>
    <cellStyle name="Normal 2 2 2 2 2 2" xfId="2158" xr:uid="{20B4B8A0-B416-4837-8C74-AE37A8F11AC4}"/>
    <cellStyle name="Normal 2 2 2 2 2 2 2" xfId="2159" xr:uid="{5840D657-8709-4DE1-9C49-3A497B458206}"/>
    <cellStyle name="Normal 2 2 2 2 2 2 3" xfId="2160" xr:uid="{6332C1FF-72E0-4B57-8BF3-2F7D3993FB87}"/>
    <cellStyle name="Normal 2 2 2 2 2 3" xfId="2161" xr:uid="{2986C82E-1FB9-4A71-9DA0-1138C78411AF}"/>
    <cellStyle name="Normal 2 2 2 2 2 4" xfId="2162" xr:uid="{6195ED9D-5778-4AD8-AF09-79025CD336E0}"/>
    <cellStyle name="Normal 2 2 2 2 3" xfId="2163" xr:uid="{49015172-667A-4385-9A63-86B27F0A833A}"/>
    <cellStyle name="Normal 2 2 2 2 4" xfId="2164" xr:uid="{04E3CBB7-0A35-47E6-91DF-1D8D8A0A43AA}"/>
    <cellStyle name="Normal 2 2 2 2 5" xfId="2165" xr:uid="{8087ED83-ADEF-412F-91F0-CD10E5C67C66}"/>
    <cellStyle name="Normal 2 2 2 3" xfId="2166" xr:uid="{D466F6DB-3E7A-4724-8AE0-B2DA658F732F}"/>
    <cellStyle name="Normal 2 2 2 4" xfId="2167" xr:uid="{327CD753-55A3-41B0-9CED-82B3855C840B}"/>
    <cellStyle name="Normal 2 2 3" xfId="2168" xr:uid="{699B95BC-91B6-4708-B13F-711A43E13AF9}"/>
    <cellStyle name="Normal 2 2 3 2" xfId="2169" xr:uid="{D753B11D-3D1B-4676-BAD4-E09D78F44114}"/>
    <cellStyle name="Normal 2 2 3 3" xfId="2170" xr:uid="{315FC510-5AC1-4F16-B358-3831608E1496}"/>
    <cellStyle name="Normal 2 2 4" xfId="2171" xr:uid="{4886AE93-7E11-4B6B-BAD3-648EF98551E1}"/>
    <cellStyle name="Normal 2 2 4 2" xfId="2172" xr:uid="{4A76CEF8-70F4-4FEF-94CF-8DEF5366A333}"/>
    <cellStyle name="Normal 2 2 4 3" xfId="2173" xr:uid="{953839AD-A2F0-4658-B114-02C49DE1316B}"/>
    <cellStyle name="Normal 2 2 5" xfId="2174" xr:uid="{D6D81EF7-A53B-44D4-9BA6-10E22B714CB5}"/>
    <cellStyle name="Normal 2 2 6" xfId="2175" xr:uid="{C4436C39-163B-44AC-B1F7-C058EDF8FC9B}"/>
    <cellStyle name="Normal 2 20" xfId="2176" xr:uid="{64A7782A-7BFF-43E6-B81C-89E381E578AE}"/>
    <cellStyle name="Normal 2 21" xfId="2177" xr:uid="{08CB5BAC-5A1B-4681-9C0B-590305FDC186}"/>
    <cellStyle name="Normal 2 21 2" xfId="2178" xr:uid="{21E1B993-6DDE-452B-9287-D86AE97FAFB7}"/>
    <cellStyle name="Normal 2 22" xfId="2179" xr:uid="{3CFE51CB-EF3C-44AC-9BE4-2C1E74F254ED}"/>
    <cellStyle name="Normal 2 23" xfId="2180" xr:uid="{726C5D66-5C06-4274-BB81-D2B268F2DFEC}"/>
    <cellStyle name="Normal 2 24" xfId="2722" xr:uid="{34D01F7D-5A97-4BCF-9D78-CDB08B493803}"/>
    <cellStyle name="Normal 2 3" xfId="2181" xr:uid="{23C9B920-2DCD-4100-82DD-24952A08F64E}"/>
    <cellStyle name="Normal 2 3 2" xfId="2182" xr:uid="{3A44D126-F913-4A45-B6DD-A98E3B6AB07F}"/>
    <cellStyle name="Normal 2 3 2 2" xfId="2183" xr:uid="{71AD0004-D728-4FDD-BFF0-8F1C17047356}"/>
    <cellStyle name="Normal 2 3 2 3" xfId="2184" xr:uid="{7C14D658-F68A-43B0-A011-6445FA255D1E}"/>
    <cellStyle name="Normal 2 3 3" xfId="2185" xr:uid="{0BB462D4-A117-4C8B-AAF7-32B74503A8A6}"/>
    <cellStyle name="Normal 2 3 4" xfId="2186" xr:uid="{D796A562-66EC-46AC-8141-F8C641081CBF}"/>
    <cellStyle name="Normal 2 4" xfId="2187" xr:uid="{DB390342-3738-4D51-902C-03B516EAC073}"/>
    <cellStyle name="Normal 2 4 2" xfId="2188" xr:uid="{BAD6E2DD-9C0F-4A39-989F-48B8AD3CCD6C}"/>
    <cellStyle name="Normal 2 4 2 2" xfId="2189" xr:uid="{2E235420-4A49-4E3A-B1CE-47B7C92FAEC9}"/>
    <cellStyle name="Normal 2 4 3" xfId="2190" xr:uid="{2981B682-959A-460A-80CF-A81EB44DD888}"/>
    <cellStyle name="Normal 2 4 3 2" xfId="2191" xr:uid="{F900192B-7136-493E-9DA4-593776B4C99C}"/>
    <cellStyle name="Normal 2 4 4" xfId="2192" xr:uid="{D01CCDC7-D9E4-48C0-9575-182E9D2DB462}"/>
    <cellStyle name="Normal 2 5" xfId="2193" xr:uid="{76C6676C-D0BA-4C0A-B07C-BD22B55D5E66}"/>
    <cellStyle name="Normal 2 5 2" xfId="2194" xr:uid="{B175AC50-C3A8-4601-9A1F-CE396E40CD0A}"/>
    <cellStyle name="Normal 2 5 3" xfId="2195" xr:uid="{C13713C2-FA28-4286-AB51-F2054525FAEE}"/>
    <cellStyle name="Normal 2 6" xfId="2196" xr:uid="{C618944E-5C45-4BB7-A33D-2279C068BFFB}"/>
    <cellStyle name="Normal 2 7" xfId="2197" xr:uid="{7ACED278-D5D7-4D62-A943-0532F239A497}"/>
    <cellStyle name="Normal 2 7 2" xfId="2198" xr:uid="{0F3B55ED-E760-49C8-A96A-FAF05725832B}"/>
    <cellStyle name="Normal 2 7 2 2" xfId="2199" xr:uid="{CB979F00-393A-43E4-8DDE-86AF5BA11860}"/>
    <cellStyle name="Normal 2 7 2 2 2" xfId="2200" xr:uid="{DF8D472F-2D0F-4891-BE9F-7A5FDEC4E2BB}"/>
    <cellStyle name="Normal 2 7 2 3" xfId="2201" xr:uid="{D3B1CA30-EF7B-4AE5-8A2F-4C3B2D85A2F3}"/>
    <cellStyle name="Normal 2 7 2 3 2" xfId="2202" xr:uid="{C5D23EA1-F844-4962-921A-7F8DABBFD3AB}"/>
    <cellStyle name="Normal 2 7 2 4" xfId="2203" xr:uid="{11B3C962-7873-4A4D-A478-BDF3A3093AA5}"/>
    <cellStyle name="Normal 2 7 2 4 2" xfId="2204" xr:uid="{91FC5283-EF4A-4A58-BD1F-2143CA4E9411}"/>
    <cellStyle name="Normal 2 7 2 5" xfId="2205" xr:uid="{92ED8208-7C8A-4FFD-80A0-65C43DAB8BE4}"/>
    <cellStyle name="Normal 2 7 2 5 2" xfId="2206" xr:uid="{E42FA2A8-05CE-41DB-98A3-E27A214571B7}"/>
    <cellStyle name="Normal 2 7 2 6" xfId="2207" xr:uid="{EC815F80-983E-4F81-A66A-C3E1BF4BF3A2}"/>
    <cellStyle name="Normal 2 7 2 6 2" xfId="2208" xr:uid="{E910CFF6-45F5-4C7D-B9CF-5D9CB03BAE63}"/>
    <cellStyle name="Normal 2 7 2 7" xfId="2209" xr:uid="{12B9D3ED-FAD3-494C-A0CF-7248F8D00E87}"/>
    <cellStyle name="Normal 2 7 2 7 2" xfId="2210" xr:uid="{CFD73A00-9E54-430A-BCE8-8243E92F7FBC}"/>
    <cellStyle name="Normal 2 7 2 8" xfId="2211" xr:uid="{1F1712A3-9A7B-4980-8903-7F55CB218F3F}"/>
    <cellStyle name="Normal 2 7 2 8 2" xfId="2212" xr:uid="{1B9EEFD5-A510-466D-A4CD-346DE364DA64}"/>
    <cellStyle name="Normal 2 7 3" xfId="2213" xr:uid="{FCFD0575-5392-41D0-A79B-0E809D9508F4}"/>
    <cellStyle name="Normal 2 7 4" xfId="2214" xr:uid="{E86744F9-219F-4C82-858A-CE51543BFBF8}"/>
    <cellStyle name="Normal 2 7 5" xfId="2215" xr:uid="{ADE782F4-AA8B-4E63-AF69-476EE532F633}"/>
    <cellStyle name="Normal 2 7 6" xfId="2216" xr:uid="{487602A2-3EC6-487E-9842-B3ADD73787DA}"/>
    <cellStyle name="Normal 2 7 7" xfId="2217" xr:uid="{526F991E-934D-488C-93F9-F3A310B5D80F}"/>
    <cellStyle name="Normal 2 7 8" xfId="2218" xr:uid="{9D1BB1DE-423A-4F41-91A6-1F4E90DE56DA}"/>
    <cellStyle name="Normal 2 7 9" xfId="2219" xr:uid="{6198C1C6-4FA7-4066-BC5A-F59D36CAD941}"/>
    <cellStyle name="Normal 2 8" xfId="2220" xr:uid="{4F9689C2-2BE7-429C-9D9B-9B78FF1DAF14}"/>
    <cellStyle name="Normal 2 8 2" xfId="2221" xr:uid="{35BBDC04-9626-4860-A9BE-14F42CA6D821}"/>
    <cellStyle name="Normal 2 9" xfId="2222" xr:uid="{6C7AC1EC-EA84-4035-BB62-B553DF7D4D40}"/>
    <cellStyle name="Normal 20" xfId="2223" xr:uid="{9150513D-7B68-413A-B475-7D807E3AEA57}"/>
    <cellStyle name="Normal 20 2" xfId="2224" xr:uid="{5E0A9492-9F8E-4C3E-B9F9-5CB898FC4EF1}"/>
    <cellStyle name="Normal 20 2 2" xfId="2225" xr:uid="{7BEE6905-B431-4819-B521-99641A91C4B6}"/>
    <cellStyle name="Normal 21" xfId="2226" xr:uid="{67A9F974-D8C1-404C-94DD-BEC2EC901CA3}"/>
    <cellStyle name="Normal 21 2" xfId="2227" xr:uid="{D35328F8-500A-4679-806A-5FE5A3A5A04D}"/>
    <cellStyle name="Normal 21 2 2" xfId="2228" xr:uid="{B3799D76-99F2-441C-B3F8-543A0F79AC87}"/>
    <cellStyle name="Normal 22" xfId="2229" xr:uid="{57369375-DDD7-44E0-996A-5B5D47A1AF19}"/>
    <cellStyle name="Normal 22 2" xfId="2230" xr:uid="{F5DCF97B-7688-49BB-A9E8-1C34D4B68D87}"/>
    <cellStyle name="Normal 23" xfId="2231" xr:uid="{68786EB7-E50E-431D-B62D-DFE057C3A9CB}"/>
    <cellStyle name="Normal 26" xfId="2232" xr:uid="{AAC5A538-AF20-43C8-B685-FC2D7D9EFA81}"/>
    <cellStyle name="Normal 27" xfId="2233" xr:uid="{B7A81F81-9E57-4CCD-BCFA-C2B328FCE4D5}"/>
    <cellStyle name="Normal 29" xfId="2234" xr:uid="{EEA37B85-02DB-4BC3-A599-6E698189B1D1}"/>
    <cellStyle name="Normal 3" xfId="2235" xr:uid="{D2AE8EF1-C26D-4145-9844-189F00C37C9C}"/>
    <cellStyle name="Normal 3 2" xfId="2236" xr:uid="{0F46D812-704E-4E15-8227-40A42687B47D}"/>
    <cellStyle name="Normal 3 2 2" xfId="2237" xr:uid="{2F46E7A1-4CC9-45FD-A8C8-4792A2A54F56}"/>
    <cellStyle name="Normal 3 2 2 2" xfId="2238" xr:uid="{46B17B2F-7ACF-4BC5-A9A4-F6974443A183}"/>
    <cellStyle name="Normal 3 2 2 2 2" xfId="2239" xr:uid="{2A8D45A4-FB51-49E6-80E0-9DB2AD3F36B9}"/>
    <cellStyle name="Normal 3 2 2 2 4" xfId="2240" xr:uid="{76212A79-6474-44DB-AD12-6405B79B1F24}"/>
    <cellStyle name="Normal 3 2 2 2 4 3 2 2" xfId="2241" xr:uid="{6861C043-DF99-4E96-A59E-805B6204E23E}"/>
    <cellStyle name="Normal 3 2 2 3" xfId="2242" xr:uid="{5AE349BE-4DAB-4176-AD62-DEC535A05000}"/>
    <cellStyle name="Normal 3 2 2 3 2" xfId="2243" xr:uid="{50E558E4-1A83-4867-AC9C-C00DA1391342}"/>
    <cellStyle name="Normal 3 2 2 3 2 2" xfId="2244" xr:uid="{2F81F72C-A76B-4741-A29A-6BBBF7A34A31}"/>
    <cellStyle name="Normal 3 2 2 3 2 2 3" xfId="2245" xr:uid="{D21CE178-53F8-4AD1-BD93-7E6D13F201EB}"/>
    <cellStyle name="Normal 3 2 2 3 2 2 3 3 2 2" xfId="2246" xr:uid="{58450DD3-93DB-417C-9871-B611FCF24465}"/>
    <cellStyle name="Normal 3 2 3" xfId="2247" xr:uid="{11FE08C9-EA4C-43AE-B255-C22B9F186240}"/>
    <cellStyle name="Normal 3 2 4" xfId="2248" xr:uid="{2F84253F-17D2-49CD-8B09-F8D2FC2B60D7}"/>
    <cellStyle name="Normal 3 3" xfId="2249" xr:uid="{88003FC1-072E-4618-9DD9-F0D49CE798E2}"/>
    <cellStyle name="Normal 3 4" xfId="2250" xr:uid="{F66B3D52-E432-4917-AAE1-E27A61D6C5F5}"/>
    <cellStyle name="Normal 3 4 2" xfId="2251" xr:uid="{D84299B3-F1BD-4EC9-A347-17F9F90677A4}"/>
    <cellStyle name="Normal 3 4 3" xfId="2252" xr:uid="{24D671C5-2C4A-42AA-AA7B-CE39BBEBA0BF}"/>
    <cellStyle name="Normal 3 5" xfId="2253" xr:uid="{2D1B3BC4-4865-4DDD-9376-0936E68C7B85}"/>
    <cellStyle name="Normal 3 5 2" xfId="2254" xr:uid="{8F0C1BD0-3848-4C6D-8519-981792FF74FC}"/>
    <cellStyle name="Normal 3 6" xfId="2255" xr:uid="{510FD26F-EE62-44BE-A09E-A0D37CC698DF}"/>
    <cellStyle name="Normal 3 7" xfId="2256" xr:uid="{952F1D07-353D-4EB6-9758-8770BCECA8A0}"/>
    <cellStyle name="Normal 3 8" xfId="2257" xr:uid="{FB2D8BAB-EE7C-4392-A561-0AB86B6866EC}"/>
    <cellStyle name="Normal 3 9" xfId="2258" xr:uid="{670E3048-15FE-4313-ADEC-8070640C07D3}"/>
    <cellStyle name="Normal 31" xfId="2259" xr:uid="{29E4F3BD-7705-444D-975B-1A8ABAC16136}"/>
    <cellStyle name="Normal 32" xfId="2260" xr:uid="{D7A1B0FF-F29D-487A-A945-C8D022330A04}"/>
    <cellStyle name="Normal 33" xfId="2261" xr:uid="{9AEDA067-EB93-4F13-851C-ABCD92CF8023}"/>
    <cellStyle name="Normal 34" xfId="2262" xr:uid="{54574B6B-3CAC-4837-A0FF-DE73AC511ED5}"/>
    <cellStyle name="Normal 35" xfId="2263" xr:uid="{E3DB7329-54CB-4E5C-AE17-161FBA530676}"/>
    <cellStyle name="Normal 36" xfId="2264" xr:uid="{6A9A5F8B-B4F8-4AB0-B457-CC94FFF7AE07}"/>
    <cellStyle name="Normal 37" xfId="2265" xr:uid="{EECC96B6-10FC-4518-8C87-7F15B3E84C74}"/>
    <cellStyle name="Normal 38" xfId="2266" xr:uid="{FD16E398-4A28-4154-A6AE-9C1E47C2DFDE}"/>
    <cellStyle name="Normal 39" xfId="2267" xr:uid="{053BB092-BF37-4C89-A4AF-647D594173EC}"/>
    <cellStyle name="Normal 4" xfId="2268" xr:uid="{747E1280-81DE-4126-ACD7-2E3FE4168B22}"/>
    <cellStyle name="Normal 4 2" xfId="2269" xr:uid="{0600F786-32BF-4F04-A197-E15C948E1A4C}"/>
    <cellStyle name="Normal 4 2 2" xfId="2270" xr:uid="{3F0360C6-C418-4E02-ADD2-258AEBA3E42F}"/>
    <cellStyle name="Normal 4 2 2 2" xfId="2271" xr:uid="{B28F1838-6893-4294-8C4B-DB12CF5D735E}"/>
    <cellStyle name="Normal 4 2 2 2 2" xfId="2272" xr:uid="{E29F904D-8CF6-4BBF-BC73-F4F4400F5E05}"/>
    <cellStyle name="Normal 4 2 2 2 2 2" xfId="2273" xr:uid="{53360764-80A7-4493-9242-247EBEDC245B}"/>
    <cellStyle name="Normal 4 2 2 2 2 2 2" xfId="2274" xr:uid="{DB0E05F8-344D-4F9D-8B9F-1F95B9BDBEDD}"/>
    <cellStyle name="Normal 4 2 2 2 2 3" xfId="2275" xr:uid="{1075DE6D-90BC-4332-B722-5DD05490DEB3}"/>
    <cellStyle name="Normal 4 2 2 2 3" xfId="2276" xr:uid="{CF3B4D4E-0D46-4454-8476-66A7D5136587}"/>
    <cellStyle name="Normal 4 2 2 2 3 2" xfId="2277" xr:uid="{6FAB8405-5444-4DD6-97D6-F21287820D34}"/>
    <cellStyle name="Normal 4 2 2 2 4" xfId="2278" xr:uid="{2635DABB-DE04-4A13-87EE-F8ADF2C416B7}"/>
    <cellStyle name="Normal 4 2 2 2 5" xfId="2279" xr:uid="{CCD9A59C-7146-4098-8826-19E5DE80CD4D}"/>
    <cellStyle name="Normal 4 2 2 3" xfId="2280" xr:uid="{2E457986-DC86-479F-916D-BBDAFA246304}"/>
    <cellStyle name="Normal 4 2 2 3 2" xfId="2281" xr:uid="{EC9D3E31-6842-4B8D-88D3-97D04572EA3A}"/>
    <cellStyle name="Normal 4 2 2 3 2 2" xfId="2282" xr:uid="{E652EC13-A640-4D8D-8AD7-00A338B1DA13}"/>
    <cellStyle name="Normal 4 2 2 3 3" xfId="2283" xr:uid="{7F77F3B9-FB69-4A8B-8DB4-C36D393D4801}"/>
    <cellStyle name="Normal 4 2 2 4" xfId="2284" xr:uid="{4A1B822A-C5D0-400E-A6A9-C3A4E2452ACB}"/>
    <cellStyle name="Normal 4 2 2 4 2" xfId="2285" xr:uid="{7ED5F337-CC8F-4305-AE54-0F83D57845BE}"/>
    <cellStyle name="Normal 4 2 2 5" xfId="2286" xr:uid="{52511466-6881-458A-B9B0-461C14FA9ADE}"/>
    <cellStyle name="Normal 4 2 2 6" xfId="2287" xr:uid="{00DC81AE-E4FC-408E-BC92-EDDFFFAAB00A}"/>
    <cellStyle name="Normal 4 2 3" xfId="2288" xr:uid="{7E6896E1-BA66-4875-A616-9BEDECDDA032}"/>
    <cellStyle name="Normal 4 2 3 2" xfId="2289" xr:uid="{8B60C393-8865-4C60-9CAA-10FA54D368CB}"/>
    <cellStyle name="Normal 4 2 3 2 2" xfId="2290" xr:uid="{1B8F6C8D-43AA-4117-B640-42C711350088}"/>
    <cellStyle name="Normal 4 2 3 2 2 2" xfId="2291" xr:uid="{ED1C4504-C752-4E67-83B9-81EDFDFD22D4}"/>
    <cellStyle name="Normal 4 2 3 2 3" xfId="2292" xr:uid="{33D5D1E6-DCB9-4F03-B703-D6BCF7E2B88D}"/>
    <cellStyle name="Normal 4 2 3 3" xfId="2293" xr:uid="{A5D021C4-7ECB-450D-B279-01AA4CC8F072}"/>
    <cellStyle name="Normal 4 2 3 3 2" xfId="2294" xr:uid="{F4D9F733-0BA5-4B9D-A5F5-2AAC69860BD3}"/>
    <cellStyle name="Normal 4 2 3 4" xfId="2295" xr:uid="{B8C5221C-A5F1-4A24-BB62-B26C98A0FE58}"/>
    <cellStyle name="Normal 4 2 4" xfId="2296" xr:uid="{6463C7A0-9458-48B9-9955-286F96BCE359}"/>
    <cellStyle name="Normal 4 2 4 2" xfId="2297" xr:uid="{2C4EC4BE-F284-463F-AE82-E4FEBF364C91}"/>
    <cellStyle name="Normal 4 2 4 2 2" xfId="2298" xr:uid="{5119C277-B27A-4CBF-A93C-4B0E70ED6D67}"/>
    <cellStyle name="Normal 4 2 4 3" xfId="2299" xr:uid="{B9A6E029-66ED-4934-B7FD-2259B08F9D33}"/>
    <cellStyle name="Normal 4 2 5" xfId="2300" xr:uid="{9F07952C-B88A-46E6-8040-1D73CDA834C6}"/>
    <cellStyle name="Normal 4 2 5 2" xfId="2301" xr:uid="{1E660316-60BB-400A-94A7-8006833CB387}"/>
    <cellStyle name="Normal 4 2 6" xfId="2302" xr:uid="{608052E6-2B2A-4FAF-86C0-81BD75E126DC}"/>
    <cellStyle name="Normal 4 2 7" xfId="2303" xr:uid="{07D8CB94-2CF9-432E-8C55-3700F1B5CDA2}"/>
    <cellStyle name="Normal 4 3" xfId="2304" xr:uid="{08EACC35-61A3-4F2C-9DF4-7CAE03AFD03D}"/>
    <cellStyle name="Normal 4 3 2" xfId="2305" xr:uid="{1C7589BA-6263-45F2-802A-AEAE8366274A}"/>
    <cellStyle name="Normal 4 3 2 2" xfId="2306" xr:uid="{DBCAB89B-7CF9-4367-BEF7-EF188BBFB569}"/>
    <cellStyle name="Normal 4 3 2 2 2" xfId="2307" xr:uid="{30D6113B-63EF-475D-A82F-DCCB4944C194}"/>
    <cellStyle name="Normal 4 3 2 2 2 2" xfId="2308" xr:uid="{A5B54832-3066-4DEC-9615-73379465E017}"/>
    <cellStyle name="Normal 4 3 2 2 3" xfId="2309" xr:uid="{08243369-BC6F-4CCA-9A63-F1AC230D57B7}"/>
    <cellStyle name="Normal 4 3 2 3" xfId="2310" xr:uid="{4C2AE50D-5B9F-4F6D-B6ED-E589C3BFC98C}"/>
    <cellStyle name="Normal 4 3 2 3 2" xfId="2311" xr:uid="{AF1640AD-FBC6-4C2C-B290-3703859B19F3}"/>
    <cellStyle name="Normal 4 3 2 4" xfId="2312" xr:uid="{7F861922-7E47-4E44-BFDB-E71DD03A53A2}"/>
    <cellStyle name="Normal 4 3 3" xfId="2313" xr:uid="{A6D7B839-0A8F-4764-964F-E8607AEB7868}"/>
    <cellStyle name="Normal 4 3 3 2" xfId="2314" xr:uid="{EE6A3665-180C-4B0A-BC21-FC6A36416950}"/>
    <cellStyle name="Normal 4 3 3 2 2" xfId="2315" xr:uid="{C110FED9-D6B0-4D21-B00D-B3DF7489614F}"/>
    <cellStyle name="Normal 4 3 3 3" xfId="2316" xr:uid="{19DA26F5-6406-4CF0-A1D3-7F3C5165FBEA}"/>
    <cellStyle name="Normal 4 3 4" xfId="2317" xr:uid="{52791CBB-1EA7-4500-A6D8-6BAE0F951BF0}"/>
    <cellStyle name="Normal 4 3 4 2" xfId="2318" xr:uid="{D754ADF1-2672-4B00-AD9B-EAD60D6717B3}"/>
    <cellStyle name="Normal 4 3 5" xfId="2319" xr:uid="{347E94FB-0A22-4521-9FE5-69BA2515A021}"/>
    <cellStyle name="Normal 4 3 6" xfId="2320" xr:uid="{320CF900-CC33-4081-AB15-EA16D6695CCF}"/>
    <cellStyle name="Normal 4 4" xfId="2321" xr:uid="{4AF9C058-33A8-4AD2-9782-F083470D69C2}"/>
    <cellStyle name="Normal 4 4 2" xfId="2322" xr:uid="{39E65061-DEFD-4FBB-B70E-DF85857E7DD5}"/>
    <cellStyle name="Normal 4 4 2 2" xfId="2323" xr:uid="{4322136E-5094-4138-A470-8F9C7919A938}"/>
    <cellStyle name="Normal 4 4 2 2 2" xfId="2324" xr:uid="{922B6F68-0A3F-433F-8AD4-6E12D8541732}"/>
    <cellStyle name="Normal 4 4 2 3" xfId="2325" xr:uid="{DA7D1EF8-B89B-4662-967F-8D8FE0FFC8A9}"/>
    <cellStyle name="Normal 4 4 3" xfId="2326" xr:uid="{C9B4BB95-7544-4BA5-B3AD-B18AC99D5843}"/>
    <cellStyle name="Normal 4 4 3 2" xfId="2327" xr:uid="{38ADB01F-5144-4402-AAA6-88A192DB9573}"/>
    <cellStyle name="Normal 4 4 4" xfId="2328" xr:uid="{59FC7176-CFB2-4704-A1F9-295AA89AC038}"/>
    <cellStyle name="Normal 4 5" xfId="2329" xr:uid="{A9BCB9F6-BB9B-475F-BD9C-97E025688DB7}"/>
    <cellStyle name="Normal 4 5 2" xfId="2330" xr:uid="{17FFC086-D555-4C76-BC74-9C113B1A7CB4}"/>
    <cellStyle name="Normal 4 5 2 2" xfId="2331" xr:uid="{D7248296-9B2A-4F81-AE1D-D559564891F7}"/>
    <cellStyle name="Normal 4 5 3" xfId="2332" xr:uid="{5B7DB2D9-F3EC-48AA-BA63-3B4E3A72319C}"/>
    <cellStyle name="Normal 4 5 4" xfId="2333" xr:uid="{E8D627AE-BD4D-483A-86E2-D0AC98AF6CC6}"/>
    <cellStyle name="Normal 4 6" xfId="2334" xr:uid="{D3F28331-D51F-4FFD-8285-E54153D6972F}"/>
    <cellStyle name="Normal 4 6 2" xfId="2335" xr:uid="{54ABC717-9222-4952-97E6-5EC1E4B23EB1}"/>
    <cellStyle name="Normal 4 7" xfId="2336" xr:uid="{16934C35-3188-4543-B161-1DD0BDAB4D27}"/>
    <cellStyle name="Normal 4 8" xfId="2337" xr:uid="{AD2F41C4-18A3-4418-9926-F6CFECB6BD35}"/>
    <cellStyle name="Normal 40" xfId="2338" xr:uid="{2487A99B-1E10-4A2F-B6CF-1B7248FA7FB4}"/>
    <cellStyle name="Normal 41" xfId="2339" xr:uid="{BBCCCEA8-272A-455C-AF3F-A6F4020B7059}"/>
    <cellStyle name="Normal 42" xfId="2340" xr:uid="{958FBA89-EC34-4182-8B9F-D1293AAB30CC}"/>
    <cellStyle name="Normal 43" xfId="2341" xr:uid="{452D241A-1B2A-46D4-8757-75B489F5DB24}"/>
    <cellStyle name="Normal 44" xfId="2342" xr:uid="{B1D7A625-709C-4FA2-9E7A-861F55254949}"/>
    <cellStyle name="Normal 45" xfId="2343" xr:uid="{8112CD51-A2E1-4E80-881F-D44B4EBEA38C}"/>
    <cellStyle name="Normal 49" xfId="2344" xr:uid="{305A618C-B888-42F5-B0CF-61EADFB420D6}"/>
    <cellStyle name="Normal 5" xfId="2345" xr:uid="{7640643F-F607-40E4-AF82-0770F8F4B710}"/>
    <cellStyle name="Normal 5 2" xfId="2346" xr:uid="{BB7AE089-6C25-4AD9-95AC-BF1BF74033A9}"/>
    <cellStyle name="Normal 5 2 2" xfId="2347" xr:uid="{84B21A01-F8B1-4FCD-88FD-5F04EA74F703}"/>
    <cellStyle name="Normal 5 2 3" xfId="2348" xr:uid="{8892ED52-A45F-48EE-8921-0D96F1EE0577}"/>
    <cellStyle name="Normal 5 3" xfId="2349" xr:uid="{90EE8EA3-D6AE-48A3-A3C2-BC9C7D044E4E}"/>
    <cellStyle name="Normal 50" xfId="2350" xr:uid="{9D7C2561-D2D5-43E2-BD49-FF896EDC167E}"/>
    <cellStyle name="Normal 51" xfId="2351" xr:uid="{89316148-C510-4668-8B3F-32204449E236}"/>
    <cellStyle name="Normal 52" xfId="2352" xr:uid="{B20CE767-7360-4BC0-B511-A522ECD5A777}"/>
    <cellStyle name="Normal 53" xfId="2353" xr:uid="{F4017C38-E67F-4555-97A6-5CE8CFBEE307}"/>
    <cellStyle name="Normal 58" xfId="2354" xr:uid="{A6D65BD9-2A53-4AB7-B5F9-DA915569256F}"/>
    <cellStyle name="Normal 6" xfId="2355" xr:uid="{7CEC57C8-6C80-4E9A-A0CB-8CD7DC04C33C}"/>
    <cellStyle name="Normal 6 2" xfId="2356" xr:uid="{F11F5AAA-1D72-40A6-A083-5A840118CC84}"/>
    <cellStyle name="Normal 6 2 2" xfId="2357" xr:uid="{F139B844-E74A-4A62-8610-240CCEAC6285}"/>
    <cellStyle name="Normal 6 3" xfId="2358" xr:uid="{89258F90-C6B1-46BC-8983-B9432B27FF45}"/>
    <cellStyle name="Normal 6 3 2" xfId="2359" xr:uid="{A0A504A2-D752-46EF-8BD4-5F3A4AA910F3}"/>
    <cellStyle name="Normal 6 3 2 2" xfId="2360" xr:uid="{769B9F44-C4CA-4141-931F-C03BD25B25F9}"/>
    <cellStyle name="Normal 6 3 3" xfId="2361" xr:uid="{5958CCF4-C320-4DC6-949B-88C82AECC84C}"/>
    <cellStyle name="Normal 6 4" xfId="2362" xr:uid="{2042FD48-DD4F-43DC-9DA7-0B55CFBA755B}"/>
    <cellStyle name="Normal 67" xfId="2363" xr:uid="{74760E09-AA91-434D-B8D6-768CF2E395D2}"/>
    <cellStyle name="Normal 7 2" xfId="2364" xr:uid="{D182C3A4-70C3-4975-91BE-326551D8294A}"/>
    <cellStyle name="Normal 7 2 2" xfId="2365" xr:uid="{EFC419C6-3F77-4FED-BE89-2A740A63A632}"/>
    <cellStyle name="Normal 7 2 2 2" xfId="2366" xr:uid="{B1A6C7B9-A644-4ADA-915B-3EB71F30084E}"/>
    <cellStyle name="Normal 70" xfId="2367" xr:uid="{59EC551E-80D6-492A-A620-D32DB7DA8CDB}"/>
    <cellStyle name="Normal 76" xfId="2368" xr:uid="{5C8AAF2E-5C13-4DF0-9E93-ECE4335E2E35}"/>
    <cellStyle name="Normal 8 2" xfId="2369" xr:uid="{01653219-CA47-4BE2-9DB3-E5F78A242A4D}"/>
    <cellStyle name="Normal 8 2 2" xfId="2370" xr:uid="{68B17D77-6204-4685-8373-684027606F60}"/>
    <cellStyle name="Normal 8 2 2 2" xfId="2371" xr:uid="{7BA36637-8EFB-4232-B630-3E5BA70FE809}"/>
    <cellStyle name="Normal 80" xfId="2372" xr:uid="{D48125D6-B8A3-4E2C-AEEC-5BE2672724F7}"/>
    <cellStyle name="Normal 82" xfId="2373" xr:uid="{733D87A6-A5B8-4A8E-9305-3EA1BAED6516}"/>
    <cellStyle name="Normal 84" xfId="2374" xr:uid="{65C7E4F6-A0EB-4510-ABB2-AA2BD0AC3318}"/>
    <cellStyle name="Normal 86" xfId="2375" xr:uid="{26F5C8A7-B7E4-43C1-ADB1-17448D347648}"/>
    <cellStyle name="Normal 88" xfId="2376" xr:uid="{59CDC680-F1CA-45EB-831D-DA1E7345A376}"/>
    <cellStyle name="Normal 9 2" xfId="2377" xr:uid="{5987E2F0-C29C-48D6-A079-D36440F03827}"/>
    <cellStyle name="Normal 9 2 2" xfId="2378" xr:uid="{DF51371C-B57E-4CAD-9392-E622F00CE9A7}"/>
    <cellStyle name="Normal 9 2 2 2" xfId="2379" xr:uid="{3315590F-7FA1-470A-8598-6A69CA856A35}"/>
    <cellStyle name="Normal 9 2 2 3" xfId="2380" xr:uid="{4482E77C-1CF5-486A-8F78-CAB5A2BBC7C6}"/>
    <cellStyle name="Normal 9 3" xfId="2381" xr:uid="{41BC97CD-D9BE-4E4A-9FB5-447B863B9847}"/>
    <cellStyle name="Normal 9 3 2" xfId="2382" xr:uid="{A27F0CA3-5B02-47AD-82DB-7ED0D286AEAF}"/>
    <cellStyle name="Normal 9 4" xfId="2383" xr:uid="{3FF83EBB-68F8-442C-80E1-4F6A565D1B57}"/>
    <cellStyle name="Normal 9 5" xfId="2384" xr:uid="{B1466C4D-0956-4F9C-BA80-C1B827ED5BC7}"/>
    <cellStyle name="Normal 9 6" xfId="2385" xr:uid="{E5CBBFB3-B98C-4F43-851D-1218DECC3800}"/>
    <cellStyle name="Normal 9 7" xfId="2386" xr:uid="{ABCA62FD-F45D-496F-94E7-9F7DB5F7C8EA}"/>
    <cellStyle name="Normal 9 8" xfId="2387" xr:uid="{59FAD92A-FB52-4778-8B6E-CFC528D24492}"/>
    <cellStyle name="Normal 9 9" xfId="2388" xr:uid="{E4E4B82A-A6DD-4708-A2A7-FDBA99A7BD20}"/>
    <cellStyle name="Normal 90" xfId="2389" xr:uid="{47AC99EC-F2F0-4E14-99BF-C6FE785D39B2}"/>
    <cellStyle name="Normal 92" xfId="2390" xr:uid="{9B2C0EBE-2654-4F66-B432-0518AFCD4A27}"/>
    <cellStyle name="Normal 95" xfId="2391" xr:uid="{1207412D-1E0D-4208-9E20-070107D27E3B}"/>
    <cellStyle name="Normal 95 2" xfId="2392" xr:uid="{29C75C0F-B3C1-486C-B642-2660C9B3B2F3}"/>
    <cellStyle name="Normale 2" xfId="2393" xr:uid="{44C4AC4C-738F-44FC-943A-A0F4F995F740}"/>
    <cellStyle name="Note" xfId="2394" builtinId="10"/>
    <cellStyle name="Note 10" xfId="2395" xr:uid="{1CE69A7D-C040-43E5-98F6-2A04254878DF}"/>
    <cellStyle name="Note 10 2" xfId="2396" xr:uid="{58A1BCE1-1FF8-42CA-BDD2-88E3DA48EEAD}"/>
    <cellStyle name="Note 10 3" xfId="2397" xr:uid="{FB917635-428E-4BBF-B718-3704AC1DC309}"/>
    <cellStyle name="Note 10 4" xfId="2398" xr:uid="{D30F06F0-7F3E-49EE-96FA-320FDABA26BA}"/>
    <cellStyle name="Note 11" xfId="2399" xr:uid="{315FD01B-6341-4EB6-AEFC-A20FF152A619}"/>
    <cellStyle name="Note 11 2" xfId="2400" xr:uid="{28485C37-724B-45BC-8915-BBE8D7D9FE86}"/>
    <cellStyle name="Note 12" xfId="2401" xr:uid="{AD040788-23B8-4625-8B92-40A5886D415E}"/>
    <cellStyle name="Note 12 2" xfId="2402" xr:uid="{242EAE4A-CDF7-42D4-B485-C25540593812}"/>
    <cellStyle name="Note 13" xfId="2403" xr:uid="{C2CDBDE7-A5D7-404E-B515-BF1440FFA9E1}"/>
    <cellStyle name="Note 13 2" xfId="2404" xr:uid="{D72A98EF-0DEA-4524-98BE-AE4F0C9EF01B}"/>
    <cellStyle name="Note 14" xfId="2405" xr:uid="{0D055E97-D06B-40D3-8DB6-20A7E4899E0C}"/>
    <cellStyle name="Note 14 2" xfId="2406" xr:uid="{40B3C82B-2C7A-46DC-AD8F-E186AFF8A702}"/>
    <cellStyle name="Note 14 3" xfId="2407" xr:uid="{A7BF508B-4849-41AD-AC6F-2DDF6567AA65}"/>
    <cellStyle name="Note 15" xfId="2408" xr:uid="{E7897076-7A72-4135-80EE-C402C10F3CD5}"/>
    <cellStyle name="Note 15 2" xfId="2409" xr:uid="{1B37CE87-8398-4796-B402-0553E3CFD5AA}"/>
    <cellStyle name="Note 16" xfId="2410" xr:uid="{BB62A715-CEFE-45F7-8AA8-639C2CC33DB5}"/>
    <cellStyle name="Note 2" xfId="2411" xr:uid="{FCBBCF2E-F3E6-4404-8394-4F0D917867A2}"/>
    <cellStyle name="Note 2 10" xfId="2412" xr:uid="{4A12DBC4-6D43-4F82-A672-43730A695361}"/>
    <cellStyle name="Note 2 10 2" xfId="2413" xr:uid="{CDBD1ED9-87DE-45B2-B160-E755AF221AA5}"/>
    <cellStyle name="Note 2 10 3" xfId="2414" xr:uid="{0FA999BA-8F78-436C-87E3-1CBB577FEDE2}"/>
    <cellStyle name="Note 2 11" xfId="2415" xr:uid="{7B49956B-E369-4766-92C4-2CBBEFEE43CD}"/>
    <cellStyle name="Note 2 12" xfId="2416" xr:uid="{5C5EC3BC-13C2-46DE-9AED-A97CE4196B1A}"/>
    <cellStyle name="Note 2 12 2" xfId="2417" xr:uid="{F5867ACA-2B47-4254-8F9D-E2A4141784AD}"/>
    <cellStyle name="Note 2 12 3" xfId="2418" xr:uid="{26DF9A82-1AA5-4A5B-915D-2CAC095448B1}"/>
    <cellStyle name="Note 2 13" xfId="2419" xr:uid="{9F466C1C-5EC8-4D2F-B048-515052B409D8}"/>
    <cellStyle name="Note 2 14" xfId="2420" xr:uid="{8938699F-BECD-4475-AF37-B6C36FB2E155}"/>
    <cellStyle name="Note 2 2" xfId="2421" xr:uid="{84E78FB2-BC63-411A-955A-4A535F250CE5}"/>
    <cellStyle name="Note 2 2 2" xfId="2422" xr:uid="{30917D68-EFD1-42E1-B759-0C88C442BCB6}"/>
    <cellStyle name="Note 2 2 2 2" xfId="2423" xr:uid="{AFACAC57-581E-4523-8A33-18B7426C5EE3}"/>
    <cellStyle name="Note 2 2 2 2 2" xfId="2424" xr:uid="{DA5BB578-DA5A-44A1-AF6F-E205E0602D93}"/>
    <cellStyle name="Note 2 2 2 3" xfId="2425" xr:uid="{F20042C0-A4FA-473E-BEB3-780175DD8E7A}"/>
    <cellStyle name="Note 2 2 3" xfId="2426" xr:uid="{59E839AF-32B8-45C7-A75F-975C549E748D}"/>
    <cellStyle name="Note 2 2 4" xfId="2427" xr:uid="{11512715-3ED9-4319-B771-83D22E4086FE}"/>
    <cellStyle name="Note 2 3" xfId="2428" xr:uid="{2748F42E-E17B-4E42-9895-A2BF3143ED0A}"/>
    <cellStyle name="Note 2 4" xfId="2429" xr:uid="{8AA869B0-6DEF-4D05-962A-2147C2EE5764}"/>
    <cellStyle name="Note 2 5" xfId="2430" xr:uid="{3F243AB1-6B78-418E-8A8C-3320BCC1CE72}"/>
    <cellStyle name="Note 2 5 2" xfId="2431" xr:uid="{A8A3C4E3-3D91-436F-8D47-43658301A2FA}"/>
    <cellStyle name="Note 2 6" xfId="2432" xr:uid="{2C4C6476-5CFB-41EB-948F-1BE455485EBC}"/>
    <cellStyle name="Note 2 6 2" xfId="2433" xr:uid="{80D056A3-E88B-49FB-AEA6-8DA9E2B6FCE1}"/>
    <cellStyle name="Note 2 7" xfId="2434" xr:uid="{272547D6-3D7A-46F7-A00C-D94C26C99CE1}"/>
    <cellStyle name="Note 2 7 2" xfId="2435" xr:uid="{AF4C2BF5-9A77-43E8-9DB4-3654C28504AD}"/>
    <cellStyle name="Note 2 8" xfId="2436" xr:uid="{67A8A802-07DE-481B-A21A-8616EB98BB01}"/>
    <cellStyle name="Note 2 9" xfId="2437" xr:uid="{8E580A4B-2456-46B6-82CC-84233337D681}"/>
    <cellStyle name="Note 3" xfId="2438" xr:uid="{B93D75F0-1403-43F9-A9EC-C35438D98878}"/>
    <cellStyle name="Note 3 2" xfId="2439" xr:uid="{7C79284A-F6DB-42AF-BBD2-5605C00FE355}"/>
    <cellStyle name="Note 3 3" xfId="2440" xr:uid="{C1253E50-C298-4596-9517-A870D629C379}"/>
    <cellStyle name="Note 3 4" xfId="2441" xr:uid="{5393CE81-991A-4B8D-97E8-D27567152A52}"/>
    <cellStyle name="Note 3 5" xfId="2442" xr:uid="{7E95CF22-C7DE-4024-A495-41DB3032B72B}"/>
    <cellStyle name="Note 4" xfId="2443" xr:uid="{9159868B-AD66-4A08-8B18-2E90BD17A9E0}"/>
    <cellStyle name="Note 5" xfId="2444" xr:uid="{F6434763-20C0-4131-926A-D9BC15B9FEEE}"/>
    <cellStyle name="Note 6" xfId="2445" xr:uid="{3DBCCB40-4F95-4654-B3D5-DEF871E702F6}"/>
    <cellStyle name="Note 6 2" xfId="2446" xr:uid="{A387F046-3909-49E0-A2A0-10E11522F7AB}"/>
    <cellStyle name="Note 6 3" xfId="2447" xr:uid="{3B83F0FC-F072-4704-8111-4DC63516ADA7}"/>
    <cellStyle name="Note 6 4" xfId="2448" xr:uid="{9ED7B3DA-10FC-49C5-B0FC-BA4F89ED4CC5}"/>
    <cellStyle name="Note 7" xfId="2449" xr:uid="{6D594FC0-8613-4FBE-9412-91E6F0325186}"/>
    <cellStyle name="Note 7 2" xfId="2450" xr:uid="{C902A24C-2885-4BC3-A529-2143396B06B5}"/>
    <cellStyle name="Note 7 3" xfId="2451" xr:uid="{0A50E3F0-2A24-42C3-AF7A-EE0865363E75}"/>
    <cellStyle name="Note 7 4" xfId="2452" xr:uid="{2E28B271-FB2F-4273-9434-391F960400FF}"/>
    <cellStyle name="Note 8" xfId="2453" xr:uid="{299190B7-6FE1-4903-9193-8B85A2B19F4C}"/>
    <cellStyle name="Note 8 2" xfId="2454" xr:uid="{543E9793-D20A-42B4-BEF0-F08B795129FC}"/>
    <cellStyle name="Note 8 3" xfId="2455" xr:uid="{81538C1C-4B0C-4539-AADC-4942193C628C}"/>
    <cellStyle name="Note 8 4" xfId="2456" xr:uid="{DFFE0349-6A40-407D-A5D9-89C639BD0DF8}"/>
    <cellStyle name="Note 9" xfId="2457" xr:uid="{FD616E77-FFB6-451A-9848-C769F60282F5}"/>
    <cellStyle name="Note 9 2" xfId="2458" xr:uid="{DAA97B06-4606-403D-9421-F1E6BCB17ABC}"/>
    <cellStyle name="Note 9 3" xfId="2459" xr:uid="{F0552DC0-BB5E-4936-AD22-FDDE5A974655}"/>
    <cellStyle name="Note 9 4" xfId="2460" xr:uid="{F7EA8FC7-A82B-4CD3-835A-ADECD5B30139}"/>
    <cellStyle name="Output 10" xfId="2461" xr:uid="{AC202934-31D4-4905-9452-1373891F51FD}"/>
    <cellStyle name="Output 10 2" xfId="2462" xr:uid="{49D3BE65-9976-46B4-8DEF-5F675AEF36F7}"/>
    <cellStyle name="Output 10 3" xfId="2463" xr:uid="{E933463C-8A09-4D05-938A-6C85B6795AC6}"/>
    <cellStyle name="Output 10 4" xfId="2464" xr:uid="{DFEED09E-FC55-492A-B0E8-DF61DD3CC03A}"/>
    <cellStyle name="Output 11" xfId="2465" xr:uid="{D8543DF1-FBDF-47C9-A479-3385DCFB4CCE}"/>
    <cellStyle name="Output 11 2" xfId="2466" xr:uid="{823C41A4-D927-4024-9249-37063EC6CEB2}"/>
    <cellStyle name="Output 12" xfId="2467" xr:uid="{2EC1F756-FD66-4003-8126-BA6CB336E261}"/>
    <cellStyle name="Output 12 2" xfId="2468" xr:uid="{34DDEE78-2455-4A0F-940C-7E6F4294D9DE}"/>
    <cellStyle name="Output 13" xfId="2469" xr:uid="{9CA755D8-5F0C-4111-A9F1-FED5BE75463D}"/>
    <cellStyle name="Output 13 2" xfId="2470" xr:uid="{57FA7D38-595F-4A11-A2BF-D400AA6AFD30}"/>
    <cellStyle name="Output 14" xfId="2471" xr:uid="{2DA6AE89-5B5A-4D74-879B-D0E69D215F47}"/>
    <cellStyle name="Output 14 2" xfId="2472" xr:uid="{F7CAF795-F738-4B75-937C-7523105D5C19}"/>
    <cellStyle name="Output 2" xfId="2473" xr:uid="{4BF32E0D-E74A-4C88-B9B6-9D1531284B8B}"/>
    <cellStyle name="Output 2 10" xfId="2474" xr:uid="{7B2CA235-037B-440A-9F4C-5EC2929328C8}"/>
    <cellStyle name="Output 2 10 2" xfId="2475" xr:uid="{20988C2F-BA15-44AD-BD7C-C1E79DE44237}"/>
    <cellStyle name="Output 2 11" xfId="2476" xr:uid="{96C964A1-E216-40CB-A371-F06F89E1BD63}"/>
    <cellStyle name="Output 2 2" xfId="2477" xr:uid="{9C9F3643-FDE0-4B54-BEE3-949D29A64A2E}"/>
    <cellStyle name="Output 2 2 2" xfId="2478" xr:uid="{1F2C3E29-4A48-4179-8E52-CF76AC2851AA}"/>
    <cellStyle name="Output 2 2 3" xfId="2479" xr:uid="{756B3590-925D-4555-AB6D-EE4873E6D44D}"/>
    <cellStyle name="Output 2 2 4" xfId="2480" xr:uid="{89A3CED8-696E-4C06-97CD-178889DC2A6D}"/>
    <cellStyle name="Output 2 3" xfId="2481" xr:uid="{6077F31D-88C4-4F84-B0BA-37A4799C3F13}"/>
    <cellStyle name="Output 2 4" xfId="2482" xr:uid="{F6FD269E-B2CC-472F-81D3-CCB6343E6030}"/>
    <cellStyle name="Output 2 4 2" xfId="2483" xr:uid="{85F30A58-C0A1-460F-A81E-586887796A2C}"/>
    <cellStyle name="Output 2 4 3" xfId="2484" xr:uid="{019C9B36-0690-484C-8741-FA16A0B3BC91}"/>
    <cellStyle name="Output 2 4 4" xfId="2485" xr:uid="{3E7376BA-F589-4BF1-A279-AEDA7185B423}"/>
    <cellStyle name="Output 2 5" xfId="2486" xr:uid="{099DF506-1590-4C0A-A6B0-FEB651EE9C8F}"/>
    <cellStyle name="Output 2 5 2" xfId="2487" xr:uid="{DD96BC50-5FBD-4A2D-A247-EFFD2C811F9B}"/>
    <cellStyle name="Output 2 6" xfId="2488" xr:uid="{A6077A1C-41B5-4990-A4E7-04FF683BEF56}"/>
    <cellStyle name="Output 2 6 2" xfId="2489" xr:uid="{59A9A940-333E-47A2-9961-1B22EB8803B4}"/>
    <cellStyle name="Output 2 7" xfId="2490" xr:uid="{87C91850-C076-4981-9C8B-6B45F9B6AE00}"/>
    <cellStyle name="Output 2 7 2" xfId="2491" xr:uid="{A2BB8E5C-0A32-42F1-A517-B94E7876B766}"/>
    <cellStyle name="Output 2 8" xfId="2492" xr:uid="{DC3E7A59-A6AF-4BB5-8551-A0F0E37FF0D7}"/>
    <cellStyle name="Output 2 9" xfId="2493" xr:uid="{EAF45D57-3533-47A7-A29A-85477425CD05}"/>
    <cellStyle name="Output 3" xfId="2494" xr:uid="{95DD8D94-E997-4F95-9683-DE31512279F6}"/>
    <cellStyle name="Output 3 2" xfId="2495" xr:uid="{79BF603A-CF9B-41AD-A301-E15F397BB6CB}"/>
    <cellStyle name="Output 3 3" xfId="2496" xr:uid="{D21C26A1-D435-4B93-AA05-F68FA610A4C2}"/>
    <cellStyle name="Output 3 4" xfId="2497" xr:uid="{F44CFE21-B1B0-4831-BFA6-99B269B06D89}"/>
    <cellStyle name="Output 3 5" xfId="2498" xr:uid="{9C987158-3DD7-4B2D-8764-2C56EC1711D4}"/>
    <cellStyle name="Output 4" xfId="2499" xr:uid="{14F12284-7E7F-43A5-B07A-4BBFEA1F0E88}"/>
    <cellStyle name="Output 5" xfId="2500" xr:uid="{5853953E-CDBE-4F37-A38A-25F2E50C1B70}"/>
    <cellStyle name="Output 6" xfId="2501" xr:uid="{ABA14AA5-F786-4A35-AF24-0F16BDF9B8CC}"/>
    <cellStyle name="Output 6 2" xfId="2502" xr:uid="{99289383-8EFE-42B0-96B0-873CF50FF033}"/>
    <cellStyle name="Output 6 3" xfId="2503" xr:uid="{856E0970-E41B-424F-A2AD-67802130B8BD}"/>
    <cellStyle name="Output 6 4" xfId="2504" xr:uid="{413214A6-CED9-4C8C-A978-374C696F3827}"/>
    <cellStyle name="Output 7" xfId="2505" xr:uid="{E62BA5B9-19AB-4FA2-A6E5-CDA019716C70}"/>
    <cellStyle name="Output 7 2" xfId="2506" xr:uid="{BED15C5B-656A-4C37-A495-F74E3726CEEF}"/>
    <cellStyle name="Output 7 3" xfId="2507" xr:uid="{33807EC0-E9DE-4363-93BF-0357C8EFA762}"/>
    <cellStyle name="Output 7 4" xfId="2508" xr:uid="{82484858-F10D-431A-B71D-EFF77C2207CC}"/>
    <cellStyle name="Output 8" xfId="2509" xr:uid="{CF100516-B4FF-4898-9C8F-14AF34F2591B}"/>
    <cellStyle name="Output 8 2" xfId="2510" xr:uid="{365F1F7E-8AAE-4083-853C-FE993B8CC927}"/>
    <cellStyle name="Output 8 3" xfId="2511" xr:uid="{19477C12-C4F0-4D96-AC47-D0AB0A42BC34}"/>
    <cellStyle name="Output 8 4" xfId="2512" xr:uid="{FB27F607-361D-4D3B-8722-7F0CA6E74008}"/>
    <cellStyle name="Output 9" xfId="2513" xr:uid="{618155AA-D760-4774-B30C-B37596C17FD8}"/>
    <cellStyle name="Output 9 2" xfId="2514" xr:uid="{71C2EC8C-1D82-4318-94A4-53406D40665B}"/>
    <cellStyle name="Output 9 3" xfId="2515" xr:uid="{93DA2D70-E18A-480F-A901-AC6CEFD17C22}"/>
    <cellStyle name="Output 9 4" xfId="2516" xr:uid="{EE39B723-9905-471F-8C06-469B5E3A76A9}"/>
    <cellStyle name="Percent" xfId="2517" builtinId="5"/>
    <cellStyle name="Percent 2" xfId="2518" xr:uid="{424FB16C-00D1-491A-ADC8-5C51DD32AF84}"/>
    <cellStyle name="Percent 2 2" xfId="2519" xr:uid="{7E7B0A8C-51DE-4485-B0E6-F4E683211237}"/>
    <cellStyle name="Percent 2 2 2" xfId="2520" xr:uid="{E8E8BF83-3838-4525-962E-5BA78191435B}"/>
    <cellStyle name="Percent 2 2 2 2" xfId="2521" xr:uid="{C38535CD-2549-411C-8ABC-E54171AB7C4B}"/>
    <cellStyle name="Percent 2 2 2 2 2" xfId="2522" xr:uid="{7744E33F-F0FF-42C5-97C0-0F345B5D7BB1}"/>
    <cellStyle name="Percent 2 2 2 2 2 2" xfId="2523" xr:uid="{D336C86F-E588-40DC-A7AC-6188B5BD2AE3}"/>
    <cellStyle name="Percent 2 2 2 2 3" xfId="2524" xr:uid="{66A99535-AB80-4674-AF83-DB37955EE521}"/>
    <cellStyle name="Percent 2 2 2 3" xfId="2525" xr:uid="{6CC5854F-CE41-4CAD-ABBF-CB5B0CC1636E}"/>
    <cellStyle name="Percent 2 2 2 4" xfId="2526" xr:uid="{60648D30-0007-4EDB-A37C-F266680564E3}"/>
    <cellStyle name="Percent 2 2 3" xfId="2527" xr:uid="{A2B907F9-FCDA-4AA3-ADC0-E07E91044380}"/>
    <cellStyle name="Percent 2 3" xfId="2528" xr:uid="{7833E3D2-1A4A-4472-B40B-B23EE30872AF}"/>
    <cellStyle name="Percent 2 4" xfId="2529" xr:uid="{AB1F0CC6-49E9-4412-99B6-2BF3880D6E83}"/>
    <cellStyle name="Percent 2 5" xfId="2530" xr:uid="{E8262F07-68AE-4C40-9188-A9264AA7BD7D}"/>
    <cellStyle name="Percent 3" xfId="2531" xr:uid="{AB4794CC-1746-4619-B7A9-935E0E2E5B77}"/>
    <cellStyle name="Percent 4" xfId="2532" xr:uid="{D3B7D58A-A1E6-4944-9E60-7A271DFF5C9F}"/>
    <cellStyle name="Style 1" xfId="2533" xr:uid="{862D3F5A-6F19-49C1-9593-2095508D09A3}"/>
    <cellStyle name="Style 1 2" xfId="2534" xr:uid="{3575CD24-5056-464D-B5C9-5A87C5A3EA66}"/>
    <cellStyle name="Style 1 2 2" xfId="2535" xr:uid="{CA616A5B-E622-41E0-AF29-BBA5BC8721E4}"/>
    <cellStyle name="Style 1 2 2 2" xfId="2536" xr:uid="{5E5F95FD-98B6-4E54-8709-5D7D5E649B4C}"/>
    <cellStyle name="Style 1 2 2 3" xfId="2537" xr:uid="{B8BECFD7-08BE-41D2-BA74-532BD2D8970D}"/>
    <cellStyle name="Style 1 2 3" xfId="2538" xr:uid="{25FFEB5C-23A3-47AD-BD2D-0C963F5FFF06}"/>
    <cellStyle name="Style 1 2 4" xfId="2539" xr:uid="{F58CCC11-B336-41CC-BE5C-608EA4FA2D19}"/>
    <cellStyle name="Style 1 2 5" xfId="2540" xr:uid="{91C4ECFC-BCAA-41DD-99AF-A3809468FDB9}"/>
    <cellStyle name="Style 1 2 6" xfId="2541" xr:uid="{8614CB62-EF7B-4C12-AB95-C204DFCB328B}"/>
    <cellStyle name="Style 1 3" xfId="2542" xr:uid="{A5E1A8F5-BA6A-424A-9595-1F500767EAAB}"/>
    <cellStyle name="Style 1 4" xfId="2543" xr:uid="{0EAC2A49-DE65-4FE1-8F93-C81FD6B313D7}"/>
    <cellStyle name="Style 1 5" xfId="2544" xr:uid="{EDEEF5AE-04B7-42E1-BF1F-DFA28EF071AD}"/>
    <cellStyle name="Text" xfId="2545" xr:uid="{ABF84576-AED9-447F-9BE7-D630FC1AC8D3}"/>
    <cellStyle name="Title 10" xfId="2546" xr:uid="{E19F6CD1-02A1-4F02-B8B6-2DF3BAC90E54}"/>
    <cellStyle name="Title 10 2" xfId="2547" xr:uid="{B328DBBC-0840-48A2-BE7F-6FA5FBC5F1C8}"/>
    <cellStyle name="Title 10 3" xfId="2548" xr:uid="{689F1E80-A82C-45E2-A600-3B9460CEB8C5}"/>
    <cellStyle name="Title 10 4" xfId="2549" xr:uid="{0BEB05AB-5C68-4F6E-80D6-A10C6F40339D}"/>
    <cellStyle name="Title 11" xfId="2550" xr:uid="{B43E7B6B-B52C-4B47-BE3E-F65153A13C17}"/>
    <cellStyle name="Title 11 2" xfId="2551" xr:uid="{C8991F18-E9B8-4537-B568-5722776F5EA5}"/>
    <cellStyle name="Title 12" xfId="2552" xr:uid="{421C7569-B712-4AD4-A616-8010BE1DCA6D}"/>
    <cellStyle name="Title 12 2" xfId="2553" xr:uid="{810FA80A-0A78-4E6E-95E9-B4F82E063F7C}"/>
    <cellStyle name="Title 13" xfId="2554" xr:uid="{8A57644B-8F20-42C1-B861-9EA91E3B0A65}"/>
    <cellStyle name="Title 13 2" xfId="2555" xr:uid="{FC97D2A5-BBBB-4B07-A3D5-2640F8ACBEFC}"/>
    <cellStyle name="Title 14" xfId="2556" xr:uid="{2D60382B-6DFC-408A-BC24-57A990410423}"/>
    <cellStyle name="Title 14 2" xfId="2557" xr:uid="{36C29EC8-319B-4DAC-89C0-8590D9F27380}"/>
    <cellStyle name="Title 14 3" xfId="2558" xr:uid="{5238A09A-D58C-4F79-802B-5D5287907A5C}"/>
    <cellStyle name="Title 2" xfId="2559" xr:uid="{6CBD1614-7A56-444E-B04B-CE72C940B394}"/>
    <cellStyle name="Title 2 10" xfId="2560" xr:uid="{D46CDEF7-1CBA-45FB-9DD1-225ED508E5E9}"/>
    <cellStyle name="Title 2 10 2" xfId="2561" xr:uid="{294339A5-6425-42F8-9844-6364F830CAE5}"/>
    <cellStyle name="Title 2 10 3" xfId="2562" xr:uid="{76DB0F2D-98A4-4819-B52F-E94FFF67B7C3}"/>
    <cellStyle name="Title 2 11" xfId="2563" xr:uid="{512ADB55-AEF6-4EB7-910D-4F95A2175E95}"/>
    <cellStyle name="Title 2 2" xfId="2564" xr:uid="{BB361D5A-F309-479A-B029-BDFEF9C0E326}"/>
    <cellStyle name="Title 2 2 2" xfId="2565" xr:uid="{8DC9093B-A801-4F2E-B59C-A966E4368449}"/>
    <cellStyle name="Title 2 2 3" xfId="2566" xr:uid="{9C5F7211-E459-460B-A0C9-F0C569B6579A}"/>
    <cellStyle name="Title 2 2 4" xfId="2567" xr:uid="{BF20AB9B-B0D9-4D82-9EAE-E0C7517542AF}"/>
    <cellStyle name="Title 2 3" xfId="2568" xr:uid="{530D49B5-258C-48CA-A16B-56C3FF07C5B7}"/>
    <cellStyle name="Title 2 4" xfId="2569" xr:uid="{8157FE85-00B1-48B4-8173-F5DC1E2A4A2A}"/>
    <cellStyle name="Title 2 4 2" xfId="2570" xr:uid="{5113C73E-B40C-4C36-BFFE-A9C6DCC12569}"/>
    <cellStyle name="Title 2 4 3" xfId="2571" xr:uid="{ABC31EAF-7565-4D50-A04B-A5AB3DB90E9C}"/>
    <cellStyle name="Title 2 4 4" xfId="2572" xr:uid="{49875750-FBAA-4839-BB1F-0C664D338A8A}"/>
    <cellStyle name="Title 2 5" xfId="2573" xr:uid="{67EE7389-A0CB-4267-BBAA-0F464A1E1B51}"/>
    <cellStyle name="Title 2 5 2" xfId="2574" xr:uid="{94957AC4-FB88-4011-9431-45D110F25AEE}"/>
    <cellStyle name="Title 2 6" xfId="2575" xr:uid="{9E0B90AA-E780-4B1E-82E3-556DCC8A6C85}"/>
    <cellStyle name="Title 2 6 2" xfId="2576" xr:uid="{784818D4-A85B-49ED-838A-2619FDEFF9D4}"/>
    <cellStyle name="Title 2 7" xfId="2577" xr:uid="{88F49BAA-232A-4B8D-A111-8969E409891A}"/>
    <cellStyle name="Title 2 7 2" xfId="2578" xr:uid="{7DED0C18-51E8-4621-9502-8DFC3D8595CF}"/>
    <cellStyle name="Title 2 8" xfId="2579" xr:uid="{91E556FA-141F-4B0A-8A4E-0221B6944C46}"/>
    <cellStyle name="Title 2 9" xfId="2580" xr:uid="{AEC0354E-5B4B-4B28-BF37-F487AD3A435F}"/>
    <cellStyle name="Title 3" xfId="2581" xr:uid="{2D78CEDA-5715-4D8E-AD69-F76845B35C74}"/>
    <cellStyle name="Title 3 2" xfId="2582" xr:uid="{E4D2BEFB-4ECD-4F4E-B09F-481CC1947CEA}"/>
    <cellStyle name="Title 3 3" xfId="2583" xr:uid="{2A6F729A-1B95-4379-B16D-1885F963D02B}"/>
    <cellStyle name="Title 3 4" xfId="2584" xr:uid="{6C6786DF-BAEE-45C7-8464-EB84E812CCD1}"/>
    <cellStyle name="Title 3 5" xfId="2585" xr:uid="{7F1DB140-80B6-4D37-A7EE-A8AFF46A6819}"/>
    <cellStyle name="Title 4" xfId="2586" xr:uid="{05A943D4-372F-46BA-9469-30F6C4AE0769}"/>
    <cellStyle name="Title 5" xfId="2587" xr:uid="{8179925E-76E9-43F4-8D7B-92595012BAEC}"/>
    <cellStyle name="Title 6" xfId="2588" xr:uid="{F134D351-5D39-4DCC-B9F5-4283BC95BD02}"/>
    <cellStyle name="Title 6 2" xfId="2589" xr:uid="{D5432C00-DC47-4C38-B662-8CF00688ECB2}"/>
    <cellStyle name="Title 6 3" xfId="2590" xr:uid="{45C444AF-4C9A-417A-B3F1-B4B80B095430}"/>
    <cellStyle name="Title 6 4" xfId="2591" xr:uid="{43D489C9-A5DE-4C2F-8902-8D6A72BE5D76}"/>
    <cellStyle name="Title 7" xfId="2592" xr:uid="{EAFBCAAC-0BB9-4877-98EA-307B675CE7A2}"/>
    <cellStyle name="Title 7 2" xfId="2593" xr:uid="{E8303B4B-BD8E-41F7-B37A-A63CAE2B6BA2}"/>
    <cellStyle name="Title 7 3" xfId="2594" xr:uid="{58FEC342-FB04-47DB-A7E8-3B188D759DA5}"/>
    <cellStyle name="Title 7 4" xfId="2595" xr:uid="{6E07DEA0-06C8-493E-B82A-D43306B62C41}"/>
    <cellStyle name="Title 8" xfId="2596" xr:uid="{7BCAC056-7C15-4CE9-9DC0-E0A2C09B2FE7}"/>
    <cellStyle name="Title 8 2" xfId="2597" xr:uid="{5FC70C41-7150-4ADE-AA7D-7EE37D0AA00D}"/>
    <cellStyle name="Title 8 3" xfId="2598" xr:uid="{F157834D-E27B-4C29-8A32-3FE2C7120251}"/>
    <cellStyle name="Title 8 4" xfId="2599" xr:uid="{8791BDBD-32B2-438D-9DED-446CB0BFF851}"/>
    <cellStyle name="Title 9" xfId="2600" xr:uid="{22A183B2-9497-4491-B82F-B268501A0C2A}"/>
    <cellStyle name="Title 9 2" xfId="2601" xr:uid="{34824CEA-651E-434C-BBF2-BF550AFDE422}"/>
    <cellStyle name="Title 9 3" xfId="2602" xr:uid="{4016F87B-F878-48B9-BE8A-D49B66A504FD}"/>
    <cellStyle name="Title 9 4" xfId="2603" xr:uid="{5C9F65AD-7690-4091-B821-244A67E80F60}"/>
    <cellStyle name="Total 10" xfId="2604" xr:uid="{57ED1419-5A2C-48A2-AAFA-A63BD75F0D74}"/>
    <cellStyle name="Total 10 2" xfId="2605" xr:uid="{1BD1E757-F242-4717-B05D-19D3E4757B59}"/>
    <cellStyle name="Total 10 3" xfId="2606" xr:uid="{8FB14659-C477-40C8-8B68-C634B7F75649}"/>
    <cellStyle name="Total 10 4" xfId="2607" xr:uid="{859B86C5-C5E1-4844-A485-919F438D9AFF}"/>
    <cellStyle name="Total 11" xfId="2608" xr:uid="{7AA04AA7-F500-4213-A04B-18349E11236D}"/>
    <cellStyle name="Total 11 2" xfId="2609" xr:uid="{DDD91534-AEB1-495B-89C7-B672835A4820}"/>
    <cellStyle name="Total 12" xfId="2610" xr:uid="{96314D21-6477-468F-BB5A-A7BC20A25375}"/>
    <cellStyle name="Total 12 2" xfId="2611" xr:uid="{E17686C4-7819-45F1-B01D-62752CEDD1E8}"/>
    <cellStyle name="Total 13" xfId="2612" xr:uid="{04B8B7CC-E093-4757-97CA-4669BE9FCA1E}"/>
    <cellStyle name="Total 13 2" xfId="2613" xr:uid="{A4EA362C-1565-4D00-A8DB-9CA0CFAB65ED}"/>
    <cellStyle name="Total 14" xfId="2614" xr:uid="{B37F0053-4E82-489F-8651-D2EE1D5C5F08}"/>
    <cellStyle name="Total 14 2" xfId="2615" xr:uid="{4ED2F9A3-5446-4344-BC80-6E96198D7487}"/>
    <cellStyle name="Total 2" xfId="2616" xr:uid="{B39E416C-1ADC-4BDF-B40F-7533ED3EE22A}"/>
    <cellStyle name="Total 2 10" xfId="2617" xr:uid="{060FA0FF-78F5-4D09-B8A3-BCF6F64B5BC6}"/>
    <cellStyle name="Total 2 10 2" xfId="2618" xr:uid="{2E8F25B2-BB6E-4F8B-918A-1008C6BB3DAA}"/>
    <cellStyle name="Total 2 11" xfId="2619" xr:uid="{BD130265-15B9-43DC-A187-4569E04F051C}"/>
    <cellStyle name="Total 2 2" xfId="2620" xr:uid="{8A22F724-EFCE-40C7-B302-F601A073DA31}"/>
    <cellStyle name="Total 2 2 2" xfId="2621" xr:uid="{30AB773B-5426-4907-B04C-BD119F99DDE4}"/>
    <cellStyle name="Total 2 2 3" xfId="2622" xr:uid="{23386C3B-F9E1-4DD6-8EB9-D0A1C52D4F41}"/>
    <cellStyle name="Total 2 2 4" xfId="2623" xr:uid="{4AF9A671-558C-4A75-AE91-A16BEC4EBF9B}"/>
    <cellStyle name="Total 2 3" xfId="2624" xr:uid="{E0920EAF-67EB-49F3-9C22-CE6142659A58}"/>
    <cellStyle name="Total 2 4" xfId="2625" xr:uid="{BD40B5B6-49E1-44F5-8F86-A4D12A6C10C9}"/>
    <cellStyle name="Total 2 4 2" xfId="2626" xr:uid="{6C7B12C6-814F-40DE-8ADE-6D7EEF128A62}"/>
    <cellStyle name="Total 2 4 3" xfId="2627" xr:uid="{1D2977FA-0C87-4E3F-BF54-F95F0953461A}"/>
    <cellStyle name="Total 2 4 4" xfId="2628" xr:uid="{947109A0-A277-447F-B73E-9479E894F35B}"/>
    <cellStyle name="Total 2 5" xfId="2629" xr:uid="{0CFB3F29-5216-4638-9D76-3FC2B231FCC3}"/>
    <cellStyle name="Total 2 5 2" xfId="2630" xr:uid="{21ECFB8D-1A47-4C8C-ADEC-80047270FA20}"/>
    <cellStyle name="Total 2 6" xfId="2631" xr:uid="{100E717C-8621-4A9D-8A7F-6CCFCFBD706E}"/>
    <cellStyle name="Total 2 6 2" xfId="2632" xr:uid="{3D85E0CE-584B-499F-9C6E-2D47D24B8C5F}"/>
    <cellStyle name="Total 2 7" xfId="2633" xr:uid="{2E8F14BF-FCDE-4F45-911B-91232F614277}"/>
    <cellStyle name="Total 2 7 2" xfId="2634" xr:uid="{93D44204-D2B6-4477-AD1F-FFB362AB6DF6}"/>
    <cellStyle name="Total 2 8" xfId="2635" xr:uid="{5AD7430B-C3A8-4771-9A93-E6F34E034184}"/>
    <cellStyle name="Total 2 9" xfId="2636" xr:uid="{034C6B7E-0805-45D9-A26A-99F4537A6C81}"/>
    <cellStyle name="Total 3" xfId="2637" xr:uid="{C6139E59-7426-45ED-8E8E-2F14F8399BF9}"/>
    <cellStyle name="Total 3 2" xfId="2638" xr:uid="{5F7B749E-A7AC-458D-A266-508E7AE8CBAF}"/>
    <cellStyle name="Total 3 3" xfId="2639" xr:uid="{F964D016-0D29-4771-B30F-5E055465C2F3}"/>
    <cellStyle name="Total 3 4" xfId="2640" xr:uid="{31734D40-E02A-46F0-BBB4-E5F8B5777E2E}"/>
    <cellStyle name="Total 3 5" xfId="2641" xr:uid="{B84CCBD1-80DF-4912-B6AE-70C02DB7F866}"/>
    <cellStyle name="Total 4" xfId="2642" xr:uid="{790502F1-DC6B-4EE2-97E9-F6625533A39E}"/>
    <cellStyle name="Total 5" xfId="2643" xr:uid="{52D4218D-391B-458A-8321-389EAF6C507D}"/>
    <cellStyle name="Total 6" xfId="2644" xr:uid="{AE752EDB-6CA1-42BF-8055-B54E4ACB8FF2}"/>
    <cellStyle name="Total 6 2" xfId="2645" xr:uid="{775A61E9-71E8-450B-AE96-24A74C7F6A76}"/>
    <cellStyle name="Total 6 3" xfId="2646" xr:uid="{C41714EE-08D1-4786-91D7-66A083AF66DA}"/>
    <cellStyle name="Total 6 4" xfId="2647" xr:uid="{F361027A-D0FF-4264-BB1E-3CD2356F19D3}"/>
    <cellStyle name="Total 7" xfId="2648" xr:uid="{673DCBD2-9631-4946-A8EC-872984E2BE3E}"/>
    <cellStyle name="Total 7 2" xfId="2649" xr:uid="{AEB3F3E9-E083-4BF4-B48A-455F8ED95F6F}"/>
    <cellStyle name="Total 7 3" xfId="2650" xr:uid="{6E891FFF-4427-4A68-BB99-7616435E562E}"/>
    <cellStyle name="Total 7 4" xfId="2651" xr:uid="{D1E31FA2-E366-470B-81B5-82FD7EA19FC3}"/>
    <cellStyle name="Total 8" xfId="2652" xr:uid="{4E54E0CC-E9EB-4155-90F2-CA38E9BA2A0C}"/>
    <cellStyle name="Total 8 2" xfId="2653" xr:uid="{C66F6D0A-A0CE-495C-A69A-D12417CD53E2}"/>
    <cellStyle name="Total 8 3" xfId="2654" xr:uid="{FB929D15-3AF5-4761-BB62-5A26D3992B27}"/>
    <cellStyle name="Total 8 4" xfId="2655" xr:uid="{31DF1B68-D158-48B3-BC67-4BDECC3B19A1}"/>
    <cellStyle name="Total 9" xfId="2656" xr:uid="{39FF53BC-FD2E-488D-BB55-E5C9A9764571}"/>
    <cellStyle name="Total 9 2" xfId="2657" xr:uid="{D69A42BF-0AFC-4A6A-A4CF-F2AF2CAB76FD}"/>
    <cellStyle name="Total 9 3" xfId="2658" xr:uid="{64A99608-DB6E-4195-A572-BAF2A4403E5E}"/>
    <cellStyle name="Total 9 4" xfId="2659" xr:uid="{BD4A109F-BA0C-46BB-8B9A-29791151DBFF}"/>
    <cellStyle name="Warning Text 10" xfId="2660" xr:uid="{5D084829-48CE-47CA-8E16-0252DE7103BC}"/>
    <cellStyle name="Warning Text 10 2" xfId="2661" xr:uid="{99CC5FD2-0729-44BA-B748-DF2D967668FF}"/>
    <cellStyle name="Warning Text 10 3" xfId="2662" xr:uid="{BAD4D15F-0571-453B-8503-5B3965D40C02}"/>
    <cellStyle name="Warning Text 10 4" xfId="2663" xr:uid="{2F7D575C-4870-4B69-A57E-7B42A5D12D9F}"/>
    <cellStyle name="Warning Text 11" xfId="2664" xr:uid="{3C472E10-0AC2-4D42-9F28-D35EABFE13E3}"/>
    <cellStyle name="Warning Text 11 2" xfId="2665" xr:uid="{89665BD6-A554-4CE3-81EE-A21CB5F158B3}"/>
    <cellStyle name="Warning Text 12" xfId="2666" xr:uid="{1B08117C-5913-4084-AE04-EED93E2DD63A}"/>
    <cellStyle name="Warning Text 12 2" xfId="2667" xr:uid="{F658ED61-54AF-4348-AD78-D0F0DF297FB1}"/>
    <cellStyle name="Warning Text 13" xfId="2668" xr:uid="{4E5FD7A2-3D11-4ACB-910A-CE144B6B1B1E}"/>
    <cellStyle name="Warning Text 13 2" xfId="2669" xr:uid="{A25BBF16-CABE-439F-AF25-00E660F26D49}"/>
    <cellStyle name="Warning Text 14" xfId="2670" xr:uid="{EB8DC478-393F-4B42-BD2F-821D97D8B0DC}"/>
    <cellStyle name="Warning Text 14 2" xfId="2671" xr:uid="{6C93A725-CA2A-462E-B1CD-9E3B138A54D5}"/>
    <cellStyle name="Warning Text 2" xfId="2672" xr:uid="{4BF6D175-4D6B-4522-8FDC-6F22EFA055F3}"/>
    <cellStyle name="Warning Text 2 10" xfId="2673" xr:uid="{2D69CD27-5C41-4484-83CB-54924D298603}"/>
    <cellStyle name="Warning Text 2 10 2" xfId="2674" xr:uid="{E7A4B022-3531-491E-8DFE-86120985C0CC}"/>
    <cellStyle name="Warning Text 2 11" xfId="2675" xr:uid="{D1F1DD11-96FD-4E7C-AC6B-2904F11951B4}"/>
    <cellStyle name="Warning Text 2 2" xfId="2676" xr:uid="{4F87D8BF-8D75-45C4-8C9E-27ECD3101754}"/>
    <cellStyle name="Warning Text 2 2 2" xfId="2677" xr:uid="{82716613-3204-4CCC-A1D4-3BADCD6DBCAC}"/>
    <cellStyle name="Warning Text 2 2 3" xfId="2678" xr:uid="{C4F8C101-F50A-4BA0-B812-8DECBE568A9D}"/>
    <cellStyle name="Warning Text 2 2 4" xfId="2679" xr:uid="{B6E4AE95-A3DB-413A-92C5-88A78CBA5A5A}"/>
    <cellStyle name="Warning Text 2 3" xfId="2680" xr:uid="{12925E61-A6E5-4781-9F5C-AAE59BD31A73}"/>
    <cellStyle name="Warning Text 2 4" xfId="2681" xr:uid="{D45B6865-DEC6-4376-ABCA-42E8A4920E9E}"/>
    <cellStyle name="Warning Text 2 4 2" xfId="2682" xr:uid="{5CBBE5EC-10E2-42B1-9A02-961B7D3B653E}"/>
    <cellStyle name="Warning Text 2 4 3" xfId="2683" xr:uid="{6AC2803E-4414-49D8-8E82-AC4736518251}"/>
    <cellStyle name="Warning Text 2 4 4" xfId="2684" xr:uid="{BB12074B-8034-4D28-A68C-27F2F8089335}"/>
    <cellStyle name="Warning Text 2 5" xfId="2685" xr:uid="{3BCE4BBF-5F4C-4ED9-9C9D-FD9264A95BB5}"/>
    <cellStyle name="Warning Text 2 5 2" xfId="2686" xr:uid="{B8F32EF0-5EF6-4169-BDE7-4E4AFE4A03EC}"/>
    <cellStyle name="Warning Text 2 6" xfId="2687" xr:uid="{2F2EB7ED-667B-426D-92AC-0A2CD68B520E}"/>
    <cellStyle name="Warning Text 2 6 2" xfId="2688" xr:uid="{7EDFCBA8-A6B2-4EC5-8C35-6CEDB9B9A8B2}"/>
    <cellStyle name="Warning Text 2 7" xfId="2689" xr:uid="{18015CA6-69FF-4332-982B-BE8D6B74A6E0}"/>
    <cellStyle name="Warning Text 2 7 2" xfId="2690" xr:uid="{F9A757D8-024B-4C5C-B1A9-F0B47BDE6312}"/>
    <cellStyle name="Warning Text 2 8" xfId="2691" xr:uid="{0B7282CE-4BFF-4AE0-AC94-0CEA692981C4}"/>
    <cellStyle name="Warning Text 2 9" xfId="2692" xr:uid="{3B93CD43-BE38-46DC-8CC2-1DE4B02EE4D6}"/>
    <cellStyle name="Warning Text 3" xfId="2693" xr:uid="{C941C112-365E-4EB3-A7CB-07B5169EF051}"/>
    <cellStyle name="Warning Text 3 2" xfId="2694" xr:uid="{B07D5909-26C4-4ED5-A011-A9267A23AA84}"/>
    <cellStyle name="Warning Text 3 3" xfId="2695" xr:uid="{CE46F27A-9848-49A8-91BE-E7C7A04A80E7}"/>
    <cellStyle name="Warning Text 3 4" xfId="2696" xr:uid="{0676AA94-4266-4CDB-A031-355B21DC7FA0}"/>
    <cellStyle name="Warning Text 3 5" xfId="2697" xr:uid="{2EEA5199-CB53-430D-B704-E728D34372AF}"/>
    <cellStyle name="Warning Text 4" xfId="2698" xr:uid="{45D734DD-6680-419D-9F64-9445FE2977BC}"/>
    <cellStyle name="Warning Text 5" xfId="2699" xr:uid="{AF361BE5-DD92-4D04-A2F3-BA2BA540F271}"/>
    <cellStyle name="Warning Text 6" xfId="2700" xr:uid="{7E6D8715-17A9-4F8C-8B6E-5230B39694B2}"/>
    <cellStyle name="Warning Text 6 2" xfId="2701" xr:uid="{A183431C-CA2B-4D9E-90D9-1B8B0955ED05}"/>
    <cellStyle name="Warning Text 6 3" xfId="2702" xr:uid="{01D57428-B649-4A9D-9B1F-DB4CCAD0CF0F}"/>
    <cellStyle name="Warning Text 6 4" xfId="2703" xr:uid="{00ADCAC8-450B-4AA2-8AEF-B4EF57EC59CE}"/>
    <cellStyle name="Warning Text 7" xfId="2704" xr:uid="{77E4BD18-E3B3-435F-A31F-3607EA4825A7}"/>
    <cellStyle name="Warning Text 7 2" xfId="2705" xr:uid="{C5D5B2E0-C25C-439D-BC31-4F39DBAA775C}"/>
    <cellStyle name="Warning Text 7 3" xfId="2706" xr:uid="{974B90F2-D2C6-4692-8018-BA6AE4416770}"/>
    <cellStyle name="Warning Text 7 4" xfId="2707" xr:uid="{FEAF9FD3-3D27-42EC-B93E-E75EADBE94B2}"/>
    <cellStyle name="Warning Text 8" xfId="2708" xr:uid="{840B49E4-3FB9-4C83-B209-E3F66CD78F89}"/>
    <cellStyle name="Warning Text 8 2" xfId="2709" xr:uid="{92560F54-E2F3-4DFE-9A5B-3D5B1911EFFD}"/>
    <cellStyle name="Warning Text 8 3" xfId="2710" xr:uid="{7C73DBBF-741F-49F7-8FCC-CA61A3C72BA3}"/>
    <cellStyle name="Warning Text 8 4" xfId="2711" xr:uid="{04ED34F9-9B67-48FC-BBFD-3515180708B5}"/>
    <cellStyle name="Warning Text 9" xfId="2712" xr:uid="{2DD4A7A9-8397-40D7-9F5F-0D19747EC6DE}"/>
    <cellStyle name="Warning Text 9 2" xfId="2713" xr:uid="{F628B169-E513-46EA-A8BE-B504D0187781}"/>
    <cellStyle name="Warning Text 9 3" xfId="2714" xr:uid="{99A15E96-FDF3-4D57-87F6-2AD975D4C765}"/>
    <cellStyle name="Warning Text 9 4" xfId="2715" xr:uid="{6BD674BD-BA41-4BC8-AAEC-978A6F133626}"/>
    <cellStyle name="표준_index(전환용)" xfId="2716" xr:uid="{B3C4D163-6347-448F-B707-1A24CDA60612}"/>
    <cellStyle name="一般_H2907COST" xfId="2717" xr:uid="{8E3945EB-A4CD-4280-B6CA-2A9B79B48B26}"/>
    <cellStyle name="常规 3" xfId="2718" xr:uid="{5787415C-40DB-4BFF-A65D-81E1F0E541D8}"/>
    <cellStyle name="常规 6" xfId="2719" xr:uid="{FFAC797F-0A79-4FE5-9714-012145CEFB3A}"/>
    <cellStyle name="常规_BOM计算（抚顺）" xfId="2720" xr:uid="{7FDE3EF9-12B2-415E-B902-9F04D65BF59A}"/>
    <cellStyle name="標準_PL(JP-09-K)" xfId="2721" xr:uid="{2BA0423E-B6CA-4366-8C6E-BA8F52530289}"/>
  </cellStyles>
  <dxfs count="61">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FFFF00"/>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ont>
        <color rgb="FFFF0000"/>
      </font>
    </dxf>
    <dxf>
      <font>
        <color rgb="FFFF0000"/>
      </font>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patternType="solid">
          <fgColor theme="7" tint="0.59999389629810485"/>
          <bgColor theme="7" tint="0.59999389629810485"/>
        </patternFill>
      </fill>
    </dxf>
    <dxf>
      <fill>
        <patternFill>
          <bgColor theme="0"/>
        </patternFill>
      </fill>
    </dxf>
    <dxf>
      <fill>
        <patternFill patternType="solid">
          <fgColor theme="7" tint="0.59999389629810485"/>
          <bgColor theme="7" tint="0.59999389629810485"/>
        </patternFill>
      </fill>
    </dxf>
    <dxf>
      <font>
        <b/>
        <color theme="0"/>
      </font>
      <fill>
        <patternFill patternType="solid">
          <fgColor theme="7"/>
          <bgColor theme="7"/>
        </patternFill>
      </fill>
    </dxf>
    <dxf>
      <font>
        <b/>
        <color theme="0"/>
      </font>
      <fill>
        <patternFill patternType="solid">
          <fgColor theme="7"/>
          <bgColor theme="7"/>
        </patternFill>
      </fill>
    </dxf>
    <dxf>
      <font>
        <b/>
        <color theme="0"/>
      </font>
      <fill>
        <patternFill patternType="solid">
          <fgColor theme="7"/>
          <bgColor theme="7"/>
        </patternFill>
      </fill>
      <border>
        <top style="thick">
          <color theme="0"/>
        </top>
      </border>
    </dxf>
    <dxf>
      <font>
        <b val="0"/>
        <i val="0"/>
        <color theme="0"/>
      </font>
      <fill>
        <patternFill patternType="solid">
          <fgColor theme="7"/>
          <bgColor theme="7"/>
        </patternFill>
      </fill>
      <border>
        <bottom style="thick">
          <color theme="0"/>
        </bottom>
      </border>
    </dxf>
    <dxf>
      <font>
        <color theme="1"/>
      </font>
      <fill>
        <patternFill patternType="solid">
          <fgColor theme="7" tint="0.79998168889431442"/>
          <bgColor theme="7" tint="0.79998168889431442"/>
        </patternFill>
      </fill>
      <border>
        <vertical style="thin">
          <color theme="0"/>
        </vertical>
        <horizontal style="thin">
          <color theme="0"/>
        </horizontal>
      </border>
    </dxf>
  </dxfs>
  <tableStyles count="1" defaultTableStyle="TableStyleMedium9" defaultPivotStyle="PivotStyleLight16">
    <tableStyle name="TableStyleMedium12 2" pivot="0" count="8" xr9:uid="{38A579A8-A032-4EA7-AF82-04D68C7AA9BD}">
      <tableStyleElement type="wholeTable" dxfId="60"/>
      <tableStyleElement type="headerRow" dxfId="59"/>
      <tableStyleElement type="totalRow" dxfId="58"/>
      <tableStyleElement type="firstColumn" dxfId="57"/>
      <tableStyleElement type="lastColumn" dxfId="56"/>
      <tableStyleElement type="firstRowStripe" dxfId="55"/>
      <tableStyleElement type="secondRowStripe" dxfId="54"/>
      <tableStyleElement type="firstColumnStripe" dxfId="53"/>
    </tableStyle>
  </tableStyles>
  <colors>
    <mruColors>
      <color rgb="FF05FF76"/>
      <color rgb="FF07A90F"/>
      <color rgb="FFFFFF99"/>
      <color rgb="FFF2F4F4"/>
      <color rgb="FFE3E9E9"/>
      <color rgb="FFFFFFCC"/>
      <color rgb="FF03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1"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sz="2400" b="1" i="1"/>
              <a:t>Hạng</a:t>
            </a:r>
            <a:r>
              <a:rPr lang="en-US" sz="2400" b="1" i="1" baseline="0"/>
              <a:t> mục đã thực hiện theo tuần</a:t>
            </a:r>
            <a:endParaRPr lang="en-US" sz="2400" b="1" i="1"/>
          </a:p>
        </c:rich>
      </c:tx>
      <c:layout>
        <c:manualLayout>
          <c:xMode val="edge"/>
          <c:yMode val="edge"/>
          <c:x val="0.25996900923378274"/>
          <c:y val="1.5616127549578746E-2"/>
        </c:manualLayout>
      </c:layout>
      <c:overlay val="0"/>
      <c:spPr>
        <a:noFill/>
        <a:ln>
          <a:noFill/>
        </a:ln>
        <a:effectLst/>
      </c:spPr>
      <c:txPr>
        <a:bodyPr rot="0" spcFirstLastPara="1" vertOverflow="ellipsis" vert="horz" wrap="square" anchor="ctr" anchorCtr="1"/>
        <a:lstStyle/>
        <a:p>
          <a:pPr>
            <a:defRPr sz="2400" b="1" i="1"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1"/>
          <c:order val="1"/>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2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Data!$B$22:$B$25</c:f>
              <c:strCache>
                <c:ptCount val="4"/>
                <c:pt idx="0">
                  <c:v>Tuần 19</c:v>
                </c:pt>
                <c:pt idx="1">
                  <c:v>Tuần 20</c:v>
                </c:pt>
                <c:pt idx="2">
                  <c:v>Tuần 21</c:v>
                </c:pt>
                <c:pt idx="3">
                  <c:v>Tuần 22</c:v>
                </c:pt>
              </c:strCache>
            </c:strRef>
          </c:cat>
          <c:val>
            <c:numRef>
              <c:f>Data!$D$22:$D$25</c:f>
              <c:numCache>
                <c:formatCode>General</c:formatCode>
                <c:ptCount val="4"/>
                <c:pt idx="0">
                  <c:v>333</c:v>
                </c:pt>
                <c:pt idx="1">
                  <c:v>346</c:v>
                </c:pt>
                <c:pt idx="2">
                  <c:v>258</c:v>
                </c:pt>
                <c:pt idx="3">
                  <c:v>0</c:v>
                </c:pt>
              </c:numCache>
            </c:numRef>
          </c:val>
          <c:extLst>
            <c:ext xmlns:c16="http://schemas.microsoft.com/office/drawing/2014/chart" uri="{C3380CC4-5D6E-409C-BE32-E72D297353CC}">
              <c16:uniqueId val="{00000000-472C-4D77-811B-BF73CF981C12}"/>
            </c:ext>
          </c:extLst>
        </c:ser>
        <c:dLbls>
          <c:dLblPos val="outEnd"/>
          <c:showLegendKey val="0"/>
          <c:showVal val="1"/>
          <c:showCatName val="0"/>
          <c:showSerName val="0"/>
          <c:showPercent val="0"/>
          <c:showBubbleSize val="0"/>
        </c:dLbls>
        <c:gapWidth val="219"/>
        <c:overlap val="-27"/>
        <c:axId val="1373270863"/>
        <c:axId val="1373271343"/>
        <c:extLst>
          <c:ext xmlns:c15="http://schemas.microsoft.com/office/drawing/2012/chart" uri="{02D57815-91ED-43cb-92C2-25804820EDAC}">
            <c15:filteredBarSeries>
              <c15: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Data!$B$22:$B$25</c15:sqref>
                        </c15:formulaRef>
                      </c:ext>
                    </c:extLst>
                    <c:strCache>
                      <c:ptCount val="4"/>
                      <c:pt idx="0">
                        <c:v>Tuần 19</c:v>
                      </c:pt>
                      <c:pt idx="1">
                        <c:v>Tuần 20</c:v>
                      </c:pt>
                      <c:pt idx="2">
                        <c:v>Tuần 21</c:v>
                      </c:pt>
                      <c:pt idx="3">
                        <c:v>Tuần 22</c:v>
                      </c:pt>
                    </c:strCache>
                  </c:strRef>
                </c:cat>
                <c:val>
                  <c:numRef>
                    <c:extLst>
                      <c:ext uri="{02D57815-91ED-43cb-92C2-25804820EDAC}">
                        <c15:formulaRef>
                          <c15:sqref>Data!$C$22:$C$25</c15:sqref>
                        </c15:formulaRef>
                      </c:ext>
                    </c:extLst>
                    <c:numCache>
                      <c:formatCode>General</c:formatCode>
                      <c:ptCount val="4"/>
                    </c:numCache>
                  </c:numRef>
                </c:val>
                <c:extLst>
                  <c:ext xmlns:c16="http://schemas.microsoft.com/office/drawing/2014/chart" uri="{C3380CC4-5D6E-409C-BE32-E72D297353CC}">
                    <c16:uniqueId val="{00000001-472C-4D77-811B-BF73CF981C12}"/>
                  </c:ext>
                </c:extLst>
              </c15:ser>
            </c15:filteredBarSeries>
          </c:ext>
        </c:extLst>
      </c:barChart>
      <c:catAx>
        <c:axId val="137327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373271343"/>
        <c:crosses val="autoZero"/>
        <c:auto val="1"/>
        <c:lblAlgn val="ctr"/>
        <c:lblOffset val="100"/>
        <c:noMultiLvlLbl val="0"/>
      </c:catAx>
      <c:valAx>
        <c:axId val="1373271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Hạng mục</a:t>
                </a:r>
              </a:p>
            </c:rich>
          </c:tx>
          <c:overlay val="0"/>
          <c:spPr>
            <a:noFill/>
            <a:ln>
              <a:noFill/>
            </a:ln>
            <a:effectLst/>
          </c:spPr>
          <c:txPr>
            <a:bodyPr rot="-5400000" spcFirstLastPara="1" vertOverflow="ellipsis" vert="horz" wrap="square" anchor="ctr" anchorCtr="1"/>
            <a:lstStyle/>
            <a:p>
              <a:pPr>
                <a:defRPr sz="2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37327086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2000">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Data!$C$6</c:f>
              <c:strCache>
                <c:ptCount val="1"/>
                <c:pt idx="0">
                  <c:v>Kế hoạch </c:v>
                </c:pt>
              </c:strCache>
            </c:strRef>
          </c:tx>
          <c:spPr>
            <a:solidFill>
              <a:schemeClr val="accent1"/>
            </a:solidFill>
            <a:ln>
              <a:noFill/>
            </a:ln>
            <a:effectLst/>
          </c:spPr>
          <c:invertIfNegative val="0"/>
          <c:dLbls>
            <c:delete val="1"/>
          </c:dLbls>
          <c:cat>
            <c:strRef>
              <c:f>Data!$B$7:$B$18</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Data!$C$7:$C$18</c:f>
              <c:numCache>
                <c:formatCode>General</c:formatCode>
                <c:ptCount val="12"/>
                <c:pt idx="0">
                  <c:v>1759</c:v>
                </c:pt>
                <c:pt idx="1">
                  <c:v>1077</c:v>
                </c:pt>
                <c:pt idx="2">
                  <c:v>1394</c:v>
                </c:pt>
                <c:pt idx="3">
                  <c:v>1424</c:v>
                </c:pt>
                <c:pt idx="4">
                  <c:v>1180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1D97-4091-BB19-A420D3B12738}"/>
            </c:ext>
          </c:extLst>
        </c:ser>
        <c:ser>
          <c:idx val="1"/>
          <c:order val="1"/>
          <c:tx>
            <c:strRef>
              <c:f>Data!$D$6</c:f>
              <c:strCache>
                <c:ptCount val="1"/>
                <c:pt idx="0">
                  <c:v>Thực hiện</c:v>
                </c:pt>
              </c:strCache>
            </c:strRef>
          </c:tx>
          <c:spPr>
            <a:solidFill>
              <a:schemeClr val="accent2"/>
            </a:solidFill>
            <a:ln>
              <a:noFill/>
            </a:ln>
            <a:effectLst/>
          </c:spPr>
          <c:invertIfNegative val="0"/>
          <c:dLbls>
            <c:delete val="1"/>
          </c:dLbls>
          <c:cat>
            <c:strRef>
              <c:f>Data!$B$7:$B$18</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Data!$D$7:$D$18</c:f>
              <c:numCache>
                <c:formatCode>General</c:formatCode>
                <c:ptCount val="12"/>
                <c:pt idx="0">
                  <c:v>1695</c:v>
                </c:pt>
                <c:pt idx="1">
                  <c:v>1077</c:v>
                </c:pt>
                <c:pt idx="2">
                  <c:v>1341</c:v>
                </c:pt>
                <c:pt idx="3">
                  <c:v>1399</c:v>
                </c:pt>
                <c:pt idx="4">
                  <c:v>937</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1D97-4091-BB19-A420D3B12738}"/>
            </c:ext>
          </c:extLst>
        </c:ser>
        <c:dLbls>
          <c:showLegendKey val="0"/>
          <c:showVal val="1"/>
          <c:showCatName val="0"/>
          <c:showSerName val="0"/>
          <c:showPercent val="0"/>
          <c:showBubbleSize val="0"/>
        </c:dLbls>
        <c:gapWidth val="219"/>
        <c:overlap val="-27"/>
        <c:axId val="1269848303"/>
        <c:axId val="1269843023"/>
      </c:barChart>
      <c:scatterChart>
        <c:scatterStyle val="smoothMarker"/>
        <c:varyColors val="0"/>
        <c:ser>
          <c:idx val="2"/>
          <c:order val="2"/>
          <c:tx>
            <c:strRef>
              <c:f>Data!$E$6</c:f>
              <c:strCache>
                <c:ptCount val="1"/>
                <c:pt idx="0">
                  <c:v>% HT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dLbl>
              <c:idx val="2"/>
              <c:layout>
                <c:manualLayout>
                  <c:x val="-1.9141267939221905E-2"/>
                  <c:y val="-4.90899241479993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FAB-4AD5-8A1C-07407D190370}"/>
                </c:ext>
              </c:extLst>
            </c:dLbl>
            <c:dLbl>
              <c:idx val="3"/>
              <c:layout>
                <c:manualLayout>
                  <c:x val="-8.7577895250529995E-3"/>
                  <c:y val="-6.35636118574832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E2C-4A34-8017-1C2B0C8B613F}"/>
                </c:ext>
              </c:extLst>
            </c:dLbl>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Data!$B$7:$B$18</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xVal>
          <c:yVal>
            <c:numRef>
              <c:f>Data!$E$7:$E$18</c:f>
              <c:numCache>
                <c:formatCode>0.0%</c:formatCode>
                <c:ptCount val="12"/>
                <c:pt idx="0">
                  <c:v>0.96361569073337128</c:v>
                </c:pt>
                <c:pt idx="1">
                  <c:v>1</c:v>
                </c:pt>
                <c:pt idx="2">
                  <c:v>0.96197991391678628</c:v>
                </c:pt>
                <c:pt idx="3">
                  <c:v>0.9824438202247191</c:v>
                </c:pt>
                <c:pt idx="4">
                  <c:v>0.79406779661016946</c:v>
                </c:pt>
                <c:pt idx="5">
                  <c:v>0</c:v>
                </c:pt>
                <c:pt idx="6">
                  <c:v>0</c:v>
                </c:pt>
                <c:pt idx="7">
                  <c:v>0</c:v>
                </c:pt>
                <c:pt idx="8">
                  <c:v>0</c:v>
                </c:pt>
                <c:pt idx="9">
                  <c:v>0</c:v>
                </c:pt>
                <c:pt idx="10">
                  <c:v>0</c:v>
                </c:pt>
                <c:pt idx="11">
                  <c:v>0</c:v>
                </c:pt>
              </c:numCache>
            </c:numRef>
          </c:yVal>
          <c:smooth val="1"/>
          <c:extLst>
            <c:ext xmlns:c16="http://schemas.microsoft.com/office/drawing/2014/chart" uri="{C3380CC4-5D6E-409C-BE32-E72D297353CC}">
              <c16:uniqueId val="{00000002-1D97-4091-BB19-A420D3B12738}"/>
            </c:ext>
          </c:extLst>
        </c:ser>
        <c:dLbls>
          <c:showLegendKey val="0"/>
          <c:showVal val="1"/>
          <c:showCatName val="0"/>
          <c:showSerName val="0"/>
          <c:showPercent val="0"/>
          <c:showBubbleSize val="0"/>
        </c:dLbls>
        <c:axId val="1269861743"/>
        <c:axId val="1269862703"/>
      </c:scatterChart>
      <c:catAx>
        <c:axId val="1269848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269843023"/>
        <c:crosses val="autoZero"/>
        <c:auto val="1"/>
        <c:lblAlgn val="ctr"/>
        <c:lblOffset val="100"/>
        <c:noMultiLvlLbl val="0"/>
      </c:catAx>
      <c:valAx>
        <c:axId val="1269843023"/>
        <c:scaling>
          <c:orientation val="minMax"/>
        </c:scaling>
        <c:delete val="0"/>
        <c:axPos val="l"/>
        <c:majorGridlines>
          <c:spPr>
            <a:ln w="9525" cap="flat" cmpd="sng" algn="ctr">
              <a:solidFill>
                <a:schemeClr val="accent2">
                  <a:lumMod val="20000"/>
                  <a:lumOff val="8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269848303"/>
        <c:crosses val="autoZero"/>
        <c:crossBetween val="between"/>
      </c:valAx>
      <c:valAx>
        <c:axId val="1269862703"/>
        <c:scaling>
          <c:orientation val="minMax"/>
          <c:min val="-0.5"/>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269861743"/>
        <c:crosses val="max"/>
        <c:crossBetween val="midCat"/>
      </c:valAx>
      <c:valAx>
        <c:axId val="1269861743"/>
        <c:scaling>
          <c:orientation val="minMax"/>
        </c:scaling>
        <c:delete val="1"/>
        <c:axPos val="b"/>
        <c:numFmt formatCode="General" sourceLinked="1"/>
        <c:majorTickMark val="out"/>
        <c:minorTickMark val="none"/>
        <c:tickLblPos val="nextTo"/>
        <c:crossAx val="126986270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8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577363720100142"/>
          <c:y val="0"/>
          <c:w val="0.51842314931513689"/>
          <c:h val="0.87886902490982832"/>
        </c:manualLayout>
      </c:layout>
      <c:pie3DChart>
        <c:varyColors val="1"/>
        <c:ser>
          <c:idx val="0"/>
          <c:order val="0"/>
          <c:dPt>
            <c:idx val="0"/>
            <c:bubble3D val="0"/>
            <c:spPr>
              <a:solidFill>
                <a:srgbClr val="07A90F"/>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4582-40D6-B5DC-89C397FAD3E4}"/>
              </c:ext>
            </c:extLst>
          </c:dPt>
          <c:dPt>
            <c:idx val="1"/>
            <c:bubble3D val="0"/>
            <c:spPr>
              <a:solidFill>
                <a:srgbClr val="FF000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582-40D6-B5DC-89C397FAD3E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4582-40D6-B5DC-89C397FAD3E4}"/>
              </c:ext>
            </c:extLst>
          </c:dPt>
          <c:dLbls>
            <c:dLbl>
              <c:idx val="1"/>
              <c:layout>
                <c:manualLayout>
                  <c:x val="1.3303888201033754E-2"/>
                  <c:y val="7.904859468477590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582-40D6-B5DC-89C397FAD3E4}"/>
                </c:ext>
              </c:extLst>
            </c:dLbl>
            <c:dLbl>
              <c:idx val="2"/>
              <c:layout>
                <c:manualLayout>
                  <c:x val="4.0544892259687187E-2"/>
                  <c:y val="8.232240482234810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582-40D6-B5DC-89C397FAD3E4}"/>
                </c:ext>
              </c:extLst>
            </c:dLbl>
            <c:spPr>
              <a:solidFill>
                <a:srgbClr val="FFFF99"/>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2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Data!$E$27:$G$27</c:f>
              <c:strCache>
                <c:ptCount val="3"/>
                <c:pt idx="0">
                  <c:v>Đạt</c:v>
                </c:pt>
                <c:pt idx="1">
                  <c:v>Chưa Đạt</c:v>
                </c:pt>
                <c:pt idx="2">
                  <c:v>Theo dõi</c:v>
                </c:pt>
              </c:strCache>
            </c:strRef>
          </c:cat>
          <c:val>
            <c:numRef>
              <c:f>Data!$E$28:$G$28</c:f>
              <c:numCache>
                <c:formatCode>General</c:formatCode>
                <c:ptCount val="3"/>
                <c:pt idx="0">
                  <c:v>61</c:v>
                </c:pt>
                <c:pt idx="1">
                  <c:v>3</c:v>
                </c:pt>
                <c:pt idx="2">
                  <c:v>0</c:v>
                </c:pt>
              </c:numCache>
            </c:numRef>
          </c:val>
          <c:extLst>
            <c:ext xmlns:c16="http://schemas.microsoft.com/office/drawing/2014/chart" uri="{C3380CC4-5D6E-409C-BE32-E72D297353CC}">
              <c16:uniqueId val="{00000006-4582-40D6-B5DC-89C397FAD3E4}"/>
            </c:ext>
          </c:extLst>
        </c:ser>
        <c:dLbls>
          <c:dLblPos val="ctr"/>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3109630834661232"/>
          <c:y val="0.11854853178637639"/>
          <c:w val="0.21357719492085345"/>
          <c:h val="0.496486454159440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2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noFill/>
    <a:ln w="9525" cap="flat" cmpd="sng" algn="ctr">
      <a:noFill/>
      <a:round/>
    </a:ln>
    <a:effectLst/>
  </c:spPr>
  <c:txPr>
    <a:bodyPr/>
    <a:lstStyle/>
    <a:p>
      <a:pPr>
        <a:defRPr sz="28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Data!$D$29</c:f>
              <c:strCache>
                <c:ptCount val="1"/>
                <c:pt idx="0">
                  <c:v>Hạng mục</c:v>
                </c:pt>
              </c:strCache>
            </c:strRef>
          </c:tx>
          <c:spPr>
            <a:solidFill>
              <a:schemeClr val="accent1"/>
            </a:solidFill>
            <a:ln>
              <a:noFill/>
            </a:ln>
            <a:effectLst/>
          </c:spPr>
          <c:invertIfNegative val="0"/>
          <c:dLbls>
            <c:delete val="1"/>
          </c:dLbls>
          <c:cat>
            <c:strRef>
              <c:f>Data!$B$30:$C$33</c:f>
              <c:strCache>
                <c:ptCount val="4"/>
                <c:pt idx="0">
                  <c:v>Tuần 19</c:v>
                </c:pt>
                <c:pt idx="1">
                  <c:v>Tuần 20</c:v>
                </c:pt>
                <c:pt idx="2">
                  <c:v>Tuần 21</c:v>
                </c:pt>
                <c:pt idx="3">
                  <c:v>Tuần 22</c:v>
                </c:pt>
              </c:strCache>
            </c:strRef>
          </c:cat>
          <c:val>
            <c:numRef>
              <c:f>Data!$D$30:$D$33</c:f>
              <c:numCache>
                <c:formatCode>General</c:formatCode>
                <c:ptCount val="4"/>
                <c:pt idx="0">
                  <c:v>100</c:v>
                </c:pt>
                <c:pt idx="1">
                  <c:v>71</c:v>
                </c:pt>
                <c:pt idx="2">
                  <c:v>64</c:v>
                </c:pt>
              </c:numCache>
            </c:numRef>
          </c:val>
          <c:extLst>
            <c:ext xmlns:c16="http://schemas.microsoft.com/office/drawing/2014/chart" uri="{C3380CC4-5D6E-409C-BE32-E72D297353CC}">
              <c16:uniqueId val="{00000000-360B-4F56-AA7E-2C59B34E6D21}"/>
            </c:ext>
          </c:extLst>
        </c:ser>
        <c:ser>
          <c:idx val="1"/>
          <c:order val="1"/>
          <c:tx>
            <c:strRef>
              <c:f>Data!$E$29</c:f>
              <c:strCache>
                <c:ptCount val="1"/>
                <c:pt idx="0">
                  <c:v>Đạt</c:v>
                </c:pt>
              </c:strCache>
            </c:strRef>
          </c:tx>
          <c:spPr>
            <a:solidFill>
              <a:schemeClr val="accent2"/>
            </a:solidFill>
            <a:ln>
              <a:noFill/>
            </a:ln>
            <a:effectLst/>
          </c:spPr>
          <c:invertIfNegative val="0"/>
          <c:dLbls>
            <c:delete val="1"/>
          </c:dLbls>
          <c:cat>
            <c:strRef>
              <c:f>Data!$B$30:$C$33</c:f>
              <c:strCache>
                <c:ptCount val="4"/>
                <c:pt idx="0">
                  <c:v>Tuần 19</c:v>
                </c:pt>
                <c:pt idx="1">
                  <c:v>Tuần 20</c:v>
                </c:pt>
                <c:pt idx="2">
                  <c:v>Tuần 21</c:v>
                </c:pt>
                <c:pt idx="3">
                  <c:v>Tuần 22</c:v>
                </c:pt>
              </c:strCache>
            </c:strRef>
          </c:cat>
          <c:val>
            <c:numRef>
              <c:f>Data!$E$30:$E$33</c:f>
              <c:numCache>
                <c:formatCode>General</c:formatCode>
                <c:ptCount val="4"/>
                <c:pt idx="0">
                  <c:v>92</c:v>
                </c:pt>
                <c:pt idx="1">
                  <c:v>68</c:v>
                </c:pt>
                <c:pt idx="2">
                  <c:v>61</c:v>
                </c:pt>
              </c:numCache>
            </c:numRef>
          </c:val>
          <c:extLst>
            <c:ext xmlns:c16="http://schemas.microsoft.com/office/drawing/2014/chart" uri="{C3380CC4-5D6E-409C-BE32-E72D297353CC}">
              <c16:uniqueId val="{00000001-360B-4F56-AA7E-2C59B34E6D21}"/>
            </c:ext>
          </c:extLst>
        </c:ser>
        <c:dLbls>
          <c:showLegendKey val="0"/>
          <c:showVal val="1"/>
          <c:showCatName val="0"/>
          <c:showSerName val="0"/>
          <c:showPercent val="0"/>
          <c:showBubbleSize val="0"/>
        </c:dLbls>
        <c:gapWidth val="219"/>
        <c:overlap val="-27"/>
        <c:axId val="45282175"/>
        <c:axId val="45282655"/>
      </c:barChart>
      <c:scatterChart>
        <c:scatterStyle val="smoothMarker"/>
        <c:varyColors val="0"/>
        <c:ser>
          <c:idx val="2"/>
          <c:order val="2"/>
          <c:tx>
            <c:strRef>
              <c:f>Data!$F$29</c:f>
              <c:strCache>
                <c:ptCount val="1"/>
                <c:pt idx="0">
                  <c:v>% HT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Data!$B$30:$C$33</c:f>
              <c:strCache>
                <c:ptCount val="4"/>
                <c:pt idx="0">
                  <c:v>Tuần 19</c:v>
                </c:pt>
                <c:pt idx="1">
                  <c:v>Tuần 20</c:v>
                </c:pt>
                <c:pt idx="2">
                  <c:v>Tuần 21</c:v>
                </c:pt>
                <c:pt idx="3">
                  <c:v>Tuần 22</c:v>
                </c:pt>
              </c:strCache>
            </c:strRef>
          </c:xVal>
          <c:yVal>
            <c:numRef>
              <c:f>Data!$F$30:$F$33</c:f>
              <c:numCache>
                <c:formatCode>0.0%</c:formatCode>
                <c:ptCount val="4"/>
                <c:pt idx="0">
                  <c:v>0.92</c:v>
                </c:pt>
                <c:pt idx="1">
                  <c:v>0.95774647887323938</c:v>
                </c:pt>
                <c:pt idx="2">
                  <c:v>0.953125</c:v>
                </c:pt>
                <c:pt idx="3">
                  <c:v>0</c:v>
                </c:pt>
              </c:numCache>
            </c:numRef>
          </c:yVal>
          <c:smooth val="1"/>
          <c:extLst>
            <c:ext xmlns:c16="http://schemas.microsoft.com/office/drawing/2014/chart" uri="{C3380CC4-5D6E-409C-BE32-E72D297353CC}">
              <c16:uniqueId val="{00000002-360B-4F56-AA7E-2C59B34E6D21}"/>
            </c:ext>
          </c:extLst>
        </c:ser>
        <c:dLbls>
          <c:showLegendKey val="0"/>
          <c:showVal val="1"/>
          <c:showCatName val="0"/>
          <c:showSerName val="0"/>
          <c:showPercent val="0"/>
          <c:showBubbleSize val="0"/>
        </c:dLbls>
        <c:axId val="182576271"/>
        <c:axId val="182575791"/>
      </c:scatterChart>
      <c:catAx>
        <c:axId val="4528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45282655"/>
        <c:crosses val="autoZero"/>
        <c:auto val="1"/>
        <c:lblAlgn val="ctr"/>
        <c:lblOffset val="100"/>
        <c:noMultiLvlLbl val="0"/>
      </c:catAx>
      <c:valAx>
        <c:axId val="45282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45282175"/>
        <c:crosses val="autoZero"/>
        <c:crossBetween val="between"/>
      </c:valAx>
      <c:valAx>
        <c:axId val="182575791"/>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82576271"/>
        <c:crosses val="max"/>
        <c:crossBetween val="midCat"/>
        <c:majorUnit val="0.4"/>
      </c:valAx>
      <c:valAx>
        <c:axId val="182576271"/>
        <c:scaling>
          <c:orientation val="minMax"/>
        </c:scaling>
        <c:delete val="1"/>
        <c:axPos val="b"/>
        <c:numFmt formatCode="General" sourceLinked="1"/>
        <c:majorTickMark val="out"/>
        <c:minorTickMark val="none"/>
        <c:tickLblPos val="nextTo"/>
        <c:crossAx val="1825757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800">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929462069284561"/>
          <c:y val="0.12529527492593054"/>
          <c:w val="0.6260619165877952"/>
          <c:h val="0.76068481141926991"/>
        </c:manualLayout>
      </c:layout>
      <c:radarChart>
        <c:radarStyle val="marker"/>
        <c:varyColors val="0"/>
        <c:ser>
          <c:idx val="0"/>
          <c:order val="0"/>
          <c:spPr>
            <a:ln w="28575" cap="rnd">
              <a:solidFill>
                <a:srgbClr val="FF0000"/>
              </a:solidFill>
              <a:round/>
            </a:ln>
            <a:effectLst/>
          </c:spPr>
          <c:marker>
            <c:symbol val="circle"/>
            <c:size val="14"/>
            <c:spPr>
              <a:solidFill>
                <a:srgbClr val="FF0000"/>
              </a:solidFill>
              <a:ln w="9525">
                <a:noFill/>
              </a:ln>
              <a:effectLst/>
            </c:spPr>
          </c:marker>
          <c:cat>
            <c:strRef>
              <c:f>Data!$A$53:$A$60</c:f>
              <c:strCache>
                <c:ptCount val="8"/>
                <c:pt idx="0">
                  <c:v>KNL KTV BDSC TBHTĐK </c:v>
                </c:pt>
                <c:pt idx="1">
                  <c:v>KNL KTV BDSC TBĐL</c:v>
                </c:pt>
                <c:pt idx="2">
                  <c:v>KNL KTV BDSC TBCH</c:v>
                </c:pt>
                <c:pt idx="3">
                  <c:v>KNL KTV BDSC TCĐK</c:v>
                </c:pt>
                <c:pt idx="4">
                  <c:v>KNL KS BDSC TBHTĐK</c:v>
                </c:pt>
                <c:pt idx="5">
                  <c:v>KNL KS BDSC TBĐL</c:v>
                </c:pt>
                <c:pt idx="6">
                  <c:v>KNL KS BDSC TBCH</c:v>
                </c:pt>
                <c:pt idx="7">
                  <c:v>KNL KS TBHTĐK</c:v>
                </c:pt>
              </c:strCache>
            </c:strRef>
          </c:cat>
          <c:val>
            <c:numRef>
              <c:f>Data!$B$53:$B$60</c:f>
              <c:numCache>
                <c:formatCode>0%</c:formatCode>
                <c:ptCount val="8"/>
                <c:pt idx="0">
                  <c:v>1</c:v>
                </c:pt>
                <c:pt idx="1">
                  <c:v>1</c:v>
                </c:pt>
                <c:pt idx="2">
                  <c:v>1</c:v>
                </c:pt>
                <c:pt idx="3">
                  <c:v>0.5</c:v>
                </c:pt>
                <c:pt idx="4">
                  <c:v>0.5</c:v>
                </c:pt>
                <c:pt idx="5">
                  <c:v>0</c:v>
                </c:pt>
                <c:pt idx="6">
                  <c:v>0</c:v>
                </c:pt>
                <c:pt idx="7">
                  <c:v>0</c:v>
                </c:pt>
              </c:numCache>
            </c:numRef>
          </c:val>
          <c:extLst>
            <c:ext xmlns:c16="http://schemas.microsoft.com/office/drawing/2014/chart" uri="{C3380CC4-5D6E-409C-BE32-E72D297353CC}">
              <c16:uniqueId val="{00000000-CC97-4CC6-9F30-D77109893349}"/>
            </c:ext>
          </c:extLst>
        </c:ser>
        <c:dLbls>
          <c:showLegendKey val="0"/>
          <c:showVal val="0"/>
          <c:showCatName val="0"/>
          <c:showSerName val="0"/>
          <c:showPercent val="0"/>
          <c:showBubbleSize val="0"/>
        </c:dLbls>
        <c:axId val="1552967951"/>
        <c:axId val="1552968911"/>
      </c:radarChart>
      <c:catAx>
        <c:axId val="155296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52968911"/>
        <c:crosses val="autoZero"/>
        <c:auto val="1"/>
        <c:lblAlgn val="ctr"/>
        <c:lblOffset val="100"/>
        <c:noMultiLvlLbl val="0"/>
      </c:catAx>
      <c:valAx>
        <c:axId val="1552968911"/>
        <c:scaling>
          <c:orientation val="minMax"/>
          <c:max val="1"/>
        </c:scaling>
        <c:delete val="0"/>
        <c:axPos val="l"/>
        <c:majorGridlines>
          <c:spPr>
            <a:ln w="38100" cap="flat" cmpd="sng" algn="ctr">
              <a:solidFill>
                <a:srgbClr val="00B050"/>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crossAx val="1552967951"/>
        <c:crosses val="autoZero"/>
        <c:crossBetween val="between"/>
        <c:majorUnit val="0.2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600" b="1">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Data!$C$35</c:f>
              <c:strCache>
                <c:ptCount val="1"/>
                <c:pt idx="0">
                  <c:v>Hạng mục</c:v>
                </c:pt>
              </c:strCache>
            </c:strRef>
          </c:tx>
          <c:spPr>
            <a:solidFill>
              <a:schemeClr val="accent1"/>
            </a:solidFill>
            <a:ln>
              <a:noFill/>
            </a:ln>
            <a:effectLst/>
          </c:spPr>
          <c:invertIfNegative val="0"/>
          <c:dLbls>
            <c:delete val="1"/>
          </c:dLbls>
          <c:cat>
            <c:strRef>
              <c:f>Data!$B$36:$B$47</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Data!$C$36:$C$47</c:f>
              <c:numCache>
                <c:formatCode>General</c:formatCode>
                <c:ptCount val="12"/>
                <c:pt idx="0">
                  <c:v>230</c:v>
                </c:pt>
                <c:pt idx="1">
                  <c:v>192</c:v>
                </c:pt>
                <c:pt idx="2">
                  <c:v>326</c:v>
                </c:pt>
                <c:pt idx="3">
                  <c:v>356</c:v>
                </c:pt>
                <c:pt idx="4">
                  <c:v>235</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0B1D-4029-9509-F8649178982C}"/>
            </c:ext>
          </c:extLst>
        </c:ser>
        <c:ser>
          <c:idx val="1"/>
          <c:order val="1"/>
          <c:tx>
            <c:strRef>
              <c:f>Data!$D$35</c:f>
              <c:strCache>
                <c:ptCount val="1"/>
                <c:pt idx="0">
                  <c:v>Đạt</c:v>
                </c:pt>
              </c:strCache>
            </c:strRef>
          </c:tx>
          <c:spPr>
            <a:solidFill>
              <a:schemeClr val="accent2"/>
            </a:solidFill>
            <a:ln>
              <a:noFill/>
            </a:ln>
            <a:effectLst/>
          </c:spPr>
          <c:invertIfNegative val="0"/>
          <c:dLbls>
            <c:delete val="1"/>
          </c:dLbls>
          <c:cat>
            <c:strRef>
              <c:f>Data!$B$36:$B$47</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Data!$D$36:$D$47</c:f>
              <c:numCache>
                <c:formatCode>General</c:formatCode>
                <c:ptCount val="12"/>
                <c:pt idx="0">
                  <c:v>224</c:v>
                </c:pt>
                <c:pt idx="1">
                  <c:v>174</c:v>
                </c:pt>
                <c:pt idx="2">
                  <c:v>311</c:v>
                </c:pt>
                <c:pt idx="3">
                  <c:v>335</c:v>
                </c:pt>
                <c:pt idx="4">
                  <c:v>221</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0B1D-4029-9509-F8649178982C}"/>
            </c:ext>
          </c:extLst>
        </c:ser>
        <c:dLbls>
          <c:showLegendKey val="0"/>
          <c:showVal val="1"/>
          <c:showCatName val="0"/>
          <c:showSerName val="0"/>
          <c:showPercent val="0"/>
          <c:showBubbleSize val="0"/>
        </c:dLbls>
        <c:gapWidth val="219"/>
        <c:overlap val="-27"/>
        <c:axId val="1373245903"/>
        <c:axId val="1373263663"/>
      </c:barChart>
      <c:scatterChart>
        <c:scatterStyle val="smoothMarker"/>
        <c:varyColors val="0"/>
        <c:ser>
          <c:idx val="2"/>
          <c:order val="2"/>
          <c:tx>
            <c:strRef>
              <c:f>Data!$E$35</c:f>
              <c:strCache>
                <c:ptCount val="1"/>
                <c:pt idx="0">
                  <c:v>% HT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16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Data!$B$36:$B$47</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xVal>
          <c:yVal>
            <c:numRef>
              <c:f>Data!$E$36:$E$47</c:f>
              <c:numCache>
                <c:formatCode>0.0%</c:formatCode>
                <c:ptCount val="12"/>
                <c:pt idx="0">
                  <c:v>0.97391304347826091</c:v>
                </c:pt>
                <c:pt idx="1">
                  <c:v>0.90625</c:v>
                </c:pt>
                <c:pt idx="2">
                  <c:v>0.95398773006134974</c:v>
                </c:pt>
                <c:pt idx="3">
                  <c:v>0.9410112359550562</c:v>
                </c:pt>
                <c:pt idx="4">
                  <c:v>0.94042553191489364</c:v>
                </c:pt>
                <c:pt idx="5">
                  <c:v>0</c:v>
                </c:pt>
                <c:pt idx="6">
                  <c:v>0</c:v>
                </c:pt>
                <c:pt idx="7">
                  <c:v>0</c:v>
                </c:pt>
                <c:pt idx="8">
                  <c:v>0</c:v>
                </c:pt>
                <c:pt idx="9">
                  <c:v>0</c:v>
                </c:pt>
                <c:pt idx="10">
                  <c:v>0</c:v>
                </c:pt>
                <c:pt idx="11">
                  <c:v>0</c:v>
                </c:pt>
              </c:numCache>
            </c:numRef>
          </c:yVal>
          <c:smooth val="1"/>
          <c:extLst>
            <c:ext xmlns:c16="http://schemas.microsoft.com/office/drawing/2014/chart" uri="{C3380CC4-5D6E-409C-BE32-E72D297353CC}">
              <c16:uniqueId val="{00000002-0B1D-4029-9509-F8649178982C}"/>
            </c:ext>
          </c:extLst>
        </c:ser>
        <c:dLbls>
          <c:showLegendKey val="0"/>
          <c:showVal val="1"/>
          <c:showCatName val="0"/>
          <c:showSerName val="0"/>
          <c:showPercent val="0"/>
          <c:showBubbleSize val="0"/>
        </c:dLbls>
        <c:axId val="1373312623"/>
        <c:axId val="1373296783"/>
      </c:scatterChart>
      <c:catAx>
        <c:axId val="137324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373263663"/>
        <c:crosses val="autoZero"/>
        <c:auto val="1"/>
        <c:lblAlgn val="ctr"/>
        <c:lblOffset val="100"/>
        <c:noMultiLvlLbl val="0"/>
      </c:catAx>
      <c:valAx>
        <c:axId val="1373263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373245903"/>
        <c:crosses val="autoZero"/>
        <c:crossBetween val="between"/>
      </c:valAx>
      <c:valAx>
        <c:axId val="1373296783"/>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US"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373312623"/>
        <c:crosses val="max"/>
        <c:crossBetween val="midCat"/>
      </c:valAx>
      <c:valAx>
        <c:axId val="1373312623"/>
        <c:scaling>
          <c:orientation val="minMax"/>
        </c:scaling>
        <c:delete val="1"/>
        <c:axPos val="b"/>
        <c:numFmt formatCode="General" sourceLinked="1"/>
        <c:majorTickMark val="none"/>
        <c:minorTickMark val="none"/>
        <c:tickLblPos val="nextTo"/>
        <c:crossAx val="137329678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lang="en-US"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8" Type="http://schemas.openxmlformats.org/officeDocument/2006/relationships/image" Target="../media/image7.jpeg"/><Relationship Id="rId13" Type="http://schemas.openxmlformats.org/officeDocument/2006/relationships/chart" Target="../charts/chart3.xml"/><Relationship Id="rId18" Type="http://schemas.openxmlformats.org/officeDocument/2006/relationships/chart" Target="../charts/chart5.xml"/><Relationship Id="rId3" Type="http://schemas.openxmlformats.org/officeDocument/2006/relationships/chart" Target="../charts/chart1.xml"/><Relationship Id="rId7" Type="http://schemas.openxmlformats.org/officeDocument/2006/relationships/image" Target="../media/image6.jpeg"/><Relationship Id="rId12" Type="http://schemas.openxmlformats.org/officeDocument/2006/relationships/chart" Target="../charts/chart2.xml"/><Relationship Id="rId17" Type="http://schemas.openxmlformats.org/officeDocument/2006/relationships/image" Target="../media/image13.jpeg"/><Relationship Id="rId2" Type="http://schemas.openxmlformats.org/officeDocument/2006/relationships/image" Target="../media/image2.png"/><Relationship Id="rId16" Type="http://schemas.openxmlformats.org/officeDocument/2006/relationships/image" Target="../media/image12.jpeg"/><Relationship Id="rId1" Type="http://schemas.openxmlformats.org/officeDocument/2006/relationships/image" Target="../media/image1.png"/><Relationship Id="rId6" Type="http://schemas.openxmlformats.org/officeDocument/2006/relationships/image" Target="../media/image5.jpeg"/><Relationship Id="rId11" Type="http://schemas.openxmlformats.org/officeDocument/2006/relationships/image" Target="../media/image10.png"/><Relationship Id="rId5" Type="http://schemas.openxmlformats.org/officeDocument/2006/relationships/image" Target="../media/image4.png"/><Relationship Id="rId15" Type="http://schemas.openxmlformats.org/officeDocument/2006/relationships/image" Target="../media/image11.jpeg"/><Relationship Id="rId10" Type="http://schemas.openxmlformats.org/officeDocument/2006/relationships/image" Target="../media/image9.png"/><Relationship Id="rId19" Type="http://schemas.openxmlformats.org/officeDocument/2006/relationships/chart" Target="../charts/chart6.xml"/><Relationship Id="rId4" Type="http://schemas.openxmlformats.org/officeDocument/2006/relationships/image" Target="../media/image3.png"/><Relationship Id="rId9" Type="http://schemas.openxmlformats.org/officeDocument/2006/relationships/image" Target="../media/image8.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6258</xdr:colOff>
      <xdr:row>4</xdr:row>
      <xdr:rowOff>15042</xdr:rowOff>
    </xdr:from>
    <xdr:to>
      <xdr:col>3</xdr:col>
      <xdr:colOff>6258</xdr:colOff>
      <xdr:row>4</xdr:row>
      <xdr:rowOff>15340</xdr:rowOff>
    </xdr:to>
    <xdr:cxnSp macro="">
      <xdr:nvCxnSpPr>
        <xdr:cNvPr id="2" name="Straight Connector 1">
          <a:extLst>
            <a:ext uri="{FF2B5EF4-FFF2-40B4-BE49-F238E27FC236}">
              <a16:creationId xmlns:a16="http://schemas.microsoft.com/office/drawing/2014/main" id="{216735D5-5F1C-44AA-A703-B5F269D34368}"/>
            </a:ext>
          </a:extLst>
        </xdr:cNvPr>
        <xdr:cNvCxnSpPr/>
      </xdr:nvCxnSpPr>
      <xdr:spPr>
        <a:xfrm flipV="1">
          <a:off x="3115218" y="700842"/>
          <a:ext cx="0" cy="29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612</xdr:colOff>
      <xdr:row>4</xdr:row>
      <xdr:rowOff>2597</xdr:rowOff>
    </xdr:from>
    <xdr:to>
      <xdr:col>9</xdr:col>
      <xdr:colOff>612</xdr:colOff>
      <xdr:row>4</xdr:row>
      <xdr:rowOff>6581</xdr:rowOff>
    </xdr:to>
    <xdr:cxnSp macro="">
      <xdr:nvCxnSpPr>
        <xdr:cNvPr id="3" name="Straight Connector 2">
          <a:extLst>
            <a:ext uri="{FF2B5EF4-FFF2-40B4-BE49-F238E27FC236}">
              <a16:creationId xmlns:a16="http://schemas.microsoft.com/office/drawing/2014/main" id="{1692ADEC-4812-4E2F-BA17-2FCBC920E876}"/>
            </a:ext>
          </a:extLst>
        </xdr:cNvPr>
        <xdr:cNvCxnSpPr/>
      </xdr:nvCxnSpPr>
      <xdr:spPr>
        <a:xfrm flipV="1">
          <a:off x="18348960" y="688397"/>
          <a:ext cx="0" cy="398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6258</xdr:colOff>
      <xdr:row>4</xdr:row>
      <xdr:rowOff>15042</xdr:rowOff>
    </xdr:from>
    <xdr:to>
      <xdr:col>3</xdr:col>
      <xdr:colOff>6258</xdr:colOff>
      <xdr:row>4</xdr:row>
      <xdr:rowOff>15340</xdr:rowOff>
    </xdr:to>
    <xdr:cxnSp macro="">
      <xdr:nvCxnSpPr>
        <xdr:cNvPr id="2" name="Straight Connector 1">
          <a:extLst>
            <a:ext uri="{FF2B5EF4-FFF2-40B4-BE49-F238E27FC236}">
              <a16:creationId xmlns:a16="http://schemas.microsoft.com/office/drawing/2014/main" id="{E500CEFE-D89E-1136-4332-643558B92F4F}"/>
            </a:ext>
          </a:extLst>
        </xdr:cNvPr>
        <xdr:cNvCxnSpPr/>
      </xdr:nvCxnSpPr>
      <xdr:spPr>
        <a:xfrm flipV="1">
          <a:off x="3120933" y="681792"/>
          <a:ext cx="0" cy="29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612</xdr:colOff>
      <xdr:row>4</xdr:row>
      <xdr:rowOff>2597</xdr:rowOff>
    </xdr:from>
    <xdr:to>
      <xdr:col>9</xdr:col>
      <xdr:colOff>612</xdr:colOff>
      <xdr:row>4</xdr:row>
      <xdr:rowOff>6581</xdr:rowOff>
    </xdr:to>
    <xdr:cxnSp macro="">
      <xdr:nvCxnSpPr>
        <xdr:cNvPr id="3" name="Straight Connector 2">
          <a:extLst>
            <a:ext uri="{FF2B5EF4-FFF2-40B4-BE49-F238E27FC236}">
              <a16:creationId xmlns:a16="http://schemas.microsoft.com/office/drawing/2014/main" id="{CE14EE04-E72F-D8D3-F37E-4AA9E455F908}"/>
            </a:ext>
          </a:extLst>
        </xdr:cNvPr>
        <xdr:cNvCxnSpPr/>
      </xdr:nvCxnSpPr>
      <xdr:spPr>
        <a:xfrm flipV="1">
          <a:off x="16516962" y="669347"/>
          <a:ext cx="0" cy="398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529937</xdr:colOff>
      <xdr:row>353</xdr:row>
      <xdr:rowOff>34637</xdr:rowOff>
    </xdr:from>
    <xdr:to>
      <xdr:col>13</xdr:col>
      <xdr:colOff>328083</xdr:colOff>
      <xdr:row>368</xdr:row>
      <xdr:rowOff>93517</xdr:rowOff>
    </xdr:to>
    <xdr:pic>
      <xdr:nvPicPr>
        <xdr:cNvPr id="1055" name="Picture 1054">
          <a:extLst>
            <a:ext uri="{FF2B5EF4-FFF2-40B4-BE49-F238E27FC236}">
              <a16:creationId xmlns:a16="http://schemas.microsoft.com/office/drawing/2014/main" id="{E670A0C2-053D-2B8A-4A9F-9D7646423750}"/>
            </a:ext>
          </a:extLst>
        </xdr:cNvPr>
        <xdr:cNvPicPr>
          <a:picLocks noChangeAspect="1"/>
        </xdr:cNvPicPr>
      </xdr:nvPicPr>
      <xdr:blipFill rotWithShape="1">
        <a:blip xmlns:r="http://schemas.openxmlformats.org/officeDocument/2006/relationships" r:embed="rId1"/>
        <a:srcRect l="3328" t="23436" r="2444" b="10417"/>
        <a:stretch>
          <a:fillRect/>
        </a:stretch>
      </xdr:blipFill>
      <xdr:spPr>
        <a:xfrm>
          <a:off x="3058392" y="62189592"/>
          <a:ext cx="6032691" cy="3176152"/>
        </a:xfrm>
        <a:prstGeom prst="snip2SameRect">
          <a:avLst>
            <a:gd name="adj1" fmla="val 29766"/>
            <a:gd name="adj2" fmla="val 0"/>
          </a:avLst>
        </a:prstGeom>
      </xdr:spPr>
    </xdr:pic>
    <xdr:clientData/>
  </xdr:twoCellAnchor>
  <xdr:twoCellAnchor>
    <xdr:from>
      <xdr:col>0</xdr:col>
      <xdr:colOff>353786</xdr:colOff>
      <xdr:row>0</xdr:row>
      <xdr:rowOff>190500</xdr:rowOff>
    </xdr:from>
    <xdr:to>
      <xdr:col>37</xdr:col>
      <xdr:colOff>121227</xdr:colOff>
      <xdr:row>8</xdr:row>
      <xdr:rowOff>13607</xdr:rowOff>
    </xdr:to>
    <xdr:grpSp>
      <xdr:nvGrpSpPr>
        <xdr:cNvPr id="1057" name="Group 1056">
          <a:extLst>
            <a:ext uri="{FF2B5EF4-FFF2-40B4-BE49-F238E27FC236}">
              <a16:creationId xmlns:a16="http://schemas.microsoft.com/office/drawing/2014/main" id="{5C7690B9-CE06-1376-540A-A39B995819A1}"/>
            </a:ext>
          </a:extLst>
        </xdr:cNvPr>
        <xdr:cNvGrpSpPr/>
      </xdr:nvGrpSpPr>
      <xdr:grpSpPr>
        <a:xfrm>
          <a:off x="353786" y="190500"/>
          <a:ext cx="25051986" cy="1485652"/>
          <a:chOff x="353786" y="190500"/>
          <a:chExt cx="25051986" cy="1485652"/>
        </a:xfrm>
      </xdr:grpSpPr>
      <xdr:grpSp>
        <xdr:nvGrpSpPr>
          <xdr:cNvPr id="6" name="Group 5">
            <a:extLst>
              <a:ext uri="{FF2B5EF4-FFF2-40B4-BE49-F238E27FC236}">
                <a16:creationId xmlns:a16="http://schemas.microsoft.com/office/drawing/2014/main" id="{7D190A57-FCFE-04CC-5759-07C7D547470B}"/>
              </a:ext>
            </a:extLst>
          </xdr:cNvPr>
          <xdr:cNvGrpSpPr/>
        </xdr:nvGrpSpPr>
        <xdr:grpSpPr>
          <a:xfrm>
            <a:off x="353786" y="190500"/>
            <a:ext cx="25051986" cy="1485652"/>
            <a:chOff x="353786" y="190500"/>
            <a:chExt cx="21580928" cy="1455964"/>
          </a:xfrm>
        </xdr:grpSpPr>
        <xdr:sp macro="" textlink="">
          <xdr:nvSpPr>
            <xdr:cNvPr id="2" name="Rectangle: Rounded Corners 1">
              <a:extLst>
                <a:ext uri="{FF2B5EF4-FFF2-40B4-BE49-F238E27FC236}">
                  <a16:creationId xmlns:a16="http://schemas.microsoft.com/office/drawing/2014/main" id="{CF39B801-1D8E-83EA-1E80-615AF015EC3D}"/>
                </a:ext>
              </a:extLst>
            </xdr:cNvPr>
            <xdr:cNvSpPr/>
          </xdr:nvSpPr>
          <xdr:spPr>
            <a:xfrm>
              <a:off x="353786" y="190500"/>
              <a:ext cx="21580928" cy="145596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Rounded Corners 2">
              <a:extLst>
                <a:ext uri="{FF2B5EF4-FFF2-40B4-BE49-F238E27FC236}">
                  <a16:creationId xmlns:a16="http://schemas.microsoft.com/office/drawing/2014/main" id="{8576D98A-5FD1-D647-C482-43F15A6CBDDF}"/>
                </a:ext>
              </a:extLst>
            </xdr:cNvPr>
            <xdr:cNvSpPr/>
          </xdr:nvSpPr>
          <xdr:spPr>
            <a:xfrm>
              <a:off x="462644" y="299357"/>
              <a:ext cx="21349606" cy="1251857"/>
            </a:xfrm>
            <a:prstGeom prst="roundRect">
              <a:avLst/>
            </a:prstGeom>
            <a:solidFill>
              <a:srgbClr val="07A90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pic>
        <xdr:nvPicPr>
          <xdr:cNvPr id="4" name="Picture 602866737">
            <a:extLst>
              <a:ext uri="{FF2B5EF4-FFF2-40B4-BE49-F238E27FC236}">
                <a16:creationId xmlns:a16="http://schemas.microsoft.com/office/drawing/2014/main" id="{1786B30C-C300-E4AC-58EE-FACC687998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408" y="456458"/>
            <a:ext cx="2137892" cy="9401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5" name="TextBox 4">
            <a:extLst>
              <a:ext uri="{FF2B5EF4-FFF2-40B4-BE49-F238E27FC236}">
                <a16:creationId xmlns:a16="http://schemas.microsoft.com/office/drawing/2014/main" id="{B574ADC6-DA6F-86E8-C173-CABF7628D8CF}"/>
              </a:ext>
            </a:extLst>
          </xdr:cNvPr>
          <xdr:cNvSpPr txBox="1"/>
        </xdr:nvSpPr>
        <xdr:spPr>
          <a:xfrm>
            <a:off x="8133361" y="402029"/>
            <a:ext cx="9252856" cy="12185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4000" b="1">
                <a:solidFill>
                  <a:schemeClr val="bg1"/>
                </a:solidFill>
                <a:latin typeface="Times New Roman" panose="02020603050405020304" pitchFamily="18" charset="0"/>
                <a:cs typeface="Times New Roman" panose="02020603050405020304" pitchFamily="18" charset="0"/>
              </a:rPr>
              <a:t>XƯỞNG</a:t>
            </a:r>
            <a:r>
              <a:rPr lang="en-US" sz="4000" b="1" baseline="0">
                <a:solidFill>
                  <a:schemeClr val="bg1"/>
                </a:solidFill>
                <a:latin typeface="Times New Roman" panose="02020603050405020304" pitchFamily="18" charset="0"/>
                <a:cs typeface="Times New Roman" panose="02020603050405020304" pitchFamily="18" charset="0"/>
              </a:rPr>
              <a:t> ĐIỀU KHIỂN</a:t>
            </a:r>
          </a:p>
          <a:p>
            <a:pPr algn="ctr"/>
            <a:r>
              <a:rPr lang="en-US" sz="2400" b="1" baseline="0">
                <a:solidFill>
                  <a:schemeClr val="bg1"/>
                </a:solidFill>
                <a:latin typeface="Times New Roman" panose="02020603050405020304" pitchFamily="18" charset="0"/>
                <a:cs typeface="Times New Roman" panose="02020603050405020304" pitchFamily="18" charset="0"/>
              </a:rPr>
              <a:t>BÁO CÁO CÔNG VIỆC TUẦN 21 VÀ KẾ HOẠCH TUẦN 22 </a:t>
            </a:r>
            <a:endParaRPr lang="en-US" sz="2400" b="1">
              <a:solidFill>
                <a:schemeClr val="bg1"/>
              </a:solidFill>
              <a:latin typeface="Times New Roman" panose="02020603050405020304" pitchFamily="18" charset="0"/>
              <a:cs typeface="Times New Roman" panose="02020603050405020304" pitchFamily="18" charset="0"/>
            </a:endParaRPr>
          </a:p>
        </xdr:txBody>
      </xdr:sp>
    </xdr:grpSp>
    <xdr:clientData/>
  </xdr:twoCellAnchor>
  <xdr:twoCellAnchor>
    <xdr:from>
      <xdr:col>1</xdr:col>
      <xdr:colOff>51956</xdr:colOff>
      <xdr:row>174</xdr:row>
      <xdr:rowOff>115038</xdr:rowOff>
    </xdr:from>
    <xdr:to>
      <xdr:col>37</xdr:col>
      <xdr:colOff>86592</xdr:colOff>
      <xdr:row>187</xdr:row>
      <xdr:rowOff>69273</xdr:rowOff>
    </xdr:to>
    <xdr:sp macro="" textlink="">
      <xdr:nvSpPr>
        <xdr:cNvPr id="20" name="Rectangle: Rounded Corners 19">
          <a:extLst>
            <a:ext uri="{FF2B5EF4-FFF2-40B4-BE49-F238E27FC236}">
              <a16:creationId xmlns:a16="http://schemas.microsoft.com/office/drawing/2014/main" id="{1F468702-1829-F961-E538-C2C81035B09A}"/>
            </a:ext>
          </a:extLst>
        </xdr:cNvPr>
        <xdr:cNvSpPr/>
      </xdr:nvSpPr>
      <xdr:spPr>
        <a:xfrm>
          <a:off x="1194956" y="29365447"/>
          <a:ext cx="24972818" cy="2655871"/>
        </a:xfrm>
        <a:prstGeom prst="roundRect">
          <a:avLst>
            <a:gd name="adj" fmla="val 4428"/>
          </a:avLst>
        </a:prstGeom>
        <a:solidFill>
          <a:srgbClr val="F2F4F4"/>
        </a:solidFill>
        <a:ln>
          <a:noFill/>
        </a:ln>
        <a:effectLst>
          <a:glow rad="279400">
            <a:schemeClr val="bg1">
              <a:lumMod val="65000"/>
              <a:alpha val="40000"/>
            </a:schemeClr>
          </a:glo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34636</xdr:colOff>
      <xdr:row>167</xdr:row>
      <xdr:rowOff>83126</xdr:rowOff>
    </xdr:from>
    <xdr:to>
      <xdr:col>37</xdr:col>
      <xdr:colOff>86591</xdr:colOff>
      <xdr:row>169</xdr:row>
      <xdr:rowOff>152397</xdr:rowOff>
    </xdr:to>
    <xdr:sp macro="" textlink="">
      <xdr:nvSpPr>
        <xdr:cNvPr id="21" name="Rectangle: Rounded Corners 20">
          <a:extLst>
            <a:ext uri="{FF2B5EF4-FFF2-40B4-BE49-F238E27FC236}">
              <a16:creationId xmlns:a16="http://schemas.microsoft.com/office/drawing/2014/main" id="{3A45A592-2D24-4F1B-BBEB-D9667E923B36}"/>
            </a:ext>
          </a:extLst>
        </xdr:cNvPr>
        <xdr:cNvSpPr/>
      </xdr:nvSpPr>
      <xdr:spPr>
        <a:xfrm>
          <a:off x="477981" y="38183126"/>
          <a:ext cx="24990137" cy="637307"/>
        </a:xfrm>
        <a:prstGeom prst="roundRect">
          <a:avLst>
            <a:gd name="adj" fmla="val 40598"/>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ysClr val="windowText" lastClr="000000"/>
              </a:solidFill>
              <a:latin typeface="Times New Roman" panose="02020603050405020304" pitchFamily="18" charset="0"/>
              <a:cs typeface="Times New Roman" panose="02020603050405020304" pitchFamily="18" charset="0"/>
            </a:rPr>
            <a:t>TÌNH</a:t>
          </a:r>
          <a:r>
            <a:rPr lang="en-US" sz="2400" b="1" baseline="0">
              <a:solidFill>
                <a:sysClr val="windowText" lastClr="000000"/>
              </a:solidFill>
              <a:latin typeface="Times New Roman" panose="02020603050405020304" pitchFamily="18" charset="0"/>
              <a:cs typeface="Times New Roman" panose="02020603050405020304" pitchFamily="18" charset="0"/>
            </a:rPr>
            <a:t> HÌNH THỰC HIỆN CÁC HẠNG MỤC CẢI TIẾN/CẢI TẠO/DỊCH VỤ</a:t>
          </a:r>
          <a:endParaRPr lang="en-US" sz="24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353290</xdr:colOff>
      <xdr:row>137</xdr:row>
      <xdr:rowOff>163283</xdr:rowOff>
    </xdr:from>
    <xdr:to>
      <xdr:col>37</xdr:col>
      <xdr:colOff>6928</xdr:colOff>
      <xdr:row>137</xdr:row>
      <xdr:rowOff>813952</xdr:rowOff>
    </xdr:to>
    <xdr:sp macro="" textlink="">
      <xdr:nvSpPr>
        <xdr:cNvPr id="15" name="Rectangle: Rounded Corners 14">
          <a:extLst>
            <a:ext uri="{FF2B5EF4-FFF2-40B4-BE49-F238E27FC236}">
              <a16:creationId xmlns:a16="http://schemas.microsoft.com/office/drawing/2014/main" id="{85E8D803-ED26-FCBD-8D53-6F5B028ECAF0}"/>
            </a:ext>
          </a:extLst>
        </xdr:cNvPr>
        <xdr:cNvSpPr/>
      </xdr:nvSpPr>
      <xdr:spPr>
        <a:xfrm>
          <a:off x="353290" y="20668010"/>
          <a:ext cx="25035165" cy="650669"/>
        </a:xfrm>
        <a:prstGeom prst="roundRect">
          <a:avLst>
            <a:gd name="adj" fmla="val 40598"/>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latin typeface="Times New Roman" panose="02020603050405020304" pitchFamily="18" charset="0"/>
              <a:cs typeface="Times New Roman" panose="02020603050405020304" pitchFamily="18" charset="0"/>
            </a:rPr>
            <a:t>CÁC</a:t>
          </a:r>
          <a:r>
            <a:rPr lang="en-US" sz="2400" b="1" baseline="0">
              <a:latin typeface="Times New Roman" panose="02020603050405020304" pitchFamily="18" charset="0"/>
              <a:cs typeface="Times New Roman" panose="02020603050405020304" pitchFamily="18" charset="0"/>
            </a:rPr>
            <a:t> HẠNG MỤC TỒN ĐỌNG ĐÃ XỬ LÝ TRONG TUẦN</a:t>
          </a:r>
          <a:endParaRPr lang="en-US" sz="2400" b="1">
            <a:latin typeface="Times New Roman" panose="02020603050405020304" pitchFamily="18" charset="0"/>
            <a:cs typeface="Times New Roman" panose="02020603050405020304" pitchFamily="18" charset="0"/>
          </a:endParaRPr>
        </a:p>
      </xdr:txBody>
    </xdr:sp>
    <xdr:clientData/>
  </xdr:twoCellAnchor>
  <xdr:twoCellAnchor>
    <xdr:from>
      <xdr:col>0</xdr:col>
      <xdr:colOff>380998</xdr:colOff>
      <xdr:row>8</xdr:row>
      <xdr:rowOff>163286</xdr:rowOff>
    </xdr:from>
    <xdr:to>
      <xdr:col>19</xdr:col>
      <xdr:colOff>398317</xdr:colOff>
      <xdr:row>38</xdr:row>
      <xdr:rowOff>86591</xdr:rowOff>
    </xdr:to>
    <xdr:grpSp>
      <xdr:nvGrpSpPr>
        <xdr:cNvPr id="1060" name="Group 1059">
          <a:extLst>
            <a:ext uri="{FF2B5EF4-FFF2-40B4-BE49-F238E27FC236}">
              <a16:creationId xmlns:a16="http://schemas.microsoft.com/office/drawing/2014/main" id="{F0E37A10-5741-3B58-2F66-E1486110FE11}"/>
            </a:ext>
          </a:extLst>
        </xdr:cNvPr>
        <xdr:cNvGrpSpPr/>
      </xdr:nvGrpSpPr>
      <xdr:grpSpPr>
        <a:xfrm>
          <a:off x="380998" y="1825831"/>
          <a:ext cx="12936683" cy="6157851"/>
          <a:chOff x="380998" y="1825831"/>
          <a:chExt cx="12936683" cy="6157851"/>
        </a:xfrm>
      </xdr:grpSpPr>
      <xdr:sp macro="" textlink="">
        <xdr:nvSpPr>
          <xdr:cNvPr id="8" name="Rectangle: Rounded Corners 7">
            <a:extLst>
              <a:ext uri="{FF2B5EF4-FFF2-40B4-BE49-F238E27FC236}">
                <a16:creationId xmlns:a16="http://schemas.microsoft.com/office/drawing/2014/main" id="{E49264D4-BE52-58BC-993E-1955F3255A89}"/>
              </a:ext>
            </a:extLst>
          </xdr:cNvPr>
          <xdr:cNvSpPr/>
        </xdr:nvSpPr>
        <xdr:spPr>
          <a:xfrm>
            <a:off x="402028" y="1829538"/>
            <a:ext cx="12915653" cy="6154144"/>
          </a:xfrm>
          <a:prstGeom prst="roundRect">
            <a:avLst>
              <a:gd name="adj" fmla="val 4428"/>
            </a:avLst>
          </a:prstGeom>
          <a:solidFill>
            <a:srgbClr val="F2F4F4"/>
          </a:solidFill>
          <a:ln>
            <a:noFill/>
          </a:ln>
          <a:effectLst>
            <a:glow rad="279400">
              <a:schemeClr val="bg1">
                <a:lumMod val="65000"/>
                <a:alpha val="40000"/>
              </a:schemeClr>
            </a:glo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659FA616-4C79-B646-27F9-8C4D447C3BB1}"/>
              </a:ext>
            </a:extLst>
          </xdr:cNvPr>
          <xdr:cNvSpPr/>
        </xdr:nvSpPr>
        <xdr:spPr>
          <a:xfrm>
            <a:off x="380998" y="1825831"/>
            <a:ext cx="12902048" cy="650669"/>
          </a:xfrm>
          <a:prstGeom prst="roundRect">
            <a:avLst>
              <a:gd name="adj" fmla="val 40598"/>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latin typeface="Times New Roman" panose="02020603050405020304" pitchFamily="18" charset="0"/>
                <a:cs typeface="Times New Roman" panose="02020603050405020304" pitchFamily="18" charset="0"/>
              </a:rPr>
              <a:t>CÔNG</a:t>
            </a:r>
            <a:r>
              <a:rPr lang="en-US" sz="2400" b="1" baseline="0">
                <a:latin typeface="Times New Roman" panose="02020603050405020304" pitchFamily="18" charset="0"/>
                <a:cs typeface="Times New Roman" panose="02020603050405020304" pitchFamily="18" charset="0"/>
              </a:rPr>
              <a:t> TÁC BẢO DƯỠNG ĐỊNH KỲ TRONG THÁNG</a:t>
            </a:r>
            <a:endParaRPr lang="en-US" sz="2400" b="1">
              <a:latin typeface="Times New Roman" panose="02020603050405020304" pitchFamily="18" charset="0"/>
              <a:cs typeface="Times New Roman" panose="02020603050405020304" pitchFamily="18" charset="0"/>
            </a:endParaRPr>
          </a:p>
        </xdr:txBody>
      </xdr:sp>
      <xdr:graphicFrame macro="">
        <xdr:nvGraphicFramePr>
          <xdr:cNvPr id="12" name="Chart 11">
            <a:extLst>
              <a:ext uri="{FF2B5EF4-FFF2-40B4-BE49-F238E27FC236}">
                <a16:creationId xmlns:a16="http://schemas.microsoft.com/office/drawing/2014/main" id="{793F4864-401B-4D0A-B0FF-26DE466770A2}"/>
              </a:ext>
            </a:extLst>
          </xdr:cNvPr>
          <xdr:cNvGraphicFramePr>
            <a:graphicFrameLocks/>
          </xdr:cNvGraphicFramePr>
        </xdr:nvGraphicFramePr>
        <xdr:xfrm>
          <a:off x="455469" y="2826327"/>
          <a:ext cx="6714257" cy="4066309"/>
        </xdr:xfrm>
        <a:graphic>
          <a:graphicData uri="http://schemas.openxmlformats.org/drawingml/2006/chart">
            <c:chart xmlns:c="http://schemas.openxmlformats.org/drawingml/2006/chart" xmlns:r="http://schemas.openxmlformats.org/officeDocument/2006/relationships" r:id="rId3"/>
          </a:graphicData>
        </a:graphic>
      </xdr:graphicFrame>
      <xdr:sp macro="" textlink="Data!C3">
        <xdr:nvSpPr>
          <xdr:cNvPr id="16" name="Rectangle: Rounded Corners 15">
            <a:extLst>
              <a:ext uri="{FF2B5EF4-FFF2-40B4-BE49-F238E27FC236}">
                <a16:creationId xmlns:a16="http://schemas.microsoft.com/office/drawing/2014/main" id="{6D5A2BA3-7205-48AC-BAA0-2E1B796A7F10}"/>
              </a:ext>
            </a:extLst>
          </xdr:cNvPr>
          <xdr:cNvSpPr/>
        </xdr:nvSpPr>
        <xdr:spPr>
          <a:xfrm>
            <a:off x="7973940" y="2931244"/>
            <a:ext cx="1991590" cy="1008642"/>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8B23A47-FBA0-4582-A559-057ED950522A}" type="TxLink">
              <a:rPr lang="en-US" sz="4800" b="1" i="0" u="none" strike="noStrike">
                <a:solidFill>
                  <a:schemeClr val="bg1"/>
                </a:solidFill>
                <a:latin typeface="Times New Roman" panose="02020603050405020304" pitchFamily="18" charset="0"/>
                <a:ea typeface="+mn-ea"/>
                <a:cs typeface="Times New Roman" panose="02020603050405020304" pitchFamily="18" charset="0"/>
              </a:rPr>
              <a:pPr marL="0" indent="0" algn="ctr"/>
              <a:t>1180</a:t>
            </a:fld>
            <a:endParaRPr lang="en-US" sz="71400" b="1" i="0" u="none" strike="noStrike">
              <a:solidFill>
                <a:schemeClr val="bg1"/>
              </a:solidFill>
              <a:latin typeface="Times New Roman" panose="02020603050405020304" pitchFamily="18" charset="0"/>
              <a:ea typeface="+mn-ea"/>
              <a:cs typeface="Times New Roman" panose="02020603050405020304" pitchFamily="18" charset="0"/>
            </a:endParaRPr>
          </a:p>
        </xdr:txBody>
      </xdr:sp>
      <xdr:sp macro="" textlink="Data!D3">
        <xdr:nvSpPr>
          <xdr:cNvPr id="17" name="Rectangle: Rounded Corners 16">
            <a:extLst>
              <a:ext uri="{FF2B5EF4-FFF2-40B4-BE49-F238E27FC236}">
                <a16:creationId xmlns:a16="http://schemas.microsoft.com/office/drawing/2014/main" id="{B0DE4F8D-761C-43CF-9B04-065A42A60626}"/>
              </a:ext>
            </a:extLst>
          </xdr:cNvPr>
          <xdr:cNvSpPr/>
        </xdr:nvSpPr>
        <xdr:spPr>
          <a:xfrm>
            <a:off x="10115438" y="2933338"/>
            <a:ext cx="2055457" cy="1004454"/>
          </a:xfrm>
          <a:prstGeom prst="roundRect">
            <a:avLst/>
          </a:prstGeom>
          <a:solidFill>
            <a:schemeClr val="accent2"/>
          </a:solidFill>
          <a:ln>
            <a:no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marL="0" indent="0" algn="ctr"/>
            <a:fld id="{FD25E672-7C7B-453A-9AC7-48A00C7AFCFF}" type="TxLink">
              <a:rPr lang="en-US" sz="4800" b="1" i="0" u="none" strike="noStrike">
                <a:solidFill>
                  <a:schemeClr val="bg1"/>
                </a:solidFill>
                <a:latin typeface="Times New Roman" panose="02020603050405020304" pitchFamily="18" charset="0"/>
                <a:ea typeface="+mn-ea"/>
                <a:cs typeface="Times New Roman" panose="02020603050405020304" pitchFamily="18" charset="0"/>
              </a:rPr>
              <a:pPr marL="0" indent="0" algn="ctr"/>
              <a:t>937</a:t>
            </a:fld>
            <a:endParaRPr lang="en-US" sz="23900" b="1" i="0" u="none" strike="noStrike">
              <a:solidFill>
                <a:schemeClr val="bg1"/>
              </a:solidFill>
              <a:latin typeface="Times New Roman" panose="02020603050405020304" pitchFamily="18" charset="0"/>
              <a:ea typeface="+mn-ea"/>
              <a:cs typeface="Times New Roman" panose="02020603050405020304" pitchFamily="18" charset="0"/>
            </a:endParaRPr>
          </a:p>
        </xdr:txBody>
      </xdr:sp>
      <xdr:sp macro="" textlink="Data!E3">
        <xdr:nvSpPr>
          <xdr:cNvPr id="28" name="TextBox 27">
            <a:extLst>
              <a:ext uri="{FF2B5EF4-FFF2-40B4-BE49-F238E27FC236}">
                <a16:creationId xmlns:a16="http://schemas.microsoft.com/office/drawing/2014/main" id="{D4604339-C94D-0347-35C8-DDC080AC6219}"/>
              </a:ext>
            </a:extLst>
          </xdr:cNvPr>
          <xdr:cNvSpPr txBox="1"/>
        </xdr:nvSpPr>
        <xdr:spPr>
          <a:xfrm>
            <a:off x="8572500" y="4094802"/>
            <a:ext cx="3203863" cy="1154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F7ECDF2A-9A93-4506-8F53-A5D069211103}" type="TxLink">
              <a:rPr lang="en-US" sz="72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Times New Roman" panose="02020603050405020304" pitchFamily="18" charset="0"/>
                <a:ea typeface="+mn-ea"/>
                <a:cs typeface="Times New Roman" panose="02020603050405020304" pitchFamily="18" charset="0"/>
              </a:rPr>
              <a:pPr marL="0" indent="0" algn="ctr"/>
              <a:t>79,4%</a:t>
            </a:fld>
            <a:endParaRPr lang="en-US" sz="72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Times New Roman" panose="02020603050405020304" pitchFamily="18" charset="0"/>
              <a:ea typeface="+mn-ea"/>
              <a:cs typeface="Times New Roman" panose="02020603050405020304" pitchFamily="18" charset="0"/>
            </a:endParaRPr>
          </a:p>
        </xdr:txBody>
      </xdr:sp>
      <xdr:sp macro="" textlink="">
        <xdr:nvSpPr>
          <xdr:cNvPr id="29" name="TextBox 28">
            <a:extLst>
              <a:ext uri="{FF2B5EF4-FFF2-40B4-BE49-F238E27FC236}">
                <a16:creationId xmlns:a16="http://schemas.microsoft.com/office/drawing/2014/main" id="{6CCD6D6D-7B55-1A51-E9DC-D1ACA702DD60}"/>
              </a:ext>
            </a:extLst>
          </xdr:cNvPr>
          <xdr:cNvSpPr txBox="1"/>
        </xdr:nvSpPr>
        <xdr:spPr>
          <a:xfrm>
            <a:off x="7999916" y="2459180"/>
            <a:ext cx="1939638" cy="484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Times New Roman" panose="02020603050405020304" pitchFamily="18" charset="0"/>
                <a:cs typeface="Times New Roman" panose="02020603050405020304" pitchFamily="18" charset="0"/>
              </a:rPr>
              <a:t>KẾ</a:t>
            </a:r>
            <a:r>
              <a:rPr lang="en-US" sz="2000" b="1" baseline="0">
                <a:latin typeface="Times New Roman" panose="02020603050405020304" pitchFamily="18" charset="0"/>
                <a:cs typeface="Times New Roman" panose="02020603050405020304" pitchFamily="18" charset="0"/>
              </a:rPr>
              <a:t> HOẠCH</a:t>
            </a:r>
            <a:endParaRPr lang="en-US" sz="2000" b="1">
              <a:latin typeface="Times New Roman" panose="02020603050405020304" pitchFamily="18" charset="0"/>
              <a:cs typeface="Times New Roman" panose="02020603050405020304" pitchFamily="18" charset="0"/>
            </a:endParaRPr>
          </a:p>
        </xdr:txBody>
      </xdr:sp>
      <xdr:sp macro="" textlink="">
        <xdr:nvSpPr>
          <xdr:cNvPr id="30" name="TextBox 29">
            <a:extLst>
              <a:ext uri="{FF2B5EF4-FFF2-40B4-BE49-F238E27FC236}">
                <a16:creationId xmlns:a16="http://schemas.microsoft.com/office/drawing/2014/main" id="{8C7CD701-74EC-F4A0-354A-13899692D2EC}"/>
              </a:ext>
            </a:extLst>
          </xdr:cNvPr>
          <xdr:cNvSpPr txBox="1"/>
        </xdr:nvSpPr>
        <xdr:spPr>
          <a:xfrm>
            <a:off x="10173348" y="2441861"/>
            <a:ext cx="1939638" cy="484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Times New Roman" panose="02020603050405020304" pitchFamily="18" charset="0"/>
                <a:cs typeface="Times New Roman" panose="02020603050405020304" pitchFamily="18" charset="0"/>
              </a:rPr>
              <a:t>THỰC</a:t>
            </a:r>
            <a:r>
              <a:rPr lang="en-US" sz="2000" b="1" baseline="0">
                <a:latin typeface="Times New Roman" panose="02020603050405020304" pitchFamily="18" charset="0"/>
                <a:cs typeface="Times New Roman" panose="02020603050405020304" pitchFamily="18" charset="0"/>
              </a:rPr>
              <a:t> HIỆN</a:t>
            </a:r>
            <a:endParaRPr lang="en-US" sz="2000" b="1">
              <a:latin typeface="Times New Roman" panose="02020603050405020304" pitchFamily="18" charset="0"/>
              <a:cs typeface="Times New Roman" panose="02020603050405020304" pitchFamily="18" charset="0"/>
            </a:endParaRPr>
          </a:p>
        </xdr:txBody>
      </xdr:sp>
      <xdr:sp macro="" textlink="">
        <xdr:nvSpPr>
          <xdr:cNvPr id="32" name="TextBox 31">
            <a:extLst>
              <a:ext uri="{FF2B5EF4-FFF2-40B4-BE49-F238E27FC236}">
                <a16:creationId xmlns:a16="http://schemas.microsoft.com/office/drawing/2014/main" id="{95DFCB3F-9A1A-2656-1EC3-40400A0B7BC1}"/>
              </a:ext>
            </a:extLst>
          </xdr:cNvPr>
          <xdr:cNvSpPr txBox="1"/>
        </xdr:nvSpPr>
        <xdr:spPr>
          <a:xfrm>
            <a:off x="7367758" y="5299365"/>
            <a:ext cx="2711422" cy="883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Times New Roman" panose="02020603050405020304" pitchFamily="18" charset="0"/>
                <a:cs typeface="Times New Roman" panose="02020603050405020304" pitchFamily="18" charset="0"/>
              </a:rPr>
              <a:t>HẠNG</a:t>
            </a:r>
            <a:r>
              <a:rPr lang="en-US" sz="2000" b="1" baseline="0">
                <a:latin typeface="Times New Roman" panose="02020603050405020304" pitchFamily="18" charset="0"/>
                <a:cs typeface="Times New Roman" panose="02020603050405020304" pitchFamily="18" charset="0"/>
              </a:rPr>
              <a:t> MỤC CHƯA THỰC HIỆN</a:t>
            </a:r>
            <a:endParaRPr lang="en-US" sz="2000" b="1">
              <a:latin typeface="Times New Roman" panose="02020603050405020304" pitchFamily="18" charset="0"/>
              <a:cs typeface="Times New Roman" panose="02020603050405020304" pitchFamily="18" charset="0"/>
            </a:endParaRPr>
          </a:p>
        </xdr:txBody>
      </xdr:sp>
      <xdr:sp macro="" textlink="">
        <xdr:nvSpPr>
          <xdr:cNvPr id="33" name="TextBox 32">
            <a:extLst>
              <a:ext uri="{FF2B5EF4-FFF2-40B4-BE49-F238E27FC236}">
                <a16:creationId xmlns:a16="http://schemas.microsoft.com/office/drawing/2014/main" id="{89FB23AB-D24E-9D1C-4EEA-698F26E0DD03}"/>
              </a:ext>
            </a:extLst>
          </xdr:cNvPr>
          <xdr:cNvSpPr txBox="1"/>
        </xdr:nvSpPr>
        <xdr:spPr>
          <a:xfrm>
            <a:off x="10343714" y="5282047"/>
            <a:ext cx="2703803" cy="883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Times New Roman" panose="02020603050405020304" pitchFamily="18" charset="0"/>
                <a:cs typeface="Times New Roman" panose="02020603050405020304" pitchFamily="18" charset="0"/>
              </a:rPr>
              <a:t>NGÀY</a:t>
            </a:r>
            <a:r>
              <a:rPr lang="en-US" sz="2000" b="1" baseline="0">
                <a:latin typeface="Times New Roman" panose="02020603050405020304" pitchFamily="18" charset="0"/>
                <a:cs typeface="Times New Roman" panose="02020603050405020304" pitchFamily="18" charset="0"/>
              </a:rPr>
              <a:t> CÒN LẠI TRONG THÁNG</a:t>
            </a:r>
            <a:endParaRPr lang="en-US" sz="2000" b="1">
              <a:latin typeface="Times New Roman" panose="02020603050405020304" pitchFamily="18" charset="0"/>
              <a:cs typeface="Times New Roman" panose="02020603050405020304" pitchFamily="18" charset="0"/>
            </a:endParaRPr>
          </a:p>
        </xdr:txBody>
      </xdr:sp>
      <xdr:sp macro="" textlink="Data!F3">
        <xdr:nvSpPr>
          <xdr:cNvPr id="35" name="TextBox 34">
            <a:extLst>
              <a:ext uri="{FF2B5EF4-FFF2-40B4-BE49-F238E27FC236}">
                <a16:creationId xmlns:a16="http://schemas.microsoft.com/office/drawing/2014/main" id="{06C26590-4A1F-DC97-FE5A-EB110AA81FD8}"/>
              </a:ext>
            </a:extLst>
          </xdr:cNvPr>
          <xdr:cNvSpPr txBox="1"/>
        </xdr:nvSpPr>
        <xdr:spPr>
          <a:xfrm>
            <a:off x="7727674" y="6130636"/>
            <a:ext cx="1991590" cy="969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652EEE5-188E-484E-87A7-52EFA4788DAA}" type="TxLink">
              <a:rPr lang="en-US" sz="6000" b="1" i="0" u="none" strike="noStrike">
                <a:solidFill>
                  <a:srgbClr val="FFC000"/>
                </a:solidFill>
                <a:latin typeface="Segoe UI"/>
                <a:ea typeface="+mn-ea"/>
                <a:cs typeface="Segoe UI"/>
              </a:rPr>
              <a:pPr marL="0" indent="0" algn="ctr"/>
              <a:t>243</a:t>
            </a:fld>
            <a:endParaRPr lang="en-US" sz="6000" b="1" i="0" u="none" strike="noStrike">
              <a:solidFill>
                <a:srgbClr val="FFC000"/>
              </a:solidFill>
              <a:latin typeface="Segoe UI"/>
              <a:ea typeface="+mn-ea"/>
              <a:cs typeface="Segoe UI"/>
            </a:endParaRPr>
          </a:p>
        </xdr:txBody>
      </xdr:sp>
      <xdr:sp macro="" textlink="Data!H6">
        <xdr:nvSpPr>
          <xdr:cNvPr id="36" name="TextBox 35">
            <a:extLst>
              <a:ext uri="{FF2B5EF4-FFF2-40B4-BE49-F238E27FC236}">
                <a16:creationId xmlns:a16="http://schemas.microsoft.com/office/drawing/2014/main" id="{F0023268-F5EB-AD5D-9C6B-132578EB34C3}"/>
              </a:ext>
            </a:extLst>
          </xdr:cNvPr>
          <xdr:cNvSpPr txBox="1"/>
        </xdr:nvSpPr>
        <xdr:spPr>
          <a:xfrm>
            <a:off x="11187544" y="6096000"/>
            <a:ext cx="1627908" cy="969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7E1EB3-6189-4BBB-A806-02ED294C2E05}" type="TxLink">
              <a:rPr lang="en-US" sz="6600" b="0" i="0" u="none" strike="noStrike">
                <a:solidFill>
                  <a:srgbClr val="00B050"/>
                </a:solidFill>
                <a:latin typeface="Segoe UI"/>
                <a:cs typeface="Segoe UI"/>
              </a:rPr>
              <a:pPr algn="ctr"/>
              <a:t>10</a:t>
            </a:fld>
            <a:endParaRPr lang="en-US" sz="71400" b="0" i="0" u="none" strike="noStrike">
              <a:solidFill>
                <a:srgbClr val="00B050"/>
              </a:solidFill>
              <a:latin typeface="Segoe UI"/>
              <a:cs typeface="Segoe UI"/>
            </a:endParaRPr>
          </a:p>
        </xdr:txBody>
      </xdr:sp>
      <xdr:pic>
        <xdr:nvPicPr>
          <xdr:cNvPr id="37" name="Picture 36" descr="Clock - Free time and date icons">
            <a:extLst>
              <a:ext uri="{FF2B5EF4-FFF2-40B4-BE49-F238E27FC236}">
                <a16:creationId xmlns:a16="http://schemas.microsoft.com/office/drawing/2014/main" id="{9EEAB115-4C9B-4143-8C80-F17A5EDD465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650682" y="6217228"/>
            <a:ext cx="867032" cy="824974"/>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51956</xdr:colOff>
      <xdr:row>192</xdr:row>
      <xdr:rowOff>184311</xdr:rowOff>
    </xdr:from>
    <xdr:to>
      <xdr:col>37</xdr:col>
      <xdr:colOff>121227</xdr:colOff>
      <xdr:row>210</xdr:row>
      <xdr:rowOff>34638</xdr:rowOff>
    </xdr:to>
    <xdr:sp macro="" textlink="">
      <xdr:nvSpPr>
        <xdr:cNvPr id="52" name="Rectangle: Rounded Corners 51">
          <a:extLst>
            <a:ext uri="{FF2B5EF4-FFF2-40B4-BE49-F238E27FC236}">
              <a16:creationId xmlns:a16="http://schemas.microsoft.com/office/drawing/2014/main" id="{433BA4D5-6468-FC00-8D34-CA102A110799}"/>
            </a:ext>
          </a:extLst>
        </xdr:cNvPr>
        <xdr:cNvSpPr/>
      </xdr:nvSpPr>
      <xdr:spPr>
        <a:xfrm>
          <a:off x="1194956" y="33175447"/>
          <a:ext cx="25007453" cy="3591055"/>
        </a:xfrm>
        <a:prstGeom prst="roundRect">
          <a:avLst>
            <a:gd name="adj" fmla="val 4428"/>
          </a:avLst>
        </a:prstGeom>
        <a:solidFill>
          <a:srgbClr val="F2F4F4"/>
        </a:solidFill>
        <a:ln>
          <a:noFill/>
        </a:ln>
        <a:effectLst>
          <a:glow rad="279400">
            <a:schemeClr val="bg1">
              <a:lumMod val="65000"/>
              <a:alpha val="40000"/>
            </a:schemeClr>
          </a:glo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xdr:colOff>
      <xdr:row>170</xdr:row>
      <xdr:rowOff>194455</xdr:rowOff>
    </xdr:from>
    <xdr:to>
      <xdr:col>15</xdr:col>
      <xdr:colOff>121227</xdr:colOff>
      <xdr:row>174</xdr:row>
      <xdr:rowOff>13852</xdr:rowOff>
    </xdr:to>
    <xdr:sp macro="" textlink="">
      <xdr:nvSpPr>
        <xdr:cNvPr id="53" name="Rectangle: Rounded Corners 52">
          <a:extLst>
            <a:ext uri="{FF2B5EF4-FFF2-40B4-BE49-F238E27FC236}">
              <a16:creationId xmlns:a16="http://schemas.microsoft.com/office/drawing/2014/main" id="{EC02E630-4771-E3C9-6B34-53A77245815D}"/>
            </a:ext>
          </a:extLst>
        </xdr:cNvPr>
        <xdr:cNvSpPr/>
      </xdr:nvSpPr>
      <xdr:spPr>
        <a:xfrm>
          <a:off x="1143001" y="28613591"/>
          <a:ext cx="9819408" cy="650670"/>
        </a:xfrm>
        <a:prstGeom prst="roundRect">
          <a:avLst>
            <a:gd name="adj" fmla="val 40598"/>
          </a:avLst>
        </a:prstGeom>
        <a:solidFill>
          <a:srgbClr val="05FF7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solidFill>
                <a:sysClr val="windowText" lastClr="000000"/>
              </a:solidFill>
              <a:latin typeface="Times New Roman" panose="02020603050405020304" pitchFamily="18" charset="0"/>
              <a:cs typeface="Times New Roman" panose="02020603050405020304" pitchFamily="18" charset="0"/>
            </a:rPr>
            <a:t>1. </a:t>
          </a:r>
          <a:r>
            <a:rPr lang="vi-VN" sz="2400" b="1">
              <a:solidFill>
                <a:sysClr val="windowText" lastClr="000000"/>
              </a:solidFill>
              <a:latin typeface="Times New Roman" panose="02020603050405020304" pitchFamily="18" charset="0"/>
              <a:cs typeface="Times New Roman" panose="02020603050405020304" pitchFamily="18" charset="0"/>
            </a:rPr>
            <a:t>Nghiên cứu triển khai lắp đặt hệ thống phun sơn tự động cho X.SP</a:t>
          </a:r>
          <a:endParaRPr lang="en-US" sz="24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606137</xdr:colOff>
      <xdr:row>177</xdr:row>
      <xdr:rowOff>155863</xdr:rowOff>
    </xdr:from>
    <xdr:to>
      <xdr:col>28</xdr:col>
      <xdr:colOff>381000</xdr:colOff>
      <xdr:row>185</xdr:row>
      <xdr:rowOff>103909</xdr:rowOff>
    </xdr:to>
    <xdr:sp macro="" textlink="'21'!I20">
      <xdr:nvSpPr>
        <xdr:cNvPr id="55" name="Rectangle: Rounded Corners 54">
          <a:extLst>
            <a:ext uri="{FF2B5EF4-FFF2-40B4-BE49-F238E27FC236}">
              <a16:creationId xmlns:a16="http://schemas.microsoft.com/office/drawing/2014/main" id="{DD5E5E9E-4FA6-A840-B819-E6564E48F787}"/>
            </a:ext>
          </a:extLst>
        </xdr:cNvPr>
        <xdr:cNvSpPr/>
      </xdr:nvSpPr>
      <xdr:spPr>
        <a:xfrm>
          <a:off x="5212773" y="30029727"/>
          <a:ext cx="15014863" cy="1610591"/>
        </a:xfrm>
        <a:prstGeom prst="roundRect">
          <a:avLst>
            <a:gd name="adj" fmla="val 1202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DBA37DE-6061-42EF-84F1-93F4476283DA}" type="TxLink">
            <a:rPr lang="en-US" sz="2400" b="0" i="0" u="none" strike="noStrike">
              <a:solidFill>
                <a:srgbClr val="000000"/>
              </a:solidFill>
              <a:latin typeface="Times New Roman"/>
              <a:cs typeface="Times New Roman"/>
            </a:rPr>
            <a:pPr algn="l"/>
            <a:t>- Hoàn thành lắp đặt hệ thống điều khiển, test máy phun sơn với nước đạt yêu cầu
- Đang chờ đơn hàng sơn về để chạy test với sơn</a:t>
          </a:fld>
          <a:endParaRPr lang="en-US" sz="40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29</xdr:col>
      <xdr:colOff>580161</xdr:colOff>
      <xdr:row>175</xdr:row>
      <xdr:rowOff>107865</xdr:rowOff>
    </xdr:from>
    <xdr:to>
      <xdr:col>34</xdr:col>
      <xdr:colOff>60616</xdr:colOff>
      <xdr:row>178</xdr:row>
      <xdr:rowOff>69273</xdr:rowOff>
    </xdr:to>
    <xdr:sp macro="" textlink="">
      <xdr:nvSpPr>
        <xdr:cNvPr id="56" name="Rectangle: Rounded Corners 55">
          <a:extLst>
            <a:ext uri="{FF2B5EF4-FFF2-40B4-BE49-F238E27FC236}">
              <a16:creationId xmlns:a16="http://schemas.microsoft.com/office/drawing/2014/main" id="{AE856BAA-3138-8E0A-59F2-5179EF0D94C2}"/>
            </a:ext>
          </a:extLst>
        </xdr:cNvPr>
        <xdr:cNvSpPr/>
      </xdr:nvSpPr>
      <xdr:spPr>
        <a:xfrm>
          <a:off x="20419870" y="36822410"/>
          <a:ext cx="2944091" cy="584863"/>
        </a:xfrm>
        <a:prstGeom prst="roundRect">
          <a:avLst>
            <a:gd name="adj" fmla="val 40598"/>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ysClr val="windowText" lastClr="000000"/>
              </a:solidFill>
              <a:latin typeface="Times New Roman" panose="02020603050405020304" pitchFamily="18" charset="0"/>
              <a:cs typeface="Times New Roman" panose="02020603050405020304" pitchFamily="18" charset="0"/>
            </a:rPr>
            <a:t>Mức</a:t>
          </a:r>
          <a:r>
            <a:rPr lang="en-US" sz="2000" b="1" baseline="0">
              <a:solidFill>
                <a:sysClr val="windowText" lastClr="000000"/>
              </a:solidFill>
              <a:latin typeface="Times New Roman" panose="02020603050405020304" pitchFamily="18" charset="0"/>
              <a:cs typeface="Times New Roman" panose="02020603050405020304" pitchFamily="18" charset="0"/>
            </a:rPr>
            <a:t> độ hoàn thành</a:t>
          </a:r>
          <a:endParaRPr lang="en-US" sz="20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294409</xdr:colOff>
      <xdr:row>175</xdr:row>
      <xdr:rowOff>3956</xdr:rowOff>
    </xdr:from>
    <xdr:to>
      <xdr:col>11</xdr:col>
      <xdr:colOff>467591</xdr:colOff>
      <xdr:row>177</xdr:row>
      <xdr:rowOff>173182</xdr:rowOff>
    </xdr:to>
    <xdr:sp macro="" textlink="">
      <xdr:nvSpPr>
        <xdr:cNvPr id="54" name="Rectangle: Rounded Corners 53">
          <a:extLst>
            <a:ext uri="{FF2B5EF4-FFF2-40B4-BE49-F238E27FC236}">
              <a16:creationId xmlns:a16="http://schemas.microsoft.com/office/drawing/2014/main" id="{19F34F61-A76C-C2B2-6D21-E14455939F2F}"/>
            </a:ext>
          </a:extLst>
        </xdr:cNvPr>
        <xdr:cNvSpPr/>
      </xdr:nvSpPr>
      <xdr:spPr>
        <a:xfrm>
          <a:off x="5593773" y="29462183"/>
          <a:ext cx="2944091" cy="584863"/>
        </a:xfrm>
        <a:prstGeom prst="roundRect">
          <a:avLst>
            <a:gd name="adj" fmla="val 40598"/>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ysClr val="windowText" lastClr="000000"/>
              </a:solidFill>
              <a:latin typeface="Times New Roman" panose="02020603050405020304" pitchFamily="18" charset="0"/>
              <a:cs typeface="Times New Roman" panose="02020603050405020304" pitchFamily="18" charset="0"/>
            </a:rPr>
            <a:t>Tình</a:t>
          </a:r>
          <a:r>
            <a:rPr lang="en-US" sz="2000" b="1" baseline="0">
              <a:solidFill>
                <a:sysClr val="windowText" lastClr="000000"/>
              </a:solidFill>
              <a:latin typeface="Times New Roman" panose="02020603050405020304" pitchFamily="18" charset="0"/>
              <a:cs typeface="Times New Roman" panose="02020603050405020304" pitchFamily="18" charset="0"/>
            </a:rPr>
            <a:t> hình thực hiện</a:t>
          </a:r>
          <a:endParaRPr lang="en-US" sz="20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6</xdr:col>
      <xdr:colOff>484909</xdr:colOff>
      <xdr:row>174</xdr:row>
      <xdr:rowOff>86593</xdr:rowOff>
    </xdr:from>
    <xdr:to>
      <xdr:col>7</xdr:col>
      <xdr:colOff>568095</xdr:colOff>
      <xdr:row>178</xdr:row>
      <xdr:rowOff>17320</xdr:rowOff>
    </xdr:to>
    <xdr:pic>
      <xdr:nvPicPr>
        <xdr:cNvPr id="57" name="Picture 56" descr="Status - Free communications icons">
          <a:extLst>
            <a:ext uri="{FF2B5EF4-FFF2-40B4-BE49-F238E27FC236}">
              <a16:creationId xmlns:a16="http://schemas.microsoft.com/office/drawing/2014/main" id="{1893C83B-9182-BF7F-F120-8E7101B623D7}"/>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091545" y="29337002"/>
          <a:ext cx="775914" cy="76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30</xdr:col>
      <xdr:colOff>17320</xdr:colOff>
      <xdr:row>179</xdr:row>
      <xdr:rowOff>34637</xdr:rowOff>
    </xdr:from>
    <xdr:ext cx="2684319" cy="1154098"/>
    <xdr:sp macro="" textlink="'21'!H20">
      <xdr:nvSpPr>
        <xdr:cNvPr id="58" name="TextBox 57">
          <a:extLst>
            <a:ext uri="{FF2B5EF4-FFF2-40B4-BE49-F238E27FC236}">
              <a16:creationId xmlns:a16="http://schemas.microsoft.com/office/drawing/2014/main" id="{AF276559-7C98-477D-B86A-B923628BF00E}"/>
            </a:ext>
          </a:extLst>
        </xdr:cNvPr>
        <xdr:cNvSpPr txBox="1"/>
      </xdr:nvSpPr>
      <xdr:spPr>
        <a:xfrm>
          <a:off x="20549756" y="37580455"/>
          <a:ext cx="2684319" cy="1154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434E9DB7-B425-45A3-B15D-209D326FB210}" type="TxLink">
            <a:rPr lang="en-US" sz="72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Times New Roman" panose="02020603050405020304" pitchFamily="18" charset="0"/>
              <a:ea typeface="+mn-ea"/>
              <a:cs typeface="Times New Roman" panose="02020603050405020304" pitchFamily="18" charset="0"/>
            </a:rPr>
            <a:pPr marL="0" indent="0" algn="ctr"/>
            <a:t>92%</a:t>
          </a:fld>
          <a:endParaRPr lang="en-US" sz="72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Times New Roman" panose="02020603050405020304" pitchFamily="18" charset="0"/>
            <a:ea typeface="+mn-ea"/>
            <a:cs typeface="Times New Roman" panose="02020603050405020304" pitchFamily="18" charset="0"/>
          </a:endParaRPr>
        </a:p>
      </xdr:txBody>
    </xdr:sp>
    <xdr:clientData/>
  </xdr:oneCellAnchor>
  <xdr:twoCellAnchor editAs="oneCell">
    <xdr:from>
      <xdr:col>1</xdr:col>
      <xdr:colOff>225136</xdr:colOff>
      <xdr:row>176</xdr:row>
      <xdr:rowOff>190499</xdr:rowOff>
    </xdr:from>
    <xdr:to>
      <xdr:col>6</xdr:col>
      <xdr:colOff>179568</xdr:colOff>
      <xdr:row>185</xdr:row>
      <xdr:rowOff>-1</xdr:rowOff>
    </xdr:to>
    <xdr:pic>
      <xdr:nvPicPr>
        <xdr:cNvPr id="60" name="Picture 59" descr="1,400+ Car Paint Logo Stock Illustrations, Royalty-Free Vector Graphics &amp;  Clip Art - iStock">
          <a:extLst>
            <a:ext uri="{FF2B5EF4-FFF2-40B4-BE49-F238E27FC236}">
              <a16:creationId xmlns:a16="http://schemas.microsoft.com/office/drawing/2014/main" id="{9F6CEBE7-B6A7-1412-D2D0-44C722BE74A9}"/>
            </a:ext>
          </a:extLst>
        </xdr:cNvPr>
        <xdr:cNvPicPr>
          <a:picLocks noChangeAspect="1" noChangeArrowheads="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t="24172" b="25992"/>
        <a:stretch>
          <a:fillRect/>
        </a:stretch>
      </xdr:blipFill>
      <xdr:spPr bwMode="auto">
        <a:xfrm>
          <a:off x="1368136" y="29856544"/>
          <a:ext cx="3418069" cy="16798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17319</xdr:colOff>
      <xdr:row>189</xdr:row>
      <xdr:rowOff>125180</xdr:rowOff>
    </xdr:from>
    <xdr:to>
      <xdr:col>15</xdr:col>
      <xdr:colOff>138545</xdr:colOff>
      <xdr:row>192</xdr:row>
      <xdr:rowOff>152396</xdr:rowOff>
    </xdr:to>
    <xdr:sp macro="" textlink="">
      <xdr:nvSpPr>
        <xdr:cNvPr id="61" name="Rectangle: Rounded Corners 60">
          <a:extLst>
            <a:ext uri="{FF2B5EF4-FFF2-40B4-BE49-F238E27FC236}">
              <a16:creationId xmlns:a16="http://schemas.microsoft.com/office/drawing/2014/main" id="{8056F026-9AA8-7761-0C7F-6EDA7BED6700}"/>
            </a:ext>
          </a:extLst>
        </xdr:cNvPr>
        <xdr:cNvSpPr/>
      </xdr:nvSpPr>
      <xdr:spPr>
        <a:xfrm>
          <a:off x="1160319" y="32492862"/>
          <a:ext cx="9819408" cy="650670"/>
        </a:xfrm>
        <a:prstGeom prst="roundRect">
          <a:avLst>
            <a:gd name="adj" fmla="val 40598"/>
          </a:avLst>
        </a:prstGeom>
        <a:solidFill>
          <a:srgbClr val="05FF7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solidFill>
                <a:sysClr val="windowText" lastClr="000000"/>
              </a:solidFill>
              <a:latin typeface="Times New Roman" panose="02020603050405020304" pitchFamily="18" charset="0"/>
              <a:cs typeface="Times New Roman" panose="02020603050405020304" pitchFamily="18" charset="0"/>
            </a:rPr>
            <a:t>2. </a:t>
          </a:r>
          <a:r>
            <a:rPr lang="vi-VN" sz="2400" b="1">
              <a:solidFill>
                <a:sysClr val="windowText" lastClr="000000"/>
              </a:solidFill>
              <a:latin typeface="Times New Roman" panose="02020603050405020304" pitchFamily="18" charset="0"/>
              <a:cs typeface="Times New Roman" panose="02020603050405020304" pitchFamily="18" charset="0"/>
            </a:rPr>
            <a:t>Cải tiến lại hệ thống robot NPK line A,B,C để gắp được bao 25kg</a:t>
          </a:r>
          <a:endParaRPr lang="en-US" sz="24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1</xdr:col>
      <xdr:colOff>259771</xdr:colOff>
      <xdr:row>194</xdr:row>
      <xdr:rowOff>103910</xdr:rowOff>
    </xdr:from>
    <xdr:to>
      <xdr:col>6</xdr:col>
      <xdr:colOff>262925</xdr:colOff>
      <xdr:row>207</xdr:row>
      <xdr:rowOff>86592</xdr:rowOff>
    </xdr:to>
    <xdr:pic>
      <xdr:nvPicPr>
        <xdr:cNvPr id="63" name="Picture 62" descr="Robotic Palletizing Machine at ₹ 200000/piece | Pune | ID: 2855615478562">
          <a:extLst>
            <a:ext uri="{FF2B5EF4-FFF2-40B4-BE49-F238E27FC236}">
              <a16:creationId xmlns:a16="http://schemas.microsoft.com/office/drawing/2014/main" id="{3FB12A54-2EFA-3035-DCF9-B4F1392BFA24}"/>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20409" t="3310" r="17975" b="13162"/>
        <a:stretch>
          <a:fillRect/>
        </a:stretch>
      </xdr:blipFill>
      <xdr:spPr bwMode="auto">
        <a:xfrm>
          <a:off x="1402771" y="33510683"/>
          <a:ext cx="3466791" cy="26843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623455</xdr:colOff>
      <xdr:row>198</xdr:row>
      <xdr:rowOff>13850</xdr:rowOff>
    </xdr:from>
    <xdr:to>
      <xdr:col>28</xdr:col>
      <xdr:colOff>398318</xdr:colOff>
      <xdr:row>207</xdr:row>
      <xdr:rowOff>83123</xdr:rowOff>
    </xdr:to>
    <xdr:sp macro="" textlink="'21'!I21">
      <xdr:nvSpPr>
        <xdr:cNvPr id="1024" name="Rectangle: Rounded Corners 1023">
          <a:extLst>
            <a:ext uri="{FF2B5EF4-FFF2-40B4-BE49-F238E27FC236}">
              <a16:creationId xmlns:a16="http://schemas.microsoft.com/office/drawing/2014/main" id="{92607E39-047D-4B1F-8A96-E3517B318A23}"/>
            </a:ext>
          </a:extLst>
        </xdr:cNvPr>
        <xdr:cNvSpPr/>
      </xdr:nvSpPr>
      <xdr:spPr>
        <a:xfrm>
          <a:off x="4530437" y="43627959"/>
          <a:ext cx="15014863" cy="1939637"/>
        </a:xfrm>
        <a:prstGeom prst="roundRect">
          <a:avLst>
            <a:gd name="adj" fmla="val 1202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9082EF38-159A-4C37-B737-5890C8850BBD}" type="TxLink">
            <a:rPr lang="en-US" sz="2400" b="0" i="0" u="none" strike="noStrike">
              <a:solidFill>
                <a:srgbClr val="000000"/>
              </a:solidFill>
              <a:latin typeface="Times New Roman"/>
              <a:ea typeface="+mn-ea"/>
              <a:cs typeface="Times New Roman"/>
            </a:rPr>
            <a:pPr marL="0" indent="0" algn="l"/>
            <a:t>- Hoàn thành lập trình tọa độ và cấu hình lớp bao cho loại bao 25kg
- Hoàn thành chạy thử và bàn giao vận hành Line C
- Line B chưa test được do không đóng bao 25kg</a:t>
          </a:fld>
          <a:endParaRPr lang="en-US" sz="2400" b="0" i="0" u="none" strike="noStrike">
            <a:solidFill>
              <a:srgbClr val="000000"/>
            </a:solidFill>
            <a:latin typeface="Times New Roman"/>
            <a:ea typeface="+mn-ea"/>
            <a:cs typeface="Times New Roman"/>
          </a:endParaRPr>
        </a:p>
      </xdr:txBody>
    </xdr:sp>
    <xdr:clientData/>
  </xdr:twoCellAnchor>
  <xdr:twoCellAnchor>
    <xdr:from>
      <xdr:col>6</xdr:col>
      <xdr:colOff>502227</xdr:colOff>
      <xdr:row>194</xdr:row>
      <xdr:rowOff>152398</xdr:rowOff>
    </xdr:from>
    <xdr:to>
      <xdr:col>11</xdr:col>
      <xdr:colOff>484909</xdr:colOff>
      <xdr:row>198</xdr:row>
      <xdr:rowOff>83124</xdr:rowOff>
    </xdr:to>
    <xdr:grpSp>
      <xdr:nvGrpSpPr>
        <xdr:cNvPr id="1032" name="Group 1031">
          <a:extLst>
            <a:ext uri="{FF2B5EF4-FFF2-40B4-BE49-F238E27FC236}">
              <a16:creationId xmlns:a16="http://schemas.microsoft.com/office/drawing/2014/main" id="{CC7EFF68-6505-D0B6-506F-FF6D88EF8A21}"/>
            </a:ext>
          </a:extLst>
        </xdr:cNvPr>
        <xdr:cNvGrpSpPr/>
      </xdr:nvGrpSpPr>
      <xdr:grpSpPr>
        <a:xfrm>
          <a:off x="4416136" y="39516625"/>
          <a:ext cx="3446318" cy="761999"/>
          <a:chOff x="5108863" y="33683865"/>
          <a:chExt cx="3446319" cy="762000"/>
        </a:xfrm>
      </xdr:grpSpPr>
      <xdr:sp macro="" textlink="">
        <xdr:nvSpPr>
          <xdr:cNvPr id="1025" name="Rectangle: Rounded Corners 1024">
            <a:extLst>
              <a:ext uri="{FF2B5EF4-FFF2-40B4-BE49-F238E27FC236}">
                <a16:creationId xmlns:a16="http://schemas.microsoft.com/office/drawing/2014/main" id="{2A73D4A1-F184-9FE7-1559-56F496847A86}"/>
              </a:ext>
            </a:extLst>
          </xdr:cNvPr>
          <xdr:cNvSpPr/>
        </xdr:nvSpPr>
        <xdr:spPr>
          <a:xfrm>
            <a:off x="5611091" y="33809046"/>
            <a:ext cx="2944091" cy="584863"/>
          </a:xfrm>
          <a:prstGeom prst="roundRect">
            <a:avLst>
              <a:gd name="adj" fmla="val 40598"/>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ysClr val="windowText" lastClr="000000"/>
                </a:solidFill>
                <a:latin typeface="Times New Roman" panose="02020603050405020304" pitchFamily="18" charset="0"/>
                <a:cs typeface="Times New Roman" panose="02020603050405020304" pitchFamily="18" charset="0"/>
              </a:rPr>
              <a:t>Tình</a:t>
            </a:r>
            <a:r>
              <a:rPr lang="en-US" sz="2000" b="1" baseline="0">
                <a:solidFill>
                  <a:sysClr val="windowText" lastClr="000000"/>
                </a:solidFill>
                <a:latin typeface="Times New Roman" panose="02020603050405020304" pitchFamily="18" charset="0"/>
                <a:cs typeface="Times New Roman" panose="02020603050405020304" pitchFamily="18" charset="0"/>
              </a:rPr>
              <a:t> hình thực hiện</a:t>
            </a:r>
            <a:endParaRPr lang="en-US" sz="2000" b="1">
              <a:solidFill>
                <a:sysClr val="windowText" lastClr="000000"/>
              </a:solidFill>
              <a:latin typeface="Times New Roman" panose="02020603050405020304" pitchFamily="18" charset="0"/>
              <a:cs typeface="Times New Roman" panose="02020603050405020304" pitchFamily="18" charset="0"/>
            </a:endParaRPr>
          </a:p>
        </xdr:txBody>
      </xdr:sp>
      <xdr:pic>
        <xdr:nvPicPr>
          <xdr:cNvPr id="1026" name="Picture 1025" descr="Status - Free communications icons">
            <a:extLst>
              <a:ext uri="{FF2B5EF4-FFF2-40B4-BE49-F238E27FC236}">
                <a16:creationId xmlns:a16="http://schemas.microsoft.com/office/drawing/2014/main" id="{044FE9EA-02EE-14D2-011F-2E4E76342BCE}"/>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108863" y="33683865"/>
            <a:ext cx="775914" cy="7620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29</xdr:col>
      <xdr:colOff>580161</xdr:colOff>
      <xdr:row>195</xdr:row>
      <xdr:rowOff>159819</xdr:rowOff>
    </xdr:from>
    <xdr:to>
      <xdr:col>34</xdr:col>
      <xdr:colOff>60616</xdr:colOff>
      <xdr:row>198</xdr:row>
      <xdr:rowOff>121228</xdr:rowOff>
    </xdr:to>
    <xdr:sp macro="" textlink="">
      <xdr:nvSpPr>
        <xdr:cNvPr id="1027" name="Rectangle: Rounded Corners 1026">
          <a:extLst>
            <a:ext uri="{FF2B5EF4-FFF2-40B4-BE49-F238E27FC236}">
              <a16:creationId xmlns:a16="http://schemas.microsoft.com/office/drawing/2014/main" id="{2FD8F133-78D0-3787-7046-9657444D880A}"/>
            </a:ext>
          </a:extLst>
        </xdr:cNvPr>
        <xdr:cNvSpPr/>
      </xdr:nvSpPr>
      <xdr:spPr>
        <a:xfrm>
          <a:off x="20419870" y="41030728"/>
          <a:ext cx="2944091" cy="584864"/>
        </a:xfrm>
        <a:prstGeom prst="roundRect">
          <a:avLst>
            <a:gd name="adj" fmla="val 40598"/>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ysClr val="windowText" lastClr="000000"/>
              </a:solidFill>
              <a:latin typeface="Times New Roman" panose="02020603050405020304" pitchFamily="18" charset="0"/>
              <a:cs typeface="Times New Roman" panose="02020603050405020304" pitchFamily="18" charset="0"/>
            </a:rPr>
            <a:t>Mức</a:t>
          </a:r>
          <a:r>
            <a:rPr lang="en-US" sz="2000" b="1" baseline="0">
              <a:solidFill>
                <a:sysClr val="windowText" lastClr="000000"/>
              </a:solidFill>
              <a:latin typeface="Times New Roman" panose="02020603050405020304" pitchFamily="18" charset="0"/>
              <a:cs typeface="Times New Roman" panose="02020603050405020304" pitchFamily="18" charset="0"/>
            </a:rPr>
            <a:t> độ hoàn thành</a:t>
          </a:r>
          <a:endParaRPr lang="en-US" sz="20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oneCellAnchor>
    <xdr:from>
      <xdr:col>30</xdr:col>
      <xdr:colOff>17320</xdr:colOff>
      <xdr:row>200</xdr:row>
      <xdr:rowOff>86591</xdr:rowOff>
    </xdr:from>
    <xdr:ext cx="2684319" cy="1154098"/>
    <xdr:sp macro="" textlink="'21'!H21">
      <xdr:nvSpPr>
        <xdr:cNvPr id="1029" name="TextBox 1028">
          <a:extLst>
            <a:ext uri="{FF2B5EF4-FFF2-40B4-BE49-F238E27FC236}">
              <a16:creationId xmlns:a16="http://schemas.microsoft.com/office/drawing/2014/main" id="{CD06BBA4-9B39-FCD2-EBB9-BE04D4BC3775}"/>
            </a:ext>
          </a:extLst>
        </xdr:cNvPr>
        <xdr:cNvSpPr txBox="1"/>
      </xdr:nvSpPr>
      <xdr:spPr>
        <a:xfrm>
          <a:off x="20549756" y="41996591"/>
          <a:ext cx="2684319" cy="1154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B644146E-1C28-49AE-B806-E718C169F769}" type="TxLink">
            <a:rPr lang="en-US" sz="72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Times New Roman" panose="02020603050405020304" pitchFamily="18" charset="0"/>
              <a:ea typeface="+mn-ea"/>
              <a:cs typeface="Times New Roman" panose="02020603050405020304" pitchFamily="18" charset="0"/>
            </a:rPr>
            <a:pPr marL="0" indent="0" algn="ctr"/>
            <a:t>95%</a:t>
          </a:fld>
          <a:endParaRPr lang="en-US" sz="72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Times New Roman" panose="02020603050405020304" pitchFamily="18" charset="0"/>
            <a:ea typeface="+mn-ea"/>
            <a:cs typeface="Times New Roman" panose="02020603050405020304" pitchFamily="18" charset="0"/>
          </a:endParaRPr>
        </a:p>
      </xdr:txBody>
    </xdr:sp>
    <xdr:clientData/>
  </xdr:oneCellAnchor>
  <xdr:twoCellAnchor>
    <xdr:from>
      <xdr:col>1</xdr:col>
      <xdr:colOff>138547</xdr:colOff>
      <xdr:row>211</xdr:row>
      <xdr:rowOff>3952</xdr:rowOff>
    </xdr:from>
    <xdr:to>
      <xdr:col>37</xdr:col>
      <xdr:colOff>173183</xdr:colOff>
      <xdr:row>234</xdr:row>
      <xdr:rowOff>86591</xdr:rowOff>
    </xdr:to>
    <xdr:grpSp>
      <xdr:nvGrpSpPr>
        <xdr:cNvPr id="1051" name="Group 1050">
          <a:extLst>
            <a:ext uri="{FF2B5EF4-FFF2-40B4-BE49-F238E27FC236}">
              <a16:creationId xmlns:a16="http://schemas.microsoft.com/office/drawing/2014/main" id="{7F25132F-5B76-2470-6AC9-8D8C37D95226}"/>
            </a:ext>
          </a:extLst>
        </xdr:cNvPr>
        <xdr:cNvGrpSpPr/>
      </xdr:nvGrpSpPr>
      <xdr:grpSpPr>
        <a:xfrm>
          <a:off x="588820" y="42901088"/>
          <a:ext cx="24868908" cy="4862458"/>
          <a:chOff x="1281546" y="36943634"/>
          <a:chExt cx="25128683" cy="4862457"/>
        </a:xfrm>
      </xdr:grpSpPr>
      <xdr:sp macro="" textlink="">
        <xdr:nvSpPr>
          <xdr:cNvPr id="1031" name="Rectangle: Rounded Corners 1030">
            <a:extLst>
              <a:ext uri="{FF2B5EF4-FFF2-40B4-BE49-F238E27FC236}">
                <a16:creationId xmlns:a16="http://schemas.microsoft.com/office/drawing/2014/main" id="{D65F272F-4E5B-4E28-18CE-04A1024BAE3E}"/>
              </a:ext>
            </a:extLst>
          </xdr:cNvPr>
          <xdr:cNvSpPr/>
        </xdr:nvSpPr>
        <xdr:spPr>
          <a:xfrm>
            <a:off x="1298866" y="37591586"/>
            <a:ext cx="25111363" cy="4214505"/>
          </a:xfrm>
          <a:prstGeom prst="roundRect">
            <a:avLst>
              <a:gd name="adj" fmla="val 4428"/>
            </a:avLst>
          </a:prstGeom>
          <a:solidFill>
            <a:srgbClr val="F2F4F4"/>
          </a:solidFill>
          <a:ln>
            <a:noFill/>
          </a:ln>
          <a:effectLst>
            <a:glow rad="279400">
              <a:schemeClr val="bg1">
                <a:lumMod val="65000"/>
                <a:alpha val="40000"/>
              </a:schemeClr>
            </a:glo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62" name="Picture 61" descr="Robotic Palletizer: Over 1,326 Royalty-Free Licensable Stock Illustrations  &amp; Drawings | Shutterstock">
            <a:extLst>
              <a:ext uri="{FF2B5EF4-FFF2-40B4-BE49-F238E27FC236}">
                <a16:creationId xmlns:a16="http://schemas.microsoft.com/office/drawing/2014/main" id="{180398C9-A9B1-C48A-A60A-A896AE805FF9}"/>
              </a:ext>
            </a:extLst>
          </xdr:cNvPr>
          <xdr:cNvPicPr>
            <a:picLocks noChangeAspect="1" noChangeArrowheads="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r="28732" b="10502"/>
          <a:stretch>
            <a:fillRect/>
          </a:stretch>
        </xdr:blipFill>
        <xdr:spPr bwMode="auto">
          <a:xfrm>
            <a:off x="1506682" y="38238548"/>
            <a:ext cx="3342409" cy="2500428"/>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030" name="Rectangle: Rounded Corners 1029">
            <a:extLst>
              <a:ext uri="{FF2B5EF4-FFF2-40B4-BE49-F238E27FC236}">
                <a16:creationId xmlns:a16="http://schemas.microsoft.com/office/drawing/2014/main" id="{8E552406-6326-2CA7-9FA4-3792FDC5477F}"/>
              </a:ext>
            </a:extLst>
          </xdr:cNvPr>
          <xdr:cNvSpPr/>
        </xdr:nvSpPr>
        <xdr:spPr>
          <a:xfrm>
            <a:off x="1281546" y="36943634"/>
            <a:ext cx="9819408" cy="650670"/>
          </a:xfrm>
          <a:prstGeom prst="roundRect">
            <a:avLst>
              <a:gd name="adj" fmla="val 40598"/>
            </a:avLst>
          </a:prstGeom>
          <a:solidFill>
            <a:srgbClr val="05FF7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solidFill>
                  <a:sysClr val="windowText" lastClr="000000"/>
                </a:solidFill>
                <a:latin typeface="Times New Roman" panose="02020603050405020304" pitchFamily="18" charset="0"/>
                <a:cs typeface="Times New Roman" panose="02020603050405020304" pitchFamily="18" charset="0"/>
              </a:rPr>
              <a:t>3. </a:t>
            </a:r>
            <a:r>
              <a:rPr lang="vi-VN" sz="2400" b="1">
                <a:solidFill>
                  <a:sysClr val="windowText" lastClr="000000"/>
                </a:solidFill>
                <a:latin typeface="Times New Roman" panose="02020603050405020304" pitchFamily="18" charset="0"/>
                <a:cs typeface="Times New Roman" panose="02020603050405020304" pitchFamily="18" charset="0"/>
              </a:rPr>
              <a:t>Lắp đặt robot depalletizing</a:t>
            </a:r>
            <a:endParaRPr lang="en-US" sz="2400" b="1">
              <a:solidFill>
                <a:sysClr val="windowText" lastClr="000000"/>
              </a:solidFill>
              <a:latin typeface="Times New Roman" panose="02020603050405020304" pitchFamily="18" charset="0"/>
              <a:cs typeface="Times New Roman" panose="02020603050405020304" pitchFamily="18" charset="0"/>
            </a:endParaRPr>
          </a:p>
        </xdr:txBody>
      </xdr:sp>
      <xdr:sp macro="" textlink="'21'!I31">
        <xdr:nvSpPr>
          <xdr:cNvPr id="1033" name="Rectangle: Rounded Corners 1032">
            <a:extLst>
              <a:ext uri="{FF2B5EF4-FFF2-40B4-BE49-F238E27FC236}">
                <a16:creationId xmlns:a16="http://schemas.microsoft.com/office/drawing/2014/main" id="{5F93291F-B3DC-C887-B2BC-DC52CEC986DC}"/>
              </a:ext>
            </a:extLst>
          </xdr:cNvPr>
          <xdr:cNvSpPr/>
        </xdr:nvSpPr>
        <xdr:spPr>
          <a:xfrm>
            <a:off x="5108863" y="38429046"/>
            <a:ext cx="15216112" cy="3290453"/>
          </a:xfrm>
          <a:prstGeom prst="roundRect">
            <a:avLst>
              <a:gd name="adj" fmla="val 834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4974718A-EAC0-4FE8-95BB-8D5F0199651B}" type="TxLink">
              <a:rPr lang="en-US" sz="2400" b="0" i="0" u="none" strike="noStrike">
                <a:solidFill>
                  <a:srgbClr val="000000"/>
                </a:solidFill>
                <a:latin typeface="Times New Roman"/>
                <a:ea typeface="+mn-ea"/>
                <a:cs typeface="Times New Roman"/>
              </a:rPr>
              <a:pPr marL="0" indent="0" algn="l"/>
              <a:t>FS: Báo cáo chủ trương đã được phê duyệt (Đã thống nhất PA triển khai từ TGĐ: Lắp đặt 2 Robot/line và triển khai cho 1 line)
Front end design:
Xây dựng đầu bài dịch vụ (90%) (D/L: 15/05 đề xuất dời đến 29/05 do cần thêm thời gian để nhận góp ý từ NCC) 
Kế hoạch tiếp theo:
Họp để chốt đầu bài kỹ thuật (Tuần 22) và trình YCDV</a:t>
            </a:fld>
            <a:endParaRPr lang="en-US" sz="2400" b="0" i="0" u="none" strike="noStrike">
              <a:solidFill>
                <a:srgbClr val="000000"/>
              </a:solidFill>
              <a:latin typeface="Times New Roman"/>
              <a:ea typeface="+mn-ea"/>
              <a:cs typeface="Times New Roman"/>
            </a:endParaRPr>
          </a:p>
        </xdr:txBody>
      </xdr:sp>
      <xdr:grpSp>
        <xdr:nvGrpSpPr>
          <xdr:cNvPr id="1034" name="Group 1033">
            <a:extLst>
              <a:ext uri="{FF2B5EF4-FFF2-40B4-BE49-F238E27FC236}">
                <a16:creationId xmlns:a16="http://schemas.microsoft.com/office/drawing/2014/main" id="{3F320A8E-F278-2B92-4FB4-362A625466D3}"/>
              </a:ext>
            </a:extLst>
          </xdr:cNvPr>
          <xdr:cNvGrpSpPr/>
        </xdr:nvGrpSpPr>
        <xdr:grpSpPr>
          <a:xfrm>
            <a:off x="4987635" y="37736322"/>
            <a:ext cx="3446319" cy="762000"/>
            <a:chOff x="5108863" y="33683865"/>
            <a:chExt cx="3446319" cy="762000"/>
          </a:xfrm>
        </xdr:grpSpPr>
        <xdr:sp macro="" textlink="">
          <xdr:nvSpPr>
            <xdr:cNvPr id="1035" name="Rectangle: Rounded Corners 1034">
              <a:extLst>
                <a:ext uri="{FF2B5EF4-FFF2-40B4-BE49-F238E27FC236}">
                  <a16:creationId xmlns:a16="http://schemas.microsoft.com/office/drawing/2014/main" id="{CF5AF4D8-C9A0-C5E9-EA83-3F4D6808B003}"/>
                </a:ext>
              </a:extLst>
            </xdr:cNvPr>
            <xdr:cNvSpPr/>
          </xdr:nvSpPr>
          <xdr:spPr>
            <a:xfrm>
              <a:off x="5611091" y="33809046"/>
              <a:ext cx="2944091" cy="584863"/>
            </a:xfrm>
            <a:prstGeom prst="roundRect">
              <a:avLst>
                <a:gd name="adj" fmla="val 40598"/>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ysClr val="windowText" lastClr="000000"/>
                  </a:solidFill>
                  <a:latin typeface="Times New Roman" panose="02020603050405020304" pitchFamily="18" charset="0"/>
                  <a:cs typeface="Times New Roman" panose="02020603050405020304" pitchFamily="18" charset="0"/>
                </a:rPr>
                <a:t>Tình</a:t>
              </a:r>
              <a:r>
                <a:rPr lang="en-US" sz="2000" b="1" baseline="0">
                  <a:solidFill>
                    <a:sysClr val="windowText" lastClr="000000"/>
                  </a:solidFill>
                  <a:latin typeface="Times New Roman" panose="02020603050405020304" pitchFamily="18" charset="0"/>
                  <a:cs typeface="Times New Roman" panose="02020603050405020304" pitchFamily="18" charset="0"/>
                </a:rPr>
                <a:t> hình thực hiện</a:t>
              </a:r>
              <a:endParaRPr lang="en-US" sz="2000" b="1">
                <a:solidFill>
                  <a:sysClr val="windowText" lastClr="000000"/>
                </a:solidFill>
                <a:latin typeface="Times New Roman" panose="02020603050405020304" pitchFamily="18" charset="0"/>
                <a:cs typeface="Times New Roman" panose="02020603050405020304" pitchFamily="18" charset="0"/>
              </a:endParaRPr>
            </a:p>
          </xdr:txBody>
        </xdr:sp>
        <xdr:pic>
          <xdr:nvPicPr>
            <xdr:cNvPr id="1036" name="Picture 1035" descr="Status - Free communications icons">
              <a:extLst>
                <a:ext uri="{FF2B5EF4-FFF2-40B4-BE49-F238E27FC236}">
                  <a16:creationId xmlns:a16="http://schemas.microsoft.com/office/drawing/2014/main" id="{8260AEB5-6981-24E7-DAD1-8FAB9B3ADCC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108863" y="33683865"/>
              <a:ext cx="775914" cy="762000"/>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1037" name="Rectangle: Rounded Corners 1036">
            <a:extLst>
              <a:ext uri="{FF2B5EF4-FFF2-40B4-BE49-F238E27FC236}">
                <a16:creationId xmlns:a16="http://schemas.microsoft.com/office/drawing/2014/main" id="{1F81313E-A871-F309-0FF5-980F0467E82C}"/>
              </a:ext>
            </a:extLst>
          </xdr:cNvPr>
          <xdr:cNvSpPr/>
        </xdr:nvSpPr>
        <xdr:spPr>
          <a:xfrm>
            <a:off x="21119525" y="37982730"/>
            <a:ext cx="2944091" cy="938152"/>
          </a:xfrm>
          <a:prstGeom prst="roundRect">
            <a:avLst>
              <a:gd name="adj" fmla="val 40598"/>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ysClr val="windowText" lastClr="000000"/>
                </a:solidFill>
                <a:latin typeface="Times New Roman" panose="02020603050405020304" pitchFamily="18" charset="0"/>
                <a:cs typeface="Times New Roman" panose="02020603050405020304" pitchFamily="18" charset="0"/>
              </a:rPr>
              <a:t>Mức</a:t>
            </a:r>
            <a:r>
              <a:rPr lang="en-US" sz="2000" b="1" baseline="0">
                <a:solidFill>
                  <a:sysClr val="windowText" lastClr="000000"/>
                </a:solidFill>
                <a:latin typeface="Times New Roman" panose="02020603050405020304" pitchFamily="18" charset="0"/>
                <a:cs typeface="Times New Roman" panose="02020603050405020304" pitchFamily="18" charset="0"/>
              </a:rPr>
              <a:t> độ hoàn thành</a:t>
            </a:r>
          </a:p>
          <a:p>
            <a:pPr algn="ctr"/>
            <a:r>
              <a:rPr lang="en-US" sz="2000" b="1" baseline="0">
                <a:solidFill>
                  <a:sysClr val="windowText" lastClr="000000"/>
                </a:solidFill>
                <a:latin typeface="Times New Roman" panose="02020603050405020304" pitchFamily="18" charset="0"/>
                <a:cs typeface="Times New Roman" panose="02020603050405020304" pitchFamily="18" charset="0"/>
              </a:rPr>
              <a:t>(Overview)</a:t>
            </a:r>
          </a:p>
        </xdr:txBody>
      </xdr:sp>
      <xdr:sp macro="" textlink="'21'!H31">
        <xdr:nvSpPr>
          <xdr:cNvPr id="1038" name="TextBox 1037">
            <a:extLst>
              <a:ext uri="{FF2B5EF4-FFF2-40B4-BE49-F238E27FC236}">
                <a16:creationId xmlns:a16="http://schemas.microsoft.com/office/drawing/2014/main" id="{22C12A8A-29DE-D800-C6B9-4683325BECEC}"/>
              </a:ext>
            </a:extLst>
          </xdr:cNvPr>
          <xdr:cNvSpPr txBox="1"/>
        </xdr:nvSpPr>
        <xdr:spPr>
          <a:xfrm>
            <a:off x="21221529" y="39267247"/>
            <a:ext cx="2684319" cy="1154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4993B452-7605-40C4-A85A-3634E5A8F008}" type="TxLink">
              <a:rPr lang="en-US" sz="72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Times New Roman" panose="02020603050405020304" pitchFamily="18" charset="0"/>
                <a:ea typeface="+mn-ea"/>
                <a:cs typeface="Times New Roman" panose="02020603050405020304" pitchFamily="18" charset="0"/>
              </a:rPr>
              <a:pPr marL="0" indent="0" algn="ctr"/>
              <a:t>23%</a:t>
            </a:fld>
            <a:endParaRPr lang="en-US" sz="72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Times New Roman" panose="02020603050405020304" pitchFamily="18" charset="0"/>
              <a:ea typeface="+mn-ea"/>
              <a:cs typeface="Times New Roman" panose="02020603050405020304" pitchFamily="18" charset="0"/>
            </a:endParaRPr>
          </a:p>
        </xdr:txBody>
      </xdr:sp>
    </xdr:grpSp>
    <xdr:clientData/>
  </xdr:twoCellAnchor>
  <xdr:twoCellAnchor>
    <xdr:from>
      <xdr:col>1</xdr:col>
      <xdr:colOff>155866</xdr:colOff>
      <xdr:row>238</xdr:row>
      <xdr:rowOff>149675</xdr:rowOff>
    </xdr:from>
    <xdr:to>
      <xdr:col>37</xdr:col>
      <xdr:colOff>155864</xdr:colOff>
      <xdr:row>261</xdr:row>
      <xdr:rowOff>166255</xdr:rowOff>
    </xdr:to>
    <xdr:sp macro="" textlink="">
      <xdr:nvSpPr>
        <xdr:cNvPr id="1039" name="Rectangle: Rounded Corners 1038">
          <a:extLst>
            <a:ext uri="{FF2B5EF4-FFF2-40B4-BE49-F238E27FC236}">
              <a16:creationId xmlns:a16="http://schemas.microsoft.com/office/drawing/2014/main" id="{B0900E8E-25E6-FB45-BAA0-A1B91648A47E}"/>
            </a:ext>
          </a:extLst>
        </xdr:cNvPr>
        <xdr:cNvSpPr/>
      </xdr:nvSpPr>
      <xdr:spPr>
        <a:xfrm>
          <a:off x="599211" y="52658402"/>
          <a:ext cx="24938180" cy="4796398"/>
        </a:xfrm>
        <a:prstGeom prst="roundRect">
          <a:avLst>
            <a:gd name="adj" fmla="val 4428"/>
          </a:avLst>
        </a:prstGeom>
        <a:solidFill>
          <a:srgbClr val="F2F4F4"/>
        </a:solidFill>
        <a:ln>
          <a:noFill/>
        </a:ln>
        <a:effectLst>
          <a:glow rad="279400">
            <a:schemeClr val="bg1">
              <a:lumMod val="65000"/>
              <a:alpha val="40000"/>
            </a:schemeClr>
          </a:glo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173182</xdr:colOff>
      <xdr:row>235</xdr:row>
      <xdr:rowOff>73225</xdr:rowOff>
    </xdr:from>
    <xdr:to>
      <xdr:col>15</xdr:col>
      <xdr:colOff>294408</xdr:colOff>
      <xdr:row>238</xdr:row>
      <xdr:rowOff>100440</xdr:rowOff>
    </xdr:to>
    <xdr:sp macro="" textlink="">
      <xdr:nvSpPr>
        <xdr:cNvPr id="1040" name="Rectangle: Rounded Corners 1039">
          <a:extLst>
            <a:ext uri="{FF2B5EF4-FFF2-40B4-BE49-F238E27FC236}">
              <a16:creationId xmlns:a16="http://schemas.microsoft.com/office/drawing/2014/main" id="{E730CBA4-85FC-257A-B3B7-4EA3BCAA73D2}"/>
            </a:ext>
          </a:extLst>
        </xdr:cNvPr>
        <xdr:cNvSpPr/>
      </xdr:nvSpPr>
      <xdr:spPr>
        <a:xfrm>
          <a:off x="1316182" y="42000543"/>
          <a:ext cx="9819408" cy="650670"/>
        </a:xfrm>
        <a:prstGeom prst="roundRect">
          <a:avLst>
            <a:gd name="adj" fmla="val 40598"/>
          </a:avLst>
        </a:prstGeom>
        <a:solidFill>
          <a:srgbClr val="05FF7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solidFill>
                <a:sysClr val="windowText" lastClr="000000"/>
              </a:solidFill>
              <a:latin typeface="Times New Roman" panose="02020603050405020304" pitchFamily="18" charset="0"/>
              <a:cs typeface="Times New Roman" panose="02020603050405020304" pitchFamily="18" charset="0"/>
            </a:rPr>
            <a:t>4. Mở</a:t>
          </a:r>
          <a:r>
            <a:rPr lang="en-US" sz="2400" b="1" baseline="0">
              <a:solidFill>
                <a:sysClr val="windowText" lastClr="000000"/>
              </a:solidFill>
              <a:latin typeface="Times New Roman" panose="02020603050405020304" pitchFamily="18" charset="0"/>
              <a:cs typeface="Times New Roman" panose="02020603050405020304" pitchFamily="18" charset="0"/>
            </a:rPr>
            <a:t> rộng </a:t>
          </a:r>
          <a:r>
            <a:rPr lang="vi-VN" sz="2400" b="1">
              <a:solidFill>
                <a:sysClr val="windowText" lastClr="000000"/>
              </a:solidFill>
              <a:latin typeface="Times New Roman" panose="02020603050405020304" pitchFamily="18" charset="0"/>
              <a:cs typeface="Times New Roman" panose="02020603050405020304" pitchFamily="18" charset="0"/>
            </a:rPr>
            <a:t>hệ thống F&amp;G</a:t>
          </a:r>
          <a:r>
            <a:rPr lang="en-US" sz="2400" b="1">
              <a:solidFill>
                <a:sysClr val="windowText" lastClr="000000"/>
              </a:solidFill>
              <a:latin typeface="Times New Roman" panose="02020603050405020304" pitchFamily="18" charset="0"/>
              <a:cs typeface="Times New Roman" panose="02020603050405020304" pitchFamily="18" charset="0"/>
            </a:rPr>
            <a:t> tham</a:t>
          </a:r>
          <a:r>
            <a:rPr lang="en-US" sz="2400" b="1" baseline="0">
              <a:solidFill>
                <a:sysClr val="windowText" lastClr="000000"/>
              </a:solidFill>
              <a:latin typeface="Times New Roman" panose="02020603050405020304" pitchFamily="18" charset="0"/>
              <a:cs typeface="Times New Roman" panose="02020603050405020304" pitchFamily="18" charset="0"/>
            </a:rPr>
            <a:t> khảo theo Gas Mapping report</a:t>
          </a:r>
          <a:endParaRPr lang="en-US" sz="24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467591</xdr:colOff>
      <xdr:row>242</xdr:row>
      <xdr:rowOff>0</xdr:rowOff>
    </xdr:from>
    <xdr:to>
      <xdr:col>6</xdr:col>
      <xdr:colOff>103909</xdr:colOff>
      <xdr:row>253</xdr:row>
      <xdr:rowOff>69274</xdr:rowOff>
    </xdr:to>
    <xdr:grpSp>
      <xdr:nvGrpSpPr>
        <xdr:cNvPr id="1043" name="Group 1042">
          <a:extLst>
            <a:ext uri="{FF2B5EF4-FFF2-40B4-BE49-F238E27FC236}">
              <a16:creationId xmlns:a16="http://schemas.microsoft.com/office/drawing/2014/main" id="{F73ED855-0976-BBE0-AC28-112654E5E82B}"/>
            </a:ext>
          </a:extLst>
        </xdr:cNvPr>
        <xdr:cNvGrpSpPr/>
      </xdr:nvGrpSpPr>
      <xdr:grpSpPr>
        <a:xfrm>
          <a:off x="917864" y="49339500"/>
          <a:ext cx="3099954" cy="2355274"/>
          <a:chOff x="3134592" y="42793228"/>
          <a:chExt cx="6346269" cy="4658591"/>
        </a:xfrm>
      </xdr:grpSpPr>
      <xdr:pic>
        <xdr:nvPicPr>
          <xdr:cNvPr id="1042" name="Picture 1041" descr="Why Risk-Based Gas Mapping Reduces Detector Count">
            <a:extLst>
              <a:ext uri="{FF2B5EF4-FFF2-40B4-BE49-F238E27FC236}">
                <a16:creationId xmlns:a16="http://schemas.microsoft.com/office/drawing/2014/main" id="{47E7536E-3EE6-BB6C-F265-BB935AE1163D}"/>
              </a:ext>
            </a:extLst>
          </xdr:cNvPr>
          <xdr:cNvPicPr>
            <a:picLocks noChangeAspect="1" noChangeArrowheads="1"/>
          </xdr:cNvPicPr>
        </xdr:nvPicPr>
        <xdr:blipFill rotWithShape="1">
          <a:blip xmlns:r="http://schemas.openxmlformats.org/officeDocument/2006/relationships" r:embed="rId10">
            <a:extLst>
              <a:ext uri="{28A0092B-C50C-407E-A947-70E740481C1C}">
                <a14:useLocalDpi xmlns:a14="http://schemas.microsoft.com/office/drawing/2010/main" val="0"/>
              </a:ext>
            </a:extLst>
          </a:blip>
          <a:srcRect r="43920" b="15674"/>
          <a:stretch>
            <a:fillRect/>
          </a:stretch>
        </xdr:blipFill>
        <xdr:spPr bwMode="auto">
          <a:xfrm>
            <a:off x="3134592" y="42793228"/>
            <a:ext cx="6346269" cy="465859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041" name="Picture 1040" descr="Fixed Gas Detection - Precision Safety Solutions - Permanent Detectors">
            <a:extLst>
              <a:ext uri="{FF2B5EF4-FFF2-40B4-BE49-F238E27FC236}">
                <a16:creationId xmlns:a16="http://schemas.microsoft.com/office/drawing/2014/main" id="{40E3C703-86CC-427B-9560-5811369524F1}"/>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3238500" y="44811225"/>
            <a:ext cx="2143877" cy="2467411"/>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6</xdr:col>
      <xdr:colOff>381000</xdr:colOff>
      <xdr:row>242</xdr:row>
      <xdr:rowOff>138545</xdr:rowOff>
    </xdr:from>
    <xdr:to>
      <xdr:col>28</xdr:col>
      <xdr:colOff>155863</xdr:colOff>
      <xdr:row>260</xdr:row>
      <xdr:rowOff>173182</xdr:rowOff>
    </xdr:to>
    <xdr:sp macro="" textlink="'21'!I22">
      <xdr:nvSpPr>
        <xdr:cNvPr id="1044" name="Rectangle: Rounded Corners 1043">
          <a:extLst>
            <a:ext uri="{FF2B5EF4-FFF2-40B4-BE49-F238E27FC236}">
              <a16:creationId xmlns:a16="http://schemas.microsoft.com/office/drawing/2014/main" id="{704722FE-7587-C751-8B97-EA7067D314E3}"/>
            </a:ext>
          </a:extLst>
        </xdr:cNvPr>
        <xdr:cNvSpPr/>
      </xdr:nvSpPr>
      <xdr:spPr>
        <a:xfrm>
          <a:off x="4294909" y="48681409"/>
          <a:ext cx="15014863" cy="3775364"/>
        </a:xfrm>
        <a:prstGeom prst="roundRect">
          <a:avLst>
            <a:gd name="adj" fmla="val 661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992A600F-267F-4281-92D9-055C2F48F3DB}" type="TxLink">
            <a:rPr lang="en-US" sz="2400" b="0" i="0" u="none" strike="noStrike">
              <a:solidFill>
                <a:srgbClr val="000000"/>
              </a:solidFill>
              <a:latin typeface="Times New Roman"/>
              <a:ea typeface="+mn-ea"/>
              <a:cs typeface="Times New Roman"/>
            </a:rPr>
            <a:pPr marL="0" indent="0" algn="l"/>
            <a:t>FS: Báo cáo chủ trương đã được phê duyệt
Front end and detail design:
- Tình hình các đơn hàng:
ĐH 1: Cung cấp vật tư đầu dò phục vụ lắp bổ sung đầu dò gas detector: KHMS (Điều chỉnh lại spec và trình lại YCMS vào tuần 22)
ĐH 2: Cung cấp vật tư thiết bị hệ thống phục vụ lắp bổ sung đầu dò gas detector: HSMCG 
ĐH 3: Cung cấp dịch vụ thi công hạ tầng, lắp đặt thiết bị gas detector: HSMCG
- Thiết kế kỹ thuật (100%)
- Xây dựng phương án triển khai scope PVCFC (83%) (D/L: 30/05)</a:t>
          </a:fld>
          <a:endParaRPr lang="en-US" sz="2400" b="0" i="0" u="none" strike="noStrike">
            <a:solidFill>
              <a:srgbClr val="000000"/>
            </a:solidFill>
            <a:latin typeface="Times New Roman"/>
            <a:ea typeface="+mn-ea"/>
            <a:cs typeface="Times New Roman"/>
          </a:endParaRPr>
        </a:p>
      </xdr:txBody>
    </xdr:sp>
    <xdr:clientData/>
  </xdr:twoCellAnchor>
  <xdr:twoCellAnchor>
    <xdr:from>
      <xdr:col>6</xdr:col>
      <xdr:colOff>259772</xdr:colOff>
      <xdr:row>239</xdr:row>
      <xdr:rowOff>69274</xdr:rowOff>
    </xdr:from>
    <xdr:to>
      <xdr:col>11</xdr:col>
      <xdr:colOff>242454</xdr:colOff>
      <xdr:row>243</xdr:row>
      <xdr:rowOff>1</xdr:rowOff>
    </xdr:to>
    <xdr:grpSp>
      <xdr:nvGrpSpPr>
        <xdr:cNvPr id="1045" name="Group 1044">
          <a:extLst>
            <a:ext uri="{FF2B5EF4-FFF2-40B4-BE49-F238E27FC236}">
              <a16:creationId xmlns:a16="http://schemas.microsoft.com/office/drawing/2014/main" id="{57A2C9EA-5588-8872-4E69-08724B8342F3}"/>
            </a:ext>
          </a:extLst>
        </xdr:cNvPr>
        <xdr:cNvGrpSpPr/>
      </xdr:nvGrpSpPr>
      <xdr:grpSpPr>
        <a:xfrm>
          <a:off x="4173681" y="48785319"/>
          <a:ext cx="3446318" cy="762000"/>
          <a:chOff x="5108863" y="33683865"/>
          <a:chExt cx="3446319" cy="762000"/>
        </a:xfrm>
      </xdr:grpSpPr>
      <xdr:sp macro="" textlink="">
        <xdr:nvSpPr>
          <xdr:cNvPr id="1046" name="Rectangle: Rounded Corners 1045">
            <a:extLst>
              <a:ext uri="{FF2B5EF4-FFF2-40B4-BE49-F238E27FC236}">
                <a16:creationId xmlns:a16="http://schemas.microsoft.com/office/drawing/2014/main" id="{DA32E893-80E1-B244-5EFF-9918EEC12F38}"/>
              </a:ext>
            </a:extLst>
          </xdr:cNvPr>
          <xdr:cNvSpPr/>
        </xdr:nvSpPr>
        <xdr:spPr>
          <a:xfrm>
            <a:off x="5611091" y="33809046"/>
            <a:ext cx="2944091" cy="584863"/>
          </a:xfrm>
          <a:prstGeom prst="roundRect">
            <a:avLst>
              <a:gd name="adj" fmla="val 40598"/>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ysClr val="windowText" lastClr="000000"/>
                </a:solidFill>
                <a:latin typeface="Times New Roman" panose="02020603050405020304" pitchFamily="18" charset="0"/>
                <a:cs typeface="Times New Roman" panose="02020603050405020304" pitchFamily="18" charset="0"/>
              </a:rPr>
              <a:t>Tình</a:t>
            </a:r>
            <a:r>
              <a:rPr lang="en-US" sz="2000" b="1" baseline="0">
                <a:solidFill>
                  <a:sysClr val="windowText" lastClr="000000"/>
                </a:solidFill>
                <a:latin typeface="Times New Roman" panose="02020603050405020304" pitchFamily="18" charset="0"/>
                <a:cs typeface="Times New Roman" panose="02020603050405020304" pitchFamily="18" charset="0"/>
              </a:rPr>
              <a:t> hình thực hiện</a:t>
            </a:r>
            <a:endParaRPr lang="en-US" sz="2000" b="1">
              <a:solidFill>
                <a:sysClr val="windowText" lastClr="000000"/>
              </a:solidFill>
              <a:latin typeface="Times New Roman" panose="02020603050405020304" pitchFamily="18" charset="0"/>
              <a:cs typeface="Times New Roman" panose="02020603050405020304" pitchFamily="18" charset="0"/>
            </a:endParaRPr>
          </a:p>
        </xdr:txBody>
      </xdr:sp>
      <xdr:pic>
        <xdr:nvPicPr>
          <xdr:cNvPr id="1047" name="Picture 1046" descr="Status - Free communications icons">
            <a:extLst>
              <a:ext uri="{FF2B5EF4-FFF2-40B4-BE49-F238E27FC236}">
                <a16:creationId xmlns:a16="http://schemas.microsoft.com/office/drawing/2014/main" id="{D4FA4ABD-1F11-9549-F33D-C2E58290E4D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108863" y="33683865"/>
            <a:ext cx="775914" cy="7620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29</xdr:col>
      <xdr:colOff>580161</xdr:colOff>
      <xdr:row>240</xdr:row>
      <xdr:rowOff>55909</xdr:rowOff>
    </xdr:from>
    <xdr:to>
      <xdr:col>34</xdr:col>
      <xdr:colOff>60616</xdr:colOff>
      <xdr:row>245</xdr:row>
      <xdr:rowOff>0</xdr:rowOff>
    </xdr:to>
    <xdr:sp macro="" textlink="">
      <xdr:nvSpPr>
        <xdr:cNvPr id="1048" name="Rectangle: Rounded Corners 1047">
          <a:extLst>
            <a:ext uri="{FF2B5EF4-FFF2-40B4-BE49-F238E27FC236}">
              <a16:creationId xmlns:a16="http://schemas.microsoft.com/office/drawing/2014/main" id="{186DA192-D180-7863-5ABF-E4B3985B73CC}"/>
            </a:ext>
          </a:extLst>
        </xdr:cNvPr>
        <xdr:cNvSpPr/>
      </xdr:nvSpPr>
      <xdr:spPr>
        <a:xfrm>
          <a:off x="20419870" y="51996600"/>
          <a:ext cx="2944091" cy="983182"/>
        </a:xfrm>
        <a:prstGeom prst="roundRect">
          <a:avLst>
            <a:gd name="adj" fmla="val 40598"/>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ysClr val="windowText" lastClr="000000"/>
              </a:solidFill>
              <a:latin typeface="Times New Roman" panose="02020603050405020304" pitchFamily="18" charset="0"/>
              <a:cs typeface="Times New Roman" panose="02020603050405020304" pitchFamily="18" charset="0"/>
            </a:rPr>
            <a:t>Mức</a:t>
          </a:r>
          <a:r>
            <a:rPr lang="en-US" sz="2000" b="1" baseline="0">
              <a:solidFill>
                <a:sysClr val="windowText" lastClr="000000"/>
              </a:solidFill>
              <a:latin typeface="Times New Roman" panose="02020603050405020304" pitchFamily="18" charset="0"/>
              <a:cs typeface="Times New Roman" panose="02020603050405020304" pitchFamily="18" charset="0"/>
            </a:rPr>
            <a:t> độ hoàn thành</a:t>
          </a:r>
        </a:p>
        <a:p>
          <a:pPr algn="ctr"/>
          <a:r>
            <a:rPr lang="en-US" sz="2000" b="1" baseline="0">
              <a:solidFill>
                <a:sysClr val="windowText" lastClr="000000"/>
              </a:solidFill>
              <a:latin typeface="Times New Roman" panose="02020603050405020304" pitchFamily="18" charset="0"/>
              <a:cs typeface="Times New Roman" panose="02020603050405020304" pitchFamily="18" charset="0"/>
            </a:rPr>
            <a:t>(Overview)</a:t>
          </a:r>
          <a:endParaRPr lang="en-US" sz="20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oneCellAnchor>
    <xdr:from>
      <xdr:col>30</xdr:col>
      <xdr:colOff>3466</xdr:colOff>
      <xdr:row>247</xdr:row>
      <xdr:rowOff>51955</xdr:rowOff>
    </xdr:from>
    <xdr:ext cx="2684319" cy="1154098"/>
    <xdr:sp macro="" textlink="'21'!H22">
      <xdr:nvSpPr>
        <xdr:cNvPr id="1049" name="TextBox 1048">
          <a:extLst>
            <a:ext uri="{FF2B5EF4-FFF2-40B4-BE49-F238E27FC236}">
              <a16:creationId xmlns:a16="http://schemas.microsoft.com/office/drawing/2014/main" id="{E29D0677-F8F1-A3A2-D2FF-B7280AA90701}"/>
            </a:ext>
          </a:extLst>
        </xdr:cNvPr>
        <xdr:cNvSpPr txBox="1"/>
      </xdr:nvSpPr>
      <xdr:spPr>
        <a:xfrm>
          <a:off x="20535902" y="54431046"/>
          <a:ext cx="2684319" cy="1154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4043908F-C5CB-4A9B-9488-752E123273DA}" type="TxLink">
            <a:rPr lang="en-US" sz="72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Times New Roman" panose="02020603050405020304" pitchFamily="18" charset="0"/>
              <a:ea typeface="+mn-ea"/>
              <a:cs typeface="Times New Roman" panose="02020603050405020304" pitchFamily="18" charset="0"/>
            </a:rPr>
            <a:pPr marL="0" indent="0" algn="ctr"/>
            <a:t>43%</a:t>
          </a:fld>
          <a:endParaRPr lang="en-US" sz="72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Times New Roman" panose="02020603050405020304" pitchFamily="18" charset="0"/>
            <a:ea typeface="+mn-ea"/>
            <a:cs typeface="Times New Roman" panose="02020603050405020304" pitchFamily="18" charset="0"/>
          </a:endParaRPr>
        </a:p>
      </xdr:txBody>
    </xdr:sp>
    <xdr:clientData/>
  </xdr:oneCellAnchor>
  <xdr:twoCellAnchor>
    <xdr:from>
      <xdr:col>1</xdr:col>
      <xdr:colOff>17316</xdr:colOff>
      <xdr:row>38</xdr:row>
      <xdr:rowOff>149395</xdr:rowOff>
    </xdr:from>
    <xdr:to>
      <xdr:col>37</xdr:col>
      <xdr:colOff>200892</xdr:colOff>
      <xdr:row>46</xdr:row>
      <xdr:rowOff>41564</xdr:rowOff>
    </xdr:to>
    <xdr:grpSp>
      <xdr:nvGrpSpPr>
        <xdr:cNvPr id="1082" name="Group 1081">
          <a:extLst>
            <a:ext uri="{FF2B5EF4-FFF2-40B4-BE49-F238E27FC236}">
              <a16:creationId xmlns:a16="http://schemas.microsoft.com/office/drawing/2014/main" id="{A0B5F3CF-C208-775E-0FF5-5C9F5BC05411}"/>
            </a:ext>
          </a:extLst>
        </xdr:cNvPr>
        <xdr:cNvGrpSpPr/>
      </xdr:nvGrpSpPr>
      <xdr:grpSpPr>
        <a:xfrm>
          <a:off x="467589" y="8046486"/>
          <a:ext cx="25017848" cy="1554714"/>
          <a:chOff x="467589" y="8046486"/>
          <a:chExt cx="25017848" cy="1554714"/>
        </a:xfrm>
      </xdr:grpSpPr>
      <xdr:grpSp>
        <xdr:nvGrpSpPr>
          <xdr:cNvPr id="49" name="Group 48">
            <a:extLst>
              <a:ext uri="{FF2B5EF4-FFF2-40B4-BE49-F238E27FC236}">
                <a16:creationId xmlns:a16="http://schemas.microsoft.com/office/drawing/2014/main" id="{6C4BEAFB-C3E7-87E3-96AD-FBCBE0EC95EF}"/>
              </a:ext>
            </a:extLst>
          </xdr:cNvPr>
          <xdr:cNvGrpSpPr/>
        </xdr:nvGrpSpPr>
        <xdr:grpSpPr>
          <a:xfrm>
            <a:off x="467589" y="8046486"/>
            <a:ext cx="24903547" cy="1554714"/>
            <a:chOff x="1160316" y="7436009"/>
            <a:chExt cx="25284548" cy="1422603"/>
          </a:xfrm>
        </xdr:grpSpPr>
        <xdr:sp macro="" textlink="">
          <xdr:nvSpPr>
            <xdr:cNvPr id="48" name="Rectangle: Rounded Corners 47">
              <a:extLst>
                <a:ext uri="{FF2B5EF4-FFF2-40B4-BE49-F238E27FC236}">
                  <a16:creationId xmlns:a16="http://schemas.microsoft.com/office/drawing/2014/main" id="{14B62C17-ABE8-151F-FD82-6842F6E5121C}"/>
                </a:ext>
              </a:extLst>
            </xdr:cNvPr>
            <xdr:cNvSpPr/>
          </xdr:nvSpPr>
          <xdr:spPr>
            <a:xfrm>
              <a:off x="1164027" y="7596491"/>
              <a:ext cx="25280836" cy="1262121"/>
            </a:xfrm>
            <a:prstGeom prst="roundRect">
              <a:avLst>
                <a:gd name="adj" fmla="val 4428"/>
              </a:avLst>
            </a:prstGeom>
            <a:solidFill>
              <a:srgbClr val="F2F4F4"/>
            </a:solidFill>
            <a:ln>
              <a:noFill/>
            </a:ln>
            <a:effectLst>
              <a:glow rad="279400">
                <a:schemeClr val="bg1">
                  <a:lumMod val="65000"/>
                  <a:alpha val="40000"/>
                </a:schemeClr>
              </a:glo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7" name="Rectangle: Rounded Corners 46">
              <a:extLst>
                <a:ext uri="{FF2B5EF4-FFF2-40B4-BE49-F238E27FC236}">
                  <a16:creationId xmlns:a16="http://schemas.microsoft.com/office/drawing/2014/main" id="{2A73982C-A0DC-1237-3128-7F910F5A1AE2}"/>
                </a:ext>
              </a:extLst>
            </xdr:cNvPr>
            <xdr:cNvSpPr/>
          </xdr:nvSpPr>
          <xdr:spPr>
            <a:xfrm>
              <a:off x="1160316" y="7436009"/>
              <a:ext cx="25284548" cy="650669"/>
            </a:xfrm>
            <a:prstGeom prst="roundRect">
              <a:avLst>
                <a:gd name="adj" fmla="val 40598"/>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latin typeface="Times New Roman" panose="02020603050405020304" pitchFamily="18" charset="0"/>
                  <a:cs typeface="Times New Roman" panose="02020603050405020304" pitchFamily="18" charset="0"/>
                </a:rPr>
                <a:t>THEO DÕI</a:t>
              </a:r>
              <a:r>
                <a:rPr lang="en-US" sz="2400" b="1" baseline="0">
                  <a:latin typeface="Times New Roman" panose="02020603050405020304" pitchFamily="18" charset="0"/>
                  <a:cs typeface="Times New Roman" panose="02020603050405020304" pitchFamily="18" charset="0"/>
                </a:rPr>
                <a:t> CÁC HẠNG MỤC BDĐK TỒN ĐỌNG TRONG THÁNG</a:t>
              </a:r>
              <a:endParaRPr lang="en-US" sz="2400" b="1">
                <a:latin typeface="Times New Roman" panose="02020603050405020304" pitchFamily="18" charset="0"/>
                <a:cs typeface="Times New Roman" panose="02020603050405020304" pitchFamily="18" charset="0"/>
              </a:endParaRPr>
            </a:p>
          </xdr:txBody>
        </xdr:sp>
      </xdr:grpSp>
      <xdr:sp macro="" textlink="">
        <xdr:nvSpPr>
          <xdr:cNvPr id="1050" name="TextBox 1049">
            <a:extLst>
              <a:ext uri="{FF2B5EF4-FFF2-40B4-BE49-F238E27FC236}">
                <a16:creationId xmlns:a16="http://schemas.microsoft.com/office/drawing/2014/main" id="{E9623203-46F4-5C90-145D-5C1D5BEACE0C}"/>
              </a:ext>
            </a:extLst>
          </xdr:cNvPr>
          <xdr:cNvSpPr txBox="1"/>
        </xdr:nvSpPr>
        <xdr:spPr>
          <a:xfrm>
            <a:off x="491837" y="8769927"/>
            <a:ext cx="24993600" cy="7897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150000"/>
              </a:lnSpc>
            </a:pPr>
            <a:r>
              <a:rPr lang="en-US" sz="2400" i="1">
                <a:latin typeface="Times New Roman" panose="02020603050405020304" pitchFamily="18" charset="0"/>
                <a:cs typeface="Times New Roman" panose="02020603050405020304" pitchFamily="18" charset="0"/>
              </a:rPr>
              <a:t>Báo</a:t>
            </a:r>
            <a:r>
              <a:rPr lang="en-US" sz="2400" i="1" baseline="0">
                <a:latin typeface="Times New Roman" panose="02020603050405020304" pitchFamily="18" charset="0"/>
                <a:cs typeface="Times New Roman" panose="02020603050405020304" pitchFamily="18" charset="0"/>
              </a:rPr>
              <a:t> cáo vào tuần cuối của tháng</a:t>
            </a:r>
            <a:endParaRPr lang="en-US" sz="2400" i="1">
              <a:latin typeface="Times New Roman" panose="02020603050405020304" pitchFamily="18" charset="0"/>
              <a:cs typeface="Times New Roman" panose="02020603050405020304" pitchFamily="18" charset="0"/>
            </a:endParaRPr>
          </a:p>
        </xdr:txBody>
      </xdr:sp>
    </xdr:grpSp>
    <xdr:clientData/>
  </xdr:twoCellAnchor>
  <xdr:twoCellAnchor>
    <xdr:from>
      <xdr:col>1</xdr:col>
      <xdr:colOff>86588</xdr:colOff>
      <xdr:row>375</xdr:row>
      <xdr:rowOff>135085</xdr:rowOff>
    </xdr:from>
    <xdr:to>
      <xdr:col>37</xdr:col>
      <xdr:colOff>207817</xdr:colOff>
      <xdr:row>378</xdr:row>
      <xdr:rowOff>162300</xdr:rowOff>
    </xdr:to>
    <xdr:sp macro="" textlink="">
      <xdr:nvSpPr>
        <xdr:cNvPr id="1052" name="Rectangle: Rounded Corners 1051">
          <a:extLst>
            <a:ext uri="{FF2B5EF4-FFF2-40B4-BE49-F238E27FC236}">
              <a16:creationId xmlns:a16="http://schemas.microsoft.com/office/drawing/2014/main" id="{A854F75A-C26A-4451-9D0B-15772486937A}"/>
            </a:ext>
          </a:extLst>
        </xdr:cNvPr>
        <xdr:cNvSpPr/>
      </xdr:nvSpPr>
      <xdr:spPr>
        <a:xfrm>
          <a:off x="529933" y="77831376"/>
          <a:ext cx="25059411" cy="650669"/>
        </a:xfrm>
        <a:prstGeom prst="roundRect">
          <a:avLst>
            <a:gd name="adj" fmla="val 40598"/>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ysClr val="windowText" lastClr="000000"/>
              </a:solidFill>
              <a:latin typeface="Times New Roman" panose="02020603050405020304" pitchFamily="18" charset="0"/>
              <a:cs typeface="Times New Roman" panose="02020603050405020304" pitchFamily="18" charset="0"/>
            </a:rPr>
            <a:t>KẾ</a:t>
          </a:r>
          <a:r>
            <a:rPr lang="en-US" sz="2400" b="1" baseline="0">
              <a:solidFill>
                <a:sysClr val="windowText" lastClr="000000"/>
              </a:solidFill>
              <a:latin typeface="Times New Roman" panose="02020603050405020304" pitchFamily="18" charset="0"/>
              <a:cs typeface="Times New Roman" panose="02020603050405020304" pitchFamily="18" charset="0"/>
            </a:rPr>
            <a:t> HOẠCH TUẦN TIẾP THEO</a:t>
          </a:r>
          <a:endParaRPr lang="en-US" sz="24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19</xdr:col>
      <xdr:colOff>412173</xdr:colOff>
      <xdr:row>9</xdr:row>
      <xdr:rowOff>3462</xdr:rowOff>
    </xdr:from>
    <xdr:to>
      <xdr:col>37</xdr:col>
      <xdr:colOff>142010</xdr:colOff>
      <xdr:row>38</xdr:row>
      <xdr:rowOff>38101</xdr:rowOff>
    </xdr:to>
    <xdr:grpSp>
      <xdr:nvGrpSpPr>
        <xdr:cNvPr id="1028" name="Group 1027">
          <a:extLst>
            <a:ext uri="{FF2B5EF4-FFF2-40B4-BE49-F238E27FC236}">
              <a16:creationId xmlns:a16="http://schemas.microsoft.com/office/drawing/2014/main" id="{323049B0-61E8-9080-C40C-7B82553CE083}"/>
            </a:ext>
          </a:extLst>
        </xdr:cNvPr>
        <xdr:cNvGrpSpPr/>
      </xdr:nvGrpSpPr>
      <xdr:grpSpPr>
        <a:xfrm>
          <a:off x="13331537" y="1873826"/>
          <a:ext cx="12095018" cy="6061366"/>
          <a:chOff x="13518572" y="1818409"/>
          <a:chExt cx="12088092" cy="6061366"/>
        </a:xfrm>
      </xdr:grpSpPr>
      <xdr:graphicFrame macro="">
        <xdr:nvGraphicFramePr>
          <xdr:cNvPr id="10" name="Chart 9">
            <a:extLst>
              <a:ext uri="{FF2B5EF4-FFF2-40B4-BE49-F238E27FC236}">
                <a16:creationId xmlns:a16="http://schemas.microsoft.com/office/drawing/2014/main" id="{06623F13-D68C-4CAD-99F7-083F36710A09}"/>
              </a:ext>
            </a:extLst>
          </xdr:cNvPr>
          <xdr:cNvGraphicFramePr>
            <a:graphicFrameLocks/>
          </xdr:cNvGraphicFramePr>
        </xdr:nvGraphicFramePr>
        <xdr:xfrm>
          <a:off x="15821889" y="2615049"/>
          <a:ext cx="9784775" cy="5264726"/>
        </xdr:xfrm>
        <a:graphic>
          <a:graphicData uri="http://schemas.openxmlformats.org/drawingml/2006/chart">
            <c:chart xmlns:c="http://schemas.openxmlformats.org/drawingml/2006/chart" xmlns:r="http://schemas.openxmlformats.org/officeDocument/2006/relationships" r:id="rId12"/>
          </a:graphicData>
        </a:graphic>
      </xdr:graphicFrame>
      <xdr:sp macro="" textlink="Data!C19">
        <xdr:nvSpPr>
          <xdr:cNvPr id="11" name="Oval 10">
            <a:extLst>
              <a:ext uri="{FF2B5EF4-FFF2-40B4-BE49-F238E27FC236}">
                <a16:creationId xmlns:a16="http://schemas.microsoft.com/office/drawing/2014/main" id="{EC837128-0DD4-F6F5-166F-4ABD0BF0E532}"/>
              </a:ext>
            </a:extLst>
          </xdr:cNvPr>
          <xdr:cNvSpPr/>
        </xdr:nvSpPr>
        <xdr:spPr>
          <a:xfrm>
            <a:off x="13743709" y="2996047"/>
            <a:ext cx="1991590" cy="1974272"/>
          </a:xfrm>
          <a:prstGeom prst="ellipse">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fld id="{9A9DC183-2151-428A-96E8-F852F21A84EF}" type="TxLink">
              <a:rPr lang="en-US" sz="4400" b="1" i="0" u="none" strike="noStrike">
                <a:solidFill>
                  <a:schemeClr val="bg1"/>
                </a:solidFill>
                <a:latin typeface="Times New Roman" panose="02020603050405020304" pitchFamily="18" charset="0"/>
                <a:cs typeface="Times New Roman" panose="02020603050405020304" pitchFamily="18" charset="0"/>
              </a:rPr>
              <a:pPr algn="ctr"/>
              <a:t>6834</a:t>
            </a:fld>
            <a:endParaRPr lang="en-US" sz="4400" b="1">
              <a:solidFill>
                <a:schemeClr val="bg1"/>
              </a:solidFill>
              <a:latin typeface="Times New Roman" panose="02020603050405020304" pitchFamily="18" charset="0"/>
              <a:cs typeface="Times New Roman" panose="02020603050405020304" pitchFamily="18" charset="0"/>
            </a:endParaRPr>
          </a:p>
        </xdr:txBody>
      </xdr:sp>
      <xdr:sp macro="" textlink="Data!E19">
        <xdr:nvSpPr>
          <xdr:cNvPr id="13" name="Oval 12">
            <a:extLst>
              <a:ext uri="{FF2B5EF4-FFF2-40B4-BE49-F238E27FC236}">
                <a16:creationId xmlns:a16="http://schemas.microsoft.com/office/drawing/2014/main" id="{E24688BC-E3D2-87BF-86B1-9F59B1C5EEE4}"/>
              </a:ext>
            </a:extLst>
          </xdr:cNvPr>
          <xdr:cNvSpPr/>
        </xdr:nvSpPr>
        <xdr:spPr>
          <a:xfrm>
            <a:off x="13743709" y="5611090"/>
            <a:ext cx="1991590" cy="1974272"/>
          </a:xfrm>
          <a:prstGeom prst="ellipse">
            <a:avLst/>
          </a:prstGeom>
          <a:solidFill>
            <a:schemeClr val="accent2"/>
          </a:solidFill>
          <a:ln>
            <a:no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marL="0" indent="0" algn="ctr"/>
            <a:fld id="{8E5B6DA5-80D4-4F8C-9B13-890F1091F03B}" type="TxLink">
              <a:rPr lang="en-US" sz="4000" b="1" i="0" u="none" strike="noStrike">
                <a:solidFill>
                  <a:schemeClr val="bg1"/>
                </a:solidFill>
                <a:latin typeface="Times New Roman" panose="02020603050405020304" pitchFamily="18" charset="0"/>
                <a:ea typeface="+mn-ea"/>
                <a:cs typeface="Times New Roman" panose="02020603050405020304" pitchFamily="18" charset="0"/>
              </a:rPr>
              <a:pPr marL="0" indent="0" algn="ctr"/>
              <a:t>94,4%</a:t>
            </a:fld>
            <a:endParaRPr lang="en-US" sz="4000" b="1" i="0" u="none" strike="noStrike">
              <a:solidFill>
                <a:schemeClr val="bg1"/>
              </a:solidFill>
              <a:latin typeface="Times New Roman" panose="02020603050405020304" pitchFamily="18" charset="0"/>
              <a:ea typeface="+mn-ea"/>
              <a:cs typeface="Times New Roman" panose="02020603050405020304" pitchFamily="18" charset="0"/>
            </a:endParaRPr>
          </a:p>
        </xdr:txBody>
      </xdr:sp>
      <xdr:sp macro="" textlink="">
        <xdr:nvSpPr>
          <xdr:cNvPr id="26" name="TextBox 25">
            <a:extLst>
              <a:ext uri="{FF2B5EF4-FFF2-40B4-BE49-F238E27FC236}">
                <a16:creationId xmlns:a16="http://schemas.microsoft.com/office/drawing/2014/main" id="{B4FF9DB9-81B2-4145-0CC6-543EE2FD38A1}"/>
              </a:ext>
            </a:extLst>
          </xdr:cNvPr>
          <xdr:cNvSpPr txBox="1"/>
        </xdr:nvSpPr>
        <xdr:spPr>
          <a:xfrm>
            <a:off x="13778347" y="2528452"/>
            <a:ext cx="1939637" cy="484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Times New Roman" panose="02020603050405020304" pitchFamily="18" charset="0"/>
                <a:cs typeface="Times New Roman" panose="02020603050405020304" pitchFamily="18" charset="0"/>
              </a:rPr>
              <a:t>KẾ</a:t>
            </a:r>
            <a:r>
              <a:rPr lang="en-US" sz="2000" b="1" baseline="0">
                <a:latin typeface="Times New Roman" panose="02020603050405020304" pitchFamily="18" charset="0"/>
                <a:cs typeface="Times New Roman" panose="02020603050405020304" pitchFamily="18" charset="0"/>
              </a:rPr>
              <a:t> HOẠCH</a:t>
            </a:r>
            <a:endParaRPr lang="en-US" sz="2000" b="1">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9603472E-690A-3066-54EA-78FFAACC7E3F}"/>
              </a:ext>
            </a:extLst>
          </xdr:cNvPr>
          <xdr:cNvSpPr txBox="1"/>
        </xdr:nvSpPr>
        <xdr:spPr>
          <a:xfrm>
            <a:off x="13518572" y="4918363"/>
            <a:ext cx="2320637" cy="692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Times New Roman" panose="02020603050405020304" pitchFamily="18" charset="0"/>
                <a:cs typeface="Times New Roman" panose="02020603050405020304" pitchFamily="18" charset="0"/>
              </a:rPr>
              <a:t>% HOÀN</a:t>
            </a:r>
            <a:r>
              <a:rPr lang="en-US" sz="2000" b="1" baseline="0">
                <a:latin typeface="Times New Roman" panose="02020603050405020304" pitchFamily="18" charset="0"/>
                <a:cs typeface="Times New Roman" panose="02020603050405020304" pitchFamily="18" charset="0"/>
              </a:rPr>
              <a:t> THÀNH</a:t>
            </a:r>
            <a:endParaRPr lang="en-US" sz="2000" b="1">
              <a:latin typeface="Times New Roman" panose="02020603050405020304" pitchFamily="18" charset="0"/>
              <a:cs typeface="Times New Roman" panose="02020603050405020304" pitchFamily="18" charset="0"/>
            </a:endParaRPr>
          </a:p>
        </xdr:txBody>
      </xdr:sp>
      <xdr:sp macro="" textlink="">
        <xdr:nvSpPr>
          <xdr:cNvPr id="1054" name="Rectangle: Rounded Corners 1053">
            <a:extLst>
              <a:ext uri="{FF2B5EF4-FFF2-40B4-BE49-F238E27FC236}">
                <a16:creationId xmlns:a16="http://schemas.microsoft.com/office/drawing/2014/main" id="{7874B8E4-CC91-4387-92AC-C026B8F99103}"/>
              </a:ext>
            </a:extLst>
          </xdr:cNvPr>
          <xdr:cNvSpPr/>
        </xdr:nvSpPr>
        <xdr:spPr>
          <a:xfrm>
            <a:off x="13631140" y="1818409"/>
            <a:ext cx="11871614" cy="623454"/>
          </a:xfrm>
          <a:prstGeom prst="roundRect">
            <a:avLst>
              <a:gd name="adj" fmla="val 40598"/>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b="1">
                <a:solidFill>
                  <a:schemeClr val="lt1"/>
                </a:solidFill>
                <a:latin typeface="Times New Roman" panose="02020603050405020304" pitchFamily="18" charset="0"/>
                <a:ea typeface="+mn-ea"/>
                <a:cs typeface="Times New Roman" panose="02020603050405020304" pitchFamily="18" charset="0"/>
              </a:rPr>
              <a:t>LŨY KẾ NĂM</a:t>
            </a:r>
          </a:p>
        </xdr:txBody>
      </xdr:sp>
    </xdr:grpSp>
    <xdr:clientData/>
  </xdr:twoCellAnchor>
  <xdr:twoCellAnchor>
    <xdr:from>
      <xdr:col>0</xdr:col>
      <xdr:colOff>398316</xdr:colOff>
      <xdr:row>47</xdr:row>
      <xdr:rowOff>0</xdr:rowOff>
    </xdr:from>
    <xdr:to>
      <xdr:col>16</xdr:col>
      <xdr:colOff>425531</xdr:colOff>
      <xdr:row>116</xdr:row>
      <xdr:rowOff>86590</xdr:rowOff>
    </xdr:to>
    <xdr:grpSp>
      <xdr:nvGrpSpPr>
        <xdr:cNvPr id="1083" name="Group 1082">
          <a:extLst>
            <a:ext uri="{FF2B5EF4-FFF2-40B4-BE49-F238E27FC236}">
              <a16:creationId xmlns:a16="http://schemas.microsoft.com/office/drawing/2014/main" id="{6103552C-69B6-C56B-7B1B-A095F72B9DA8}"/>
            </a:ext>
          </a:extLst>
        </xdr:cNvPr>
        <xdr:cNvGrpSpPr/>
      </xdr:nvGrpSpPr>
      <xdr:grpSpPr>
        <a:xfrm>
          <a:off x="398316" y="9767455"/>
          <a:ext cx="10868397" cy="6528953"/>
          <a:chOff x="398316" y="9767455"/>
          <a:chExt cx="10868397" cy="6528953"/>
        </a:xfrm>
      </xdr:grpSpPr>
      <xdr:sp macro="" textlink="">
        <xdr:nvSpPr>
          <xdr:cNvPr id="18" name="Rectangle: Rounded Corners 17">
            <a:extLst>
              <a:ext uri="{FF2B5EF4-FFF2-40B4-BE49-F238E27FC236}">
                <a16:creationId xmlns:a16="http://schemas.microsoft.com/office/drawing/2014/main" id="{0310377C-3B3E-74D9-CCBD-274AA267EF5F}"/>
              </a:ext>
            </a:extLst>
          </xdr:cNvPr>
          <xdr:cNvSpPr/>
        </xdr:nvSpPr>
        <xdr:spPr>
          <a:xfrm>
            <a:off x="402029" y="9767455"/>
            <a:ext cx="10854790" cy="6528953"/>
          </a:xfrm>
          <a:prstGeom prst="roundRect">
            <a:avLst>
              <a:gd name="adj" fmla="val 4428"/>
            </a:avLst>
          </a:prstGeom>
          <a:solidFill>
            <a:srgbClr val="F2F4F4"/>
          </a:solidFill>
          <a:ln>
            <a:noFill/>
          </a:ln>
          <a:effectLst>
            <a:glow rad="279400">
              <a:schemeClr val="bg1">
                <a:lumMod val="65000"/>
                <a:alpha val="40000"/>
              </a:schemeClr>
            </a:glo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Rounded Corners 18">
            <a:extLst>
              <a:ext uri="{FF2B5EF4-FFF2-40B4-BE49-F238E27FC236}">
                <a16:creationId xmlns:a16="http://schemas.microsoft.com/office/drawing/2014/main" id="{1C686151-085E-464C-B543-0ECD10B715C5}"/>
              </a:ext>
            </a:extLst>
          </xdr:cNvPr>
          <xdr:cNvSpPr/>
        </xdr:nvSpPr>
        <xdr:spPr>
          <a:xfrm>
            <a:off x="398316" y="9767455"/>
            <a:ext cx="10868397" cy="640772"/>
          </a:xfrm>
          <a:prstGeom prst="roundRect">
            <a:avLst>
              <a:gd name="adj" fmla="val 40598"/>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latin typeface="Times New Roman" panose="02020603050405020304" pitchFamily="18" charset="0"/>
                <a:cs typeface="Times New Roman" panose="02020603050405020304" pitchFamily="18" charset="0"/>
              </a:rPr>
              <a:t>TÌNH</a:t>
            </a:r>
            <a:r>
              <a:rPr lang="en-US" sz="2400" b="1" baseline="0">
                <a:latin typeface="Times New Roman" panose="02020603050405020304" pitchFamily="18" charset="0"/>
                <a:cs typeface="Times New Roman" panose="02020603050405020304" pitchFamily="18" charset="0"/>
              </a:rPr>
              <a:t> HÌNH THỰC HIỆN SỮA CHỮA ĐỘT XUẤT TRONG TUẦN</a:t>
            </a:r>
            <a:endParaRPr lang="en-US" sz="2400" b="1">
              <a:latin typeface="Times New Roman" panose="02020603050405020304" pitchFamily="18" charset="0"/>
              <a:cs typeface="Times New Roman" panose="02020603050405020304" pitchFamily="18" charset="0"/>
            </a:endParaRPr>
          </a:p>
        </xdr:txBody>
      </xdr:sp>
      <xdr:graphicFrame macro="">
        <xdr:nvGraphicFramePr>
          <xdr:cNvPr id="27" name="Chart 26">
            <a:extLst>
              <a:ext uri="{FF2B5EF4-FFF2-40B4-BE49-F238E27FC236}">
                <a16:creationId xmlns:a16="http://schemas.microsoft.com/office/drawing/2014/main" id="{F6C0739F-0C53-40AA-99F9-253D5A76715B}"/>
              </a:ext>
            </a:extLst>
          </xdr:cNvPr>
          <xdr:cNvGraphicFramePr>
            <a:graphicFrameLocks/>
          </xdr:cNvGraphicFramePr>
        </xdr:nvGraphicFramePr>
        <xdr:xfrm>
          <a:off x="3827322" y="10356273"/>
          <a:ext cx="7204360" cy="3879272"/>
        </xdr:xfrm>
        <a:graphic>
          <a:graphicData uri="http://schemas.openxmlformats.org/drawingml/2006/chart">
            <c:chart xmlns:c="http://schemas.openxmlformats.org/drawingml/2006/chart" xmlns:r="http://schemas.openxmlformats.org/officeDocument/2006/relationships" r:id="rId13"/>
          </a:graphicData>
        </a:graphic>
      </xdr:graphicFrame>
      <xdr:sp macro="" textlink="Data!H28">
        <xdr:nvSpPr>
          <xdr:cNvPr id="40" name="TextBox 39">
            <a:extLst>
              <a:ext uri="{FF2B5EF4-FFF2-40B4-BE49-F238E27FC236}">
                <a16:creationId xmlns:a16="http://schemas.microsoft.com/office/drawing/2014/main" id="{4341A576-E729-9DAE-8635-07E37C814594}"/>
              </a:ext>
            </a:extLst>
          </xdr:cNvPr>
          <xdr:cNvSpPr txBox="1"/>
        </xdr:nvSpPr>
        <xdr:spPr>
          <a:xfrm>
            <a:off x="1115941" y="13290756"/>
            <a:ext cx="2684319" cy="1154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701DC0A8-9A45-4505-B578-37AD9C76EDDE}" type="TxLink">
              <a:rPr lang="en-US" sz="72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Times New Roman" panose="02020603050405020304" pitchFamily="18" charset="0"/>
                <a:ea typeface="+mn-ea"/>
                <a:cs typeface="Times New Roman" panose="02020603050405020304" pitchFamily="18" charset="0"/>
              </a:rPr>
              <a:pPr marL="0" indent="0" algn="ctr"/>
              <a:t>95%</a:t>
            </a:fld>
            <a:endParaRPr lang="en-US" sz="72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Times New Roman" panose="02020603050405020304" pitchFamily="18" charset="0"/>
              <a:ea typeface="+mn-ea"/>
              <a:cs typeface="Times New Roman" panose="02020603050405020304" pitchFamily="18" charset="0"/>
            </a:endParaRPr>
          </a:p>
        </xdr:txBody>
      </xdr:sp>
      <xdr:sp macro="" textlink="">
        <xdr:nvSpPr>
          <xdr:cNvPr id="41" name="TextBox 40">
            <a:extLst>
              <a:ext uri="{FF2B5EF4-FFF2-40B4-BE49-F238E27FC236}">
                <a16:creationId xmlns:a16="http://schemas.microsoft.com/office/drawing/2014/main" id="{8CA5CAA1-63BB-DB35-34CE-57FD77585387}"/>
              </a:ext>
            </a:extLst>
          </xdr:cNvPr>
          <xdr:cNvSpPr txBox="1"/>
        </xdr:nvSpPr>
        <xdr:spPr>
          <a:xfrm>
            <a:off x="984971" y="10737269"/>
            <a:ext cx="2946259" cy="484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baseline="0">
                <a:latin typeface="Times New Roman" panose="02020603050405020304" pitchFamily="18" charset="0"/>
                <a:cs typeface="Times New Roman" panose="02020603050405020304" pitchFamily="18" charset="0"/>
              </a:rPr>
              <a:t>HM </a:t>
            </a:r>
            <a:r>
              <a:rPr lang="en-US" sz="2400" b="1">
                <a:latin typeface="Times New Roman" panose="02020603050405020304" pitchFamily="18" charset="0"/>
                <a:cs typeface="Times New Roman" panose="02020603050405020304" pitchFamily="18" charset="0"/>
              </a:rPr>
              <a:t>SC</a:t>
            </a:r>
            <a:r>
              <a:rPr lang="en-US" sz="2400" b="1" baseline="0">
                <a:latin typeface="Times New Roman" panose="02020603050405020304" pitchFamily="18" charset="0"/>
                <a:cs typeface="Times New Roman" panose="02020603050405020304" pitchFamily="18" charset="0"/>
              </a:rPr>
              <a:t>ĐX</a:t>
            </a:r>
            <a:endParaRPr lang="en-US" sz="2400" b="1">
              <a:latin typeface="Times New Roman" panose="02020603050405020304" pitchFamily="18" charset="0"/>
              <a:cs typeface="Times New Roman" panose="02020603050405020304" pitchFamily="18" charset="0"/>
            </a:endParaRPr>
          </a:p>
        </xdr:txBody>
      </xdr:sp>
      <xdr:sp macro="" textlink="Data!D28">
        <xdr:nvSpPr>
          <xdr:cNvPr id="43" name="TextBox 42">
            <a:extLst>
              <a:ext uri="{FF2B5EF4-FFF2-40B4-BE49-F238E27FC236}">
                <a16:creationId xmlns:a16="http://schemas.microsoft.com/office/drawing/2014/main" id="{D4C9612D-4DFF-FCD3-71CD-B21727E5CDFE}"/>
              </a:ext>
            </a:extLst>
          </xdr:cNvPr>
          <xdr:cNvSpPr txBox="1"/>
        </xdr:nvSpPr>
        <xdr:spPr>
          <a:xfrm>
            <a:off x="1225046" y="11326091"/>
            <a:ext cx="2466108" cy="1021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B3D01CE-9C90-4145-8682-D6C260215681}" type="TxLink">
              <a:rPr lang="en-US" sz="8000" b="1" i="0" u="none" strike="noStrike">
                <a:solidFill>
                  <a:srgbClr val="FFC000"/>
                </a:solidFill>
                <a:latin typeface="Segoe UI"/>
                <a:ea typeface="+mn-ea"/>
                <a:cs typeface="Segoe UI"/>
              </a:rPr>
              <a:pPr marL="0" indent="0" algn="ctr"/>
              <a:t>64</a:t>
            </a:fld>
            <a:endParaRPr lang="en-US" sz="8000" b="1" i="0" u="none" strike="noStrike">
              <a:solidFill>
                <a:srgbClr val="FFC000"/>
              </a:solidFill>
              <a:latin typeface="Segoe UI"/>
              <a:ea typeface="+mn-ea"/>
              <a:cs typeface="Segoe UI"/>
            </a:endParaRPr>
          </a:p>
        </xdr:txBody>
      </xdr:sp>
      <xdr:sp macro="" textlink="">
        <xdr:nvSpPr>
          <xdr:cNvPr id="44" name="TextBox 43">
            <a:extLst>
              <a:ext uri="{FF2B5EF4-FFF2-40B4-BE49-F238E27FC236}">
                <a16:creationId xmlns:a16="http://schemas.microsoft.com/office/drawing/2014/main" id="{5762DA53-418F-0A13-44EA-F4451BD04902}"/>
              </a:ext>
            </a:extLst>
          </xdr:cNvPr>
          <xdr:cNvSpPr txBox="1"/>
        </xdr:nvSpPr>
        <xdr:spPr>
          <a:xfrm>
            <a:off x="638607" y="12815451"/>
            <a:ext cx="3638986" cy="484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Times New Roman" panose="02020603050405020304" pitchFamily="18" charset="0"/>
                <a:cs typeface="Times New Roman" panose="02020603050405020304" pitchFamily="18" charset="0"/>
              </a:rPr>
              <a:t>Tỷ</a:t>
            </a:r>
            <a:r>
              <a:rPr lang="en-US" sz="2400" b="1" baseline="0">
                <a:latin typeface="Times New Roman" panose="02020603050405020304" pitchFamily="18" charset="0"/>
                <a:cs typeface="Times New Roman" panose="02020603050405020304" pitchFamily="18" charset="0"/>
              </a:rPr>
              <a:t> trọng HM đã xử lý Đạt</a:t>
            </a:r>
            <a:endParaRPr lang="en-US" sz="2400" b="1">
              <a:latin typeface="Times New Roman" panose="02020603050405020304" pitchFamily="18" charset="0"/>
              <a:cs typeface="Times New Roman" panose="02020603050405020304" pitchFamily="18" charset="0"/>
            </a:endParaRPr>
          </a:p>
        </xdr:txBody>
      </xdr:sp>
      <xdr:sp macro="" textlink="">
        <xdr:nvSpPr>
          <xdr:cNvPr id="34" name="TextBox 33">
            <a:extLst>
              <a:ext uri="{FF2B5EF4-FFF2-40B4-BE49-F238E27FC236}">
                <a16:creationId xmlns:a16="http://schemas.microsoft.com/office/drawing/2014/main" id="{44423CFD-7E43-33BE-3668-2F08557A11FD}"/>
              </a:ext>
            </a:extLst>
          </xdr:cNvPr>
          <xdr:cNvSpPr txBox="1"/>
        </xdr:nvSpPr>
        <xdr:spPr>
          <a:xfrm>
            <a:off x="768494" y="14443361"/>
            <a:ext cx="3379213" cy="848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baseline="0">
                <a:latin typeface="Times New Roman" panose="02020603050405020304" pitchFamily="18" charset="0"/>
                <a:cs typeface="Times New Roman" panose="02020603050405020304" pitchFamily="18" charset="0"/>
              </a:rPr>
              <a:t>HM Tồn đọng/phát sinh đã xử lý</a:t>
            </a:r>
            <a:endParaRPr lang="en-US" sz="2400" b="1">
              <a:latin typeface="Times New Roman" panose="02020603050405020304" pitchFamily="18" charset="0"/>
              <a:cs typeface="Times New Roman" panose="02020603050405020304" pitchFamily="18" charset="0"/>
            </a:endParaRPr>
          </a:p>
        </xdr:txBody>
      </xdr:sp>
      <xdr:sp macro="" textlink="DATA_BC_TUAN!U1">
        <xdr:nvSpPr>
          <xdr:cNvPr id="38" name="TextBox 37">
            <a:extLst>
              <a:ext uri="{FF2B5EF4-FFF2-40B4-BE49-F238E27FC236}">
                <a16:creationId xmlns:a16="http://schemas.microsoft.com/office/drawing/2014/main" id="{949BCAC5-65D6-584F-8AA1-D4158834F70B}"/>
              </a:ext>
            </a:extLst>
          </xdr:cNvPr>
          <xdr:cNvSpPr txBox="1"/>
        </xdr:nvSpPr>
        <xdr:spPr>
          <a:xfrm>
            <a:off x="1522919" y="15201901"/>
            <a:ext cx="1731817" cy="1021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F78410A-552F-47B6-A9DB-1A39A15066BD}" type="TxLink">
              <a:rPr lang="en-US" sz="6600" b="1" i="0" u="none" strike="noStrike">
                <a:solidFill>
                  <a:srgbClr val="00B050"/>
                </a:solidFill>
                <a:latin typeface="Segoe UI"/>
                <a:ea typeface="+mn-ea"/>
                <a:cs typeface="Segoe UI"/>
              </a:rPr>
              <a:pPr marL="0" indent="0" algn="ctr"/>
              <a:t>7</a:t>
            </a:fld>
            <a:endParaRPr lang="en-US" sz="6600" b="1" i="0" u="none" strike="noStrike">
              <a:solidFill>
                <a:srgbClr val="00B050"/>
              </a:solidFill>
              <a:latin typeface="Segoe UI"/>
              <a:ea typeface="+mn-ea"/>
              <a:cs typeface="Segoe UI"/>
            </a:endParaRPr>
          </a:p>
        </xdr:txBody>
      </xdr:sp>
      <xdr:graphicFrame macro="">
        <xdr:nvGraphicFramePr>
          <xdr:cNvPr id="39" name="Chart 38">
            <a:extLst>
              <a:ext uri="{FF2B5EF4-FFF2-40B4-BE49-F238E27FC236}">
                <a16:creationId xmlns:a16="http://schemas.microsoft.com/office/drawing/2014/main" id="{7373CDA0-EC8D-4E64-B756-C9038CF3BEAD}"/>
              </a:ext>
            </a:extLst>
          </xdr:cNvPr>
          <xdr:cNvGraphicFramePr>
            <a:graphicFrameLocks/>
          </xdr:cNvGraphicFramePr>
        </xdr:nvGraphicFramePr>
        <xdr:xfrm>
          <a:off x="4658590" y="13421591"/>
          <a:ext cx="6407728" cy="2829789"/>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0</xdr:col>
      <xdr:colOff>353290</xdr:colOff>
      <xdr:row>118</xdr:row>
      <xdr:rowOff>190500</xdr:rowOff>
    </xdr:from>
    <xdr:to>
      <xdr:col>37</xdr:col>
      <xdr:colOff>6928</xdr:colOff>
      <xdr:row>120</xdr:row>
      <xdr:rowOff>44534</xdr:rowOff>
    </xdr:to>
    <xdr:sp macro="" textlink="">
      <xdr:nvSpPr>
        <xdr:cNvPr id="7" name="Rectangle: Rounded Corners 6">
          <a:extLst>
            <a:ext uri="{FF2B5EF4-FFF2-40B4-BE49-F238E27FC236}">
              <a16:creationId xmlns:a16="http://schemas.microsoft.com/office/drawing/2014/main" id="{3903E53A-8D37-46D1-8180-E54EE46D2E70}"/>
            </a:ext>
          </a:extLst>
        </xdr:cNvPr>
        <xdr:cNvSpPr/>
      </xdr:nvSpPr>
      <xdr:spPr>
        <a:xfrm>
          <a:off x="353290" y="17023773"/>
          <a:ext cx="25035165" cy="657597"/>
        </a:xfrm>
        <a:prstGeom prst="roundRect">
          <a:avLst>
            <a:gd name="adj" fmla="val 40598"/>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latin typeface="Times New Roman" panose="02020603050405020304" pitchFamily="18" charset="0"/>
              <a:cs typeface="Times New Roman" panose="02020603050405020304" pitchFamily="18" charset="0"/>
            </a:rPr>
            <a:t>CÁC</a:t>
          </a:r>
          <a:r>
            <a:rPr lang="en-US" sz="2400" b="1" baseline="0">
              <a:latin typeface="Times New Roman" panose="02020603050405020304" pitchFamily="18" charset="0"/>
              <a:cs typeface="Times New Roman" panose="02020603050405020304" pitchFamily="18" charset="0"/>
            </a:rPr>
            <a:t> HẠNG MỤC XỬ LÝ CHƯA ĐẠT TRONG TUẦN</a:t>
          </a:r>
          <a:endParaRPr lang="en-US" sz="2400" b="1">
            <a:latin typeface="Times New Roman" panose="02020603050405020304" pitchFamily="18" charset="0"/>
            <a:cs typeface="Times New Roman" panose="02020603050405020304" pitchFamily="18" charset="0"/>
          </a:endParaRPr>
        </a:p>
      </xdr:txBody>
    </xdr:sp>
    <xdr:clientData/>
  </xdr:twoCellAnchor>
  <xdr:twoCellAnchor>
    <xdr:from>
      <xdr:col>1</xdr:col>
      <xdr:colOff>100448</xdr:colOff>
      <xdr:row>268</xdr:row>
      <xdr:rowOff>94257</xdr:rowOff>
    </xdr:from>
    <xdr:to>
      <xdr:col>37</xdr:col>
      <xdr:colOff>100446</xdr:colOff>
      <xdr:row>308</xdr:row>
      <xdr:rowOff>27709</xdr:rowOff>
    </xdr:to>
    <xdr:sp macro="" textlink="">
      <xdr:nvSpPr>
        <xdr:cNvPr id="1058" name="Rectangle: Rounded Corners 1057">
          <a:extLst>
            <a:ext uri="{FF2B5EF4-FFF2-40B4-BE49-F238E27FC236}">
              <a16:creationId xmlns:a16="http://schemas.microsoft.com/office/drawing/2014/main" id="{AB5BCE58-47F6-78D4-0959-BB02FE5E5425}"/>
            </a:ext>
          </a:extLst>
        </xdr:cNvPr>
        <xdr:cNvSpPr/>
      </xdr:nvSpPr>
      <xdr:spPr>
        <a:xfrm>
          <a:off x="543793" y="57701457"/>
          <a:ext cx="24938180" cy="8038361"/>
        </a:xfrm>
        <a:prstGeom prst="roundRect">
          <a:avLst>
            <a:gd name="adj" fmla="val 4428"/>
          </a:avLst>
        </a:prstGeom>
        <a:solidFill>
          <a:srgbClr val="F2F4F4"/>
        </a:solidFill>
        <a:ln>
          <a:noFill/>
        </a:ln>
        <a:effectLst>
          <a:glow rad="279400">
            <a:schemeClr val="bg1">
              <a:lumMod val="65000"/>
              <a:alpha val="40000"/>
            </a:schemeClr>
          </a:glo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96982</xdr:colOff>
      <xdr:row>265</xdr:row>
      <xdr:rowOff>17807</xdr:rowOff>
    </xdr:from>
    <xdr:to>
      <xdr:col>15</xdr:col>
      <xdr:colOff>218208</xdr:colOff>
      <xdr:row>268</xdr:row>
      <xdr:rowOff>45022</xdr:rowOff>
    </xdr:to>
    <xdr:sp macro="" textlink="">
      <xdr:nvSpPr>
        <xdr:cNvPr id="1059" name="Rectangle: Rounded Corners 1058">
          <a:extLst>
            <a:ext uri="{FF2B5EF4-FFF2-40B4-BE49-F238E27FC236}">
              <a16:creationId xmlns:a16="http://schemas.microsoft.com/office/drawing/2014/main" id="{44615FDA-BA5B-5B60-F7F4-C25B4298731D}"/>
            </a:ext>
          </a:extLst>
        </xdr:cNvPr>
        <xdr:cNvSpPr/>
      </xdr:nvSpPr>
      <xdr:spPr>
        <a:xfrm>
          <a:off x="540327" y="53981262"/>
          <a:ext cx="9819408" cy="650669"/>
        </a:xfrm>
        <a:prstGeom prst="roundRect">
          <a:avLst>
            <a:gd name="adj" fmla="val 40598"/>
          </a:avLst>
        </a:prstGeom>
        <a:solidFill>
          <a:srgbClr val="05FF7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solidFill>
                <a:sysClr val="windowText" lastClr="000000"/>
              </a:solidFill>
              <a:latin typeface="Times New Roman" panose="02020603050405020304" pitchFamily="18" charset="0"/>
              <a:cs typeface="Times New Roman" panose="02020603050405020304" pitchFamily="18" charset="0"/>
            </a:rPr>
            <a:t>5. Khắc phục tồn động hệ thống PCCC từ Đoàn thanh tra Bộ Công an</a:t>
          </a:r>
        </a:p>
      </xdr:txBody>
    </xdr:sp>
    <xdr:clientData/>
  </xdr:twoCellAnchor>
  <xdr:twoCellAnchor>
    <xdr:from>
      <xdr:col>6</xdr:col>
      <xdr:colOff>173182</xdr:colOff>
      <xdr:row>272</xdr:row>
      <xdr:rowOff>83127</xdr:rowOff>
    </xdr:from>
    <xdr:to>
      <xdr:col>27</xdr:col>
      <xdr:colOff>640772</xdr:colOff>
      <xdr:row>282</xdr:row>
      <xdr:rowOff>166254</xdr:rowOff>
    </xdr:to>
    <xdr:sp macro="" textlink="'21'!I23">
      <xdr:nvSpPr>
        <xdr:cNvPr id="1063" name="Rectangle: Rounded Corners 1062">
          <a:extLst>
            <a:ext uri="{FF2B5EF4-FFF2-40B4-BE49-F238E27FC236}">
              <a16:creationId xmlns:a16="http://schemas.microsoft.com/office/drawing/2014/main" id="{839F376A-6140-2445-3A12-E95DB0903821}"/>
            </a:ext>
          </a:extLst>
        </xdr:cNvPr>
        <xdr:cNvSpPr/>
      </xdr:nvSpPr>
      <xdr:spPr>
        <a:xfrm>
          <a:off x="4080164" y="51386509"/>
          <a:ext cx="15014863" cy="2161309"/>
        </a:xfrm>
        <a:prstGeom prst="roundRect">
          <a:avLst>
            <a:gd name="adj" fmla="val 1202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4E6A0CB7-3136-4DB0-BCA8-D904126475D4}" type="TxLink">
            <a:rPr lang="en-US" sz="2400" b="0" i="0" u="none" strike="noStrike">
              <a:solidFill>
                <a:srgbClr val="000000"/>
              </a:solidFill>
              <a:latin typeface="Times New Roman"/>
              <a:ea typeface="+mn-ea"/>
              <a:cs typeface="Times New Roman"/>
            </a:rPr>
            <a:pPr marL="0" indent="0" algn="l"/>
            <a:t>Hoàn thành khắc phục các điểm sai khác bản vẽ thẩm duyệt
Đã hoàn thành nghiệm thu với P.AT
- P.ATMT kiểm tra lắp đặt điện trở cuối, điện trở cuối đã được lắp đặt theo đúng bản vẽ thẩm duyệt
- P.ATMT tháo thiết bị bất kỳ tại các zone, tủ báo cháy hiển thị lỗi hở mạch zone đó. </a:t>
          </a:fld>
          <a:endParaRPr lang="en-US" sz="2400" b="0" i="0" u="none" strike="noStrike">
            <a:solidFill>
              <a:srgbClr val="000000"/>
            </a:solidFill>
            <a:latin typeface="Times New Roman"/>
            <a:ea typeface="+mn-ea"/>
            <a:cs typeface="Times New Roman"/>
          </a:endParaRPr>
        </a:p>
      </xdr:txBody>
    </xdr:sp>
    <xdr:clientData/>
  </xdr:twoCellAnchor>
  <xdr:twoCellAnchor>
    <xdr:from>
      <xdr:col>6</xdr:col>
      <xdr:colOff>204354</xdr:colOff>
      <xdr:row>269</xdr:row>
      <xdr:rowOff>13856</xdr:rowOff>
    </xdr:from>
    <xdr:to>
      <xdr:col>21</xdr:col>
      <xdr:colOff>484908</xdr:colOff>
      <xdr:row>272</xdr:row>
      <xdr:rowOff>152401</xdr:rowOff>
    </xdr:to>
    <xdr:grpSp>
      <xdr:nvGrpSpPr>
        <xdr:cNvPr id="1064" name="Group 1063">
          <a:extLst>
            <a:ext uri="{FF2B5EF4-FFF2-40B4-BE49-F238E27FC236}">
              <a16:creationId xmlns:a16="http://schemas.microsoft.com/office/drawing/2014/main" id="{833195BD-03EA-3951-B0C4-BDC07149D253}"/>
            </a:ext>
          </a:extLst>
        </xdr:cNvPr>
        <xdr:cNvGrpSpPr/>
      </xdr:nvGrpSpPr>
      <xdr:grpSpPr>
        <a:xfrm>
          <a:off x="4118263" y="54340992"/>
          <a:ext cx="10567554" cy="762000"/>
          <a:chOff x="5108863" y="33683865"/>
          <a:chExt cx="10671466" cy="762000"/>
        </a:xfrm>
      </xdr:grpSpPr>
      <xdr:sp macro="" textlink="">
        <xdr:nvSpPr>
          <xdr:cNvPr id="1065" name="Rectangle: Rounded Corners 1064">
            <a:extLst>
              <a:ext uri="{FF2B5EF4-FFF2-40B4-BE49-F238E27FC236}">
                <a16:creationId xmlns:a16="http://schemas.microsoft.com/office/drawing/2014/main" id="{650FE811-941D-E0E6-5C02-02FA44B97995}"/>
              </a:ext>
            </a:extLst>
          </xdr:cNvPr>
          <xdr:cNvSpPr/>
        </xdr:nvSpPr>
        <xdr:spPr>
          <a:xfrm>
            <a:off x="5611090" y="33809046"/>
            <a:ext cx="10169239" cy="584863"/>
          </a:xfrm>
          <a:prstGeom prst="roundRect">
            <a:avLst>
              <a:gd name="adj" fmla="val 40598"/>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2000" b="1">
                <a:solidFill>
                  <a:sysClr val="windowText" lastClr="000000"/>
                </a:solidFill>
                <a:latin typeface="Times New Roman" panose="02020603050405020304" pitchFamily="18" charset="0"/>
                <a:cs typeface="Times New Roman" panose="02020603050405020304" pitchFamily="18" charset="0"/>
              </a:rPr>
              <a:t>Tòa nhà khối bảo dưỡng: </a:t>
            </a:r>
            <a:r>
              <a:rPr lang="en-US" sz="2000" b="1">
                <a:solidFill>
                  <a:sysClr val="windowText" lastClr="000000"/>
                </a:solidFill>
                <a:latin typeface="Times New Roman" panose="02020603050405020304" pitchFamily="18" charset="0"/>
                <a:cs typeface="Times New Roman" panose="02020603050405020304" pitchFamily="18" charset="0"/>
              </a:rPr>
              <a:t>R</a:t>
            </a:r>
            <a:r>
              <a:rPr lang="vi-VN" sz="2000" b="1">
                <a:solidFill>
                  <a:sysClr val="windowText" lastClr="000000"/>
                </a:solidFill>
                <a:latin typeface="Times New Roman" panose="02020603050405020304" pitchFamily="18" charset="0"/>
                <a:cs typeface="Times New Roman" panose="02020603050405020304" pitchFamily="18" charset="0"/>
              </a:rPr>
              <a:t>à soát lại các thiết kế hệ thống báo cháy theo thẩm duyệt</a:t>
            </a:r>
            <a:endParaRPr lang="en-US" sz="2000" b="1">
              <a:solidFill>
                <a:sysClr val="windowText" lastClr="000000"/>
              </a:solidFill>
              <a:latin typeface="Times New Roman" panose="02020603050405020304" pitchFamily="18" charset="0"/>
              <a:cs typeface="Times New Roman" panose="02020603050405020304" pitchFamily="18" charset="0"/>
            </a:endParaRPr>
          </a:p>
        </xdr:txBody>
      </xdr:sp>
      <xdr:pic>
        <xdr:nvPicPr>
          <xdr:cNvPr id="1066" name="Picture 1065" descr="Status - Free communications icons">
            <a:extLst>
              <a:ext uri="{FF2B5EF4-FFF2-40B4-BE49-F238E27FC236}">
                <a16:creationId xmlns:a16="http://schemas.microsoft.com/office/drawing/2014/main" id="{6AD7E6E9-C54E-8FD1-D15D-DD25AB2BDF36}"/>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108863" y="33683865"/>
            <a:ext cx="775914" cy="7620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29</xdr:col>
      <xdr:colOff>552452</xdr:colOff>
      <xdr:row>270</xdr:row>
      <xdr:rowOff>492</xdr:rowOff>
    </xdr:from>
    <xdr:to>
      <xdr:col>34</xdr:col>
      <xdr:colOff>32907</xdr:colOff>
      <xdr:row>272</xdr:row>
      <xdr:rowOff>169718</xdr:rowOff>
    </xdr:to>
    <xdr:sp macro="" textlink="">
      <xdr:nvSpPr>
        <xdr:cNvPr id="1067" name="Rectangle: Rounded Corners 1066">
          <a:extLst>
            <a:ext uri="{FF2B5EF4-FFF2-40B4-BE49-F238E27FC236}">
              <a16:creationId xmlns:a16="http://schemas.microsoft.com/office/drawing/2014/main" id="{FAB03702-08BA-C276-09D7-CEFC74D8AD2C}"/>
            </a:ext>
          </a:extLst>
        </xdr:cNvPr>
        <xdr:cNvSpPr/>
      </xdr:nvSpPr>
      <xdr:spPr>
        <a:xfrm>
          <a:off x="20392161" y="54795219"/>
          <a:ext cx="2944091" cy="584863"/>
        </a:xfrm>
        <a:prstGeom prst="roundRect">
          <a:avLst>
            <a:gd name="adj" fmla="val 40598"/>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ysClr val="windowText" lastClr="000000"/>
              </a:solidFill>
              <a:latin typeface="Times New Roman" panose="02020603050405020304" pitchFamily="18" charset="0"/>
              <a:cs typeface="Times New Roman" panose="02020603050405020304" pitchFamily="18" charset="0"/>
            </a:rPr>
            <a:t>Mức</a:t>
          </a:r>
          <a:r>
            <a:rPr lang="en-US" sz="2000" b="1" baseline="0">
              <a:solidFill>
                <a:sysClr val="windowText" lastClr="000000"/>
              </a:solidFill>
              <a:latin typeface="Times New Roman" panose="02020603050405020304" pitchFamily="18" charset="0"/>
              <a:cs typeface="Times New Roman" panose="02020603050405020304" pitchFamily="18" charset="0"/>
            </a:rPr>
            <a:t> độ hoàn thành</a:t>
          </a:r>
          <a:endParaRPr lang="en-US" sz="20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oneCellAnchor>
    <xdr:from>
      <xdr:col>29</xdr:col>
      <xdr:colOff>682338</xdr:colOff>
      <xdr:row>274</xdr:row>
      <xdr:rowOff>135082</xdr:rowOff>
    </xdr:from>
    <xdr:ext cx="2684319" cy="1154098"/>
    <xdr:sp macro="" textlink="'21'!H23">
      <xdr:nvSpPr>
        <xdr:cNvPr id="1068" name="TextBox 1067">
          <a:extLst>
            <a:ext uri="{FF2B5EF4-FFF2-40B4-BE49-F238E27FC236}">
              <a16:creationId xmlns:a16="http://schemas.microsoft.com/office/drawing/2014/main" id="{9B2298FB-773A-8326-E3B0-098EC8032BE2}"/>
            </a:ext>
          </a:extLst>
        </xdr:cNvPr>
        <xdr:cNvSpPr txBox="1"/>
      </xdr:nvSpPr>
      <xdr:spPr>
        <a:xfrm>
          <a:off x="20522047" y="55761082"/>
          <a:ext cx="2684319" cy="1154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3669395C-CD9D-4AF2-97F1-A785AC593B04}" type="TxLink">
            <a:rPr lang="en-US" sz="72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Times New Roman" panose="02020603050405020304" pitchFamily="18" charset="0"/>
              <a:ea typeface="+mn-ea"/>
              <a:cs typeface="Times New Roman" panose="02020603050405020304" pitchFamily="18" charset="0"/>
            </a:rPr>
            <a:pPr marL="0" indent="0" algn="ctr"/>
            <a:t>100%</a:t>
          </a:fld>
          <a:endParaRPr lang="en-US" sz="72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Times New Roman" panose="02020603050405020304" pitchFamily="18" charset="0"/>
            <a:ea typeface="+mn-ea"/>
            <a:cs typeface="Times New Roman" panose="02020603050405020304" pitchFamily="18" charset="0"/>
          </a:endParaRPr>
        </a:p>
      </xdr:txBody>
    </xdr:sp>
    <xdr:clientData/>
  </xdr:oneCellAnchor>
  <xdr:twoCellAnchor>
    <xdr:from>
      <xdr:col>6</xdr:col>
      <xdr:colOff>173182</xdr:colOff>
      <xdr:row>285</xdr:row>
      <xdr:rowOff>110833</xdr:rowOff>
    </xdr:from>
    <xdr:to>
      <xdr:col>27</xdr:col>
      <xdr:colOff>651164</xdr:colOff>
      <xdr:row>294</xdr:row>
      <xdr:rowOff>180105</xdr:rowOff>
    </xdr:to>
    <xdr:sp macro="" textlink="'21'!I24">
      <xdr:nvSpPr>
        <xdr:cNvPr id="1069" name="Rectangle: Rounded Corners 1068">
          <a:extLst>
            <a:ext uri="{FF2B5EF4-FFF2-40B4-BE49-F238E27FC236}">
              <a16:creationId xmlns:a16="http://schemas.microsoft.com/office/drawing/2014/main" id="{73F1181B-6FB8-527A-10BF-A0EB04A6439E}"/>
            </a:ext>
          </a:extLst>
        </xdr:cNvPr>
        <xdr:cNvSpPr/>
      </xdr:nvSpPr>
      <xdr:spPr>
        <a:xfrm>
          <a:off x="4080164" y="54115851"/>
          <a:ext cx="15025255" cy="1939636"/>
        </a:xfrm>
        <a:prstGeom prst="roundRect">
          <a:avLst>
            <a:gd name="adj" fmla="val 1202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480EDF40-42A7-4B57-AFF6-AF26996A85FC}" type="TxLink">
            <a:rPr lang="en-US" sz="2400" b="0" i="0" u="none" strike="noStrike">
              <a:solidFill>
                <a:srgbClr val="000000"/>
              </a:solidFill>
              <a:latin typeface="Times New Roman"/>
              <a:ea typeface="+mn-ea"/>
              <a:cs typeface="Times New Roman"/>
            </a:rPr>
            <a:pPr marL="0" indent="0" algn="l"/>
            <a:t>- Tích lũy thực hiện di dời đầu dò không cần giàn giáo: 35/35 đầu dò 
- Tích lũy thực hiện di dời có giàn giáo: 75/82 đầu dò 
- Tích lũy thực hiện lắp mới có giàn giáo: 21/21 đầu dò </a:t>
          </a:fld>
          <a:endParaRPr lang="en-US" sz="2400" b="0" i="0" u="none" strike="noStrike">
            <a:solidFill>
              <a:srgbClr val="000000"/>
            </a:solidFill>
            <a:latin typeface="Times New Roman"/>
            <a:ea typeface="+mn-ea"/>
            <a:cs typeface="Times New Roman"/>
          </a:endParaRPr>
        </a:p>
      </xdr:txBody>
    </xdr:sp>
    <xdr:clientData/>
  </xdr:twoCellAnchor>
  <xdr:twoCellAnchor>
    <xdr:from>
      <xdr:col>6</xdr:col>
      <xdr:colOff>176645</xdr:colOff>
      <xdr:row>282</xdr:row>
      <xdr:rowOff>55414</xdr:rowOff>
    </xdr:from>
    <xdr:to>
      <xdr:col>21</xdr:col>
      <xdr:colOff>457199</xdr:colOff>
      <xdr:row>285</xdr:row>
      <xdr:rowOff>193960</xdr:rowOff>
    </xdr:to>
    <xdr:grpSp>
      <xdr:nvGrpSpPr>
        <xdr:cNvPr id="1070" name="Group 1069">
          <a:extLst>
            <a:ext uri="{FF2B5EF4-FFF2-40B4-BE49-F238E27FC236}">
              <a16:creationId xmlns:a16="http://schemas.microsoft.com/office/drawing/2014/main" id="{9D3087B5-A8A6-0A1A-11CC-614A547D9CA7}"/>
            </a:ext>
          </a:extLst>
        </xdr:cNvPr>
        <xdr:cNvGrpSpPr/>
      </xdr:nvGrpSpPr>
      <xdr:grpSpPr>
        <a:xfrm>
          <a:off x="4090554" y="57084187"/>
          <a:ext cx="10567554" cy="762000"/>
          <a:chOff x="5108863" y="33683865"/>
          <a:chExt cx="10671466" cy="762000"/>
        </a:xfrm>
      </xdr:grpSpPr>
      <xdr:sp macro="" textlink="">
        <xdr:nvSpPr>
          <xdr:cNvPr id="1071" name="Rectangle: Rounded Corners 1070">
            <a:extLst>
              <a:ext uri="{FF2B5EF4-FFF2-40B4-BE49-F238E27FC236}">
                <a16:creationId xmlns:a16="http://schemas.microsoft.com/office/drawing/2014/main" id="{33093698-43D9-0D1E-02FF-A13D5A5D3DEF}"/>
              </a:ext>
            </a:extLst>
          </xdr:cNvPr>
          <xdr:cNvSpPr/>
        </xdr:nvSpPr>
        <xdr:spPr>
          <a:xfrm>
            <a:off x="5611090" y="33809046"/>
            <a:ext cx="10169239" cy="584863"/>
          </a:xfrm>
          <a:prstGeom prst="roundRect">
            <a:avLst>
              <a:gd name="adj" fmla="val 40598"/>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ysClr val="windowText" lastClr="000000"/>
                </a:solidFill>
                <a:latin typeface="Times New Roman" panose="02020603050405020304" pitchFamily="18" charset="0"/>
                <a:cs typeface="Times New Roman" panose="02020603050405020304" pitchFamily="18" charset="0"/>
              </a:rPr>
              <a:t>Lắp</a:t>
            </a:r>
            <a:r>
              <a:rPr lang="en-US" sz="2000" b="1" baseline="0">
                <a:solidFill>
                  <a:sysClr val="windowText" lastClr="000000"/>
                </a:solidFill>
                <a:latin typeface="Times New Roman" panose="02020603050405020304" pitchFamily="18" charset="0"/>
                <a:cs typeface="Times New Roman" panose="02020603050405020304" pitchFamily="18" charset="0"/>
              </a:rPr>
              <a:t> mới và di dời các đầu báo cháy nằm cách trần nhà &gt;0.3m</a:t>
            </a:r>
            <a:endParaRPr lang="en-US" sz="2000" b="1">
              <a:solidFill>
                <a:sysClr val="windowText" lastClr="000000"/>
              </a:solidFill>
              <a:latin typeface="Times New Roman" panose="02020603050405020304" pitchFamily="18" charset="0"/>
              <a:cs typeface="Times New Roman" panose="02020603050405020304" pitchFamily="18" charset="0"/>
            </a:endParaRPr>
          </a:p>
        </xdr:txBody>
      </xdr:sp>
      <xdr:pic>
        <xdr:nvPicPr>
          <xdr:cNvPr id="1072" name="Picture 1071" descr="Status - Free communications icons">
            <a:extLst>
              <a:ext uri="{FF2B5EF4-FFF2-40B4-BE49-F238E27FC236}">
                <a16:creationId xmlns:a16="http://schemas.microsoft.com/office/drawing/2014/main" id="{6D093567-2A48-0525-E08F-6CE2F3C628B9}"/>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108863" y="33683865"/>
            <a:ext cx="775914" cy="7620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29</xdr:col>
      <xdr:colOff>682338</xdr:colOff>
      <xdr:row>286</xdr:row>
      <xdr:rowOff>155861</xdr:rowOff>
    </xdr:from>
    <xdr:ext cx="2684319" cy="1154098"/>
    <xdr:sp macro="" textlink="'21'!H24">
      <xdr:nvSpPr>
        <xdr:cNvPr id="1073" name="TextBox 1072">
          <a:extLst>
            <a:ext uri="{FF2B5EF4-FFF2-40B4-BE49-F238E27FC236}">
              <a16:creationId xmlns:a16="http://schemas.microsoft.com/office/drawing/2014/main" id="{E901F7FD-CEC0-7B81-56BE-70D1EF026E91}"/>
            </a:ext>
          </a:extLst>
        </xdr:cNvPr>
        <xdr:cNvSpPr txBox="1"/>
      </xdr:nvSpPr>
      <xdr:spPr>
        <a:xfrm>
          <a:off x="20522047" y="58275679"/>
          <a:ext cx="2684319" cy="1154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CB55B1F1-C65F-4D34-BEB3-BB20B2C1FD88}" type="TxLink">
            <a:rPr lang="en-US" sz="72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Times New Roman" panose="02020603050405020304" pitchFamily="18" charset="0"/>
              <a:ea typeface="+mn-ea"/>
              <a:cs typeface="Times New Roman" panose="02020603050405020304" pitchFamily="18" charset="0"/>
            </a:rPr>
            <a:pPr marL="0" indent="0" algn="ctr"/>
            <a:t>76%</a:t>
          </a:fld>
          <a:endParaRPr lang="en-US" sz="72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Times New Roman" panose="02020603050405020304" pitchFamily="18" charset="0"/>
            <a:ea typeface="+mn-ea"/>
            <a:cs typeface="Times New Roman" panose="02020603050405020304" pitchFamily="18" charset="0"/>
          </a:endParaRPr>
        </a:p>
      </xdr:txBody>
    </xdr:sp>
    <xdr:clientData/>
  </xdr:oneCellAnchor>
  <xdr:twoCellAnchor>
    <xdr:from>
      <xdr:col>6</xdr:col>
      <xdr:colOff>173183</xdr:colOff>
      <xdr:row>297</xdr:row>
      <xdr:rowOff>124688</xdr:rowOff>
    </xdr:from>
    <xdr:to>
      <xdr:col>28</xdr:col>
      <xdr:colOff>1</xdr:colOff>
      <xdr:row>306</xdr:row>
      <xdr:rowOff>69273</xdr:rowOff>
    </xdr:to>
    <xdr:sp macro="" textlink="'21'!I25">
      <xdr:nvSpPr>
        <xdr:cNvPr id="1074" name="Rectangle: Rounded Corners 1073">
          <a:extLst>
            <a:ext uri="{FF2B5EF4-FFF2-40B4-BE49-F238E27FC236}">
              <a16:creationId xmlns:a16="http://schemas.microsoft.com/office/drawing/2014/main" id="{7E274DD1-A87A-A91A-CBD9-4D364C1C33FB}"/>
            </a:ext>
          </a:extLst>
        </xdr:cNvPr>
        <xdr:cNvSpPr/>
      </xdr:nvSpPr>
      <xdr:spPr>
        <a:xfrm>
          <a:off x="4080165" y="56623524"/>
          <a:ext cx="15066818" cy="1814949"/>
        </a:xfrm>
        <a:prstGeom prst="roundRect">
          <a:avLst>
            <a:gd name="adj" fmla="val 1202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A0B89D11-2E2F-4466-814F-7A41F9FA367D}" type="TxLink">
            <a:rPr lang="en-US" sz="2400" b="0" i="0" u="none" strike="noStrike">
              <a:solidFill>
                <a:srgbClr val="000000"/>
              </a:solidFill>
              <a:latin typeface="Times New Roman"/>
              <a:ea typeface="+mn-ea"/>
              <a:cs typeface="Times New Roman"/>
            </a:rPr>
            <a:pPr marL="0" indent="0" algn="l"/>
            <a:t>Đã đưa vào kế hoạch mua sắm 2026
Đã lập danh mục đưa vào YCMS CCDC và đã gửi đầu mối xưởng triển khai mua sắm
Kế hoạch tiếp theo: theo dõi mua sắm</a:t>
          </a:fld>
          <a:endParaRPr lang="en-US" sz="2400" b="0" i="0" u="none" strike="noStrike">
            <a:solidFill>
              <a:srgbClr val="000000"/>
            </a:solidFill>
            <a:latin typeface="Times New Roman"/>
            <a:ea typeface="+mn-ea"/>
            <a:cs typeface="Times New Roman"/>
          </a:endParaRPr>
        </a:p>
      </xdr:txBody>
    </xdr:sp>
    <xdr:clientData/>
  </xdr:twoCellAnchor>
  <xdr:twoCellAnchor>
    <xdr:from>
      <xdr:col>6</xdr:col>
      <xdr:colOff>65809</xdr:colOff>
      <xdr:row>294</xdr:row>
      <xdr:rowOff>69269</xdr:rowOff>
    </xdr:from>
    <xdr:to>
      <xdr:col>21</xdr:col>
      <xdr:colOff>346363</xdr:colOff>
      <xdr:row>297</xdr:row>
      <xdr:rowOff>207815</xdr:rowOff>
    </xdr:to>
    <xdr:grpSp>
      <xdr:nvGrpSpPr>
        <xdr:cNvPr id="1075" name="Group 1074">
          <a:extLst>
            <a:ext uri="{FF2B5EF4-FFF2-40B4-BE49-F238E27FC236}">
              <a16:creationId xmlns:a16="http://schemas.microsoft.com/office/drawing/2014/main" id="{709B9816-B627-E365-FE76-FEE6C3CB7CB7}"/>
            </a:ext>
          </a:extLst>
        </xdr:cNvPr>
        <xdr:cNvGrpSpPr/>
      </xdr:nvGrpSpPr>
      <xdr:grpSpPr>
        <a:xfrm>
          <a:off x="3979718" y="59591860"/>
          <a:ext cx="10567554" cy="762000"/>
          <a:chOff x="5108863" y="33683865"/>
          <a:chExt cx="10671466" cy="762000"/>
        </a:xfrm>
      </xdr:grpSpPr>
      <xdr:sp macro="" textlink="">
        <xdr:nvSpPr>
          <xdr:cNvPr id="1076" name="Rectangle: Rounded Corners 1075">
            <a:extLst>
              <a:ext uri="{FF2B5EF4-FFF2-40B4-BE49-F238E27FC236}">
                <a16:creationId xmlns:a16="http://schemas.microsoft.com/office/drawing/2014/main" id="{12C4D4BD-331C-C40C-8BA3-04868D4A2F03}"/>
              </a:ext>
            </a:extLst>
          </xdr:cNvPr>
          <xdr:cNvSpPr/>
        </xdr:nvSpPr>
        <xdr:spPr>
          <a:xfrm>
            <a:off x="5611090" y="33809046"/>
            <a:ext cx="10169239" cy="584863"/>
          </a:xfrm>
          <a:prstGeom prst="roundRect">
            <a:avLst>
              <a:gd name="adj" fmla="val 40598"/>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ysClr val="windowText" lastClr="000000"/>
                </a:solidFill>
                <a:latin typeface="Times New Roman" panose="02020603050405020304" pitchFamily="18" charset="0"/>
                <a:cs typeface="Times New Roman" panose="02020603050405020304" pitchFamily="18" charset="0"/>
              </a:rPr>
              <a:t>Mua sắm bổ sung các thiết bị test báo cháy phù hợp</a:t>
            </a:r>
          </a:p>
        </xdr:txBody>
      </xdr:sp>
      <xdr:pic>
        <xdr:nvPicPr>
          <xdr:cNvPr id="1077" name="Picture 1076" descr="Status - Free communications icons">
            <a:extLst>
              <a:ext uri="{FF2B5EF4-FFF2-40B4-BE49-F238E27FC236}">
                <a16:creationId xmlns:a16="http://schemas.microsoft.com/office/drawing/2014/main" id="{70B9EE38-39E2-1D84-DC10-A05DE1B47D58}"/>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108863" y="33683865"/>
            <a:ext cx="775914" cy="7620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29</xdr:col>
      <xdr:colOff>682338</xdr:colOff>
      <xdr:row>298</xdr:row>
      <xdr:rowOff>176641</xdr:rowOff>
    </xdr:from>
    <xdr:ext cx="2684319" cy="1154098"/>
    <xdr:sp macro="" textlink="'21'!H25">
      <xdr:nvSpPr>
        <xdr:cNvPr id="1078" name="TextBox 1077">
          <a:extLst>
            <a:ext uri="{FF2B5EF4-FFF2-40B4-BE49-F238E27FC236}">
              <a16:creationId xmlns:a16="http://schemas.microsoft.com/office/drawing/2014/main" id="{20C8D13F-2C2A-D58A-C23C-A9168DA036D7}"/>
            </a:ext>
          </a:extLst>
        </xdr:cNvPr>
        <xdr:cNvSpPr txBox="1"/>
      </xdr:nvSpPr>
      <xdr:spPr>
        <a:xfrm>
          <a:off x="20522047" y="60790277"/>
          <a:ext cx="2684319" cy="1154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55260CC2-F965-4ABC-86FB-2585B201A3D2}" type="TxLink">
            <a:rPr lang="en-US" sz="72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Times New Roman" panose="02020603050405020304" pitchFamily="18" charset="0"/>
              <a:ea typeface="+mn-ea"/>
              <a:cs typeface="Times New Roman" panose="02020603050405020304" pitchFamily="18" charset="0"/>
            </a:rPr>
            <a:pPr marL="0" indent="0" algn="ctr"/>
            <a:t>85%</a:t>
          </a:fld>
          <a:endParaRPr lang="en-US" sz="72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Times New Roman" panose="02020603050405020304" pitchFamily="18" charset="0"/>
            <a:ea typeface="+mn-ea"/>
            <a:cs typeface="Times New Roman" panose="02020603050405020304" pitchFamily="18" charset="0"/>
          </a:endParaRPr>
        </a:p>
      </xdr:txBody>
    </xdr:sp>
    <xdr:clientData/>
  </xdr:oneCellAnchor>
  <xdr:twoCellAnchor editAs="oneCell">
    <xdr:from>
      <xdr:col>2</xdr:col>
      <xdr:colOff>55418</xdr:colOff>
      <xdr:row>284</xdr:row>
      <xdr:rowOff>138544</xdr:rowOff>
    </xdr:from>
    <xdr:to>
      <xdr:col>5</xdr:col>
      <xdr:colOff>425819</xdr:colOff>
      <xdr:row>292</xdr:row>
      <xdr:rowOff>58188</xdr:rowOff>
    </xdr:to>
    <xdr:pic>
      <xdr:nvPicPr>
        <xdr:cNvPr id="1079" name="Picture 1078" descr="An Overview of Smoke Detectors">
          <a:extLst>
            <a:ext uri="{FF2B5EF4-FFF2-40B4-BE49-F238E27FC236}">
              <a16:creationId xmlns:a16="http://schemas.microsoft.com/office/drawing/2014/main" id="{499BB98D-1D19-C8CA-51DB-A45D6ED5D0E1}"/>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191491" y="61070835"/>
          <a:ext cx="2448583" cy="1582189"/>
        </a:xfrm>
        <a:prstGeom prst="round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581891</xdr:colOff>
      <xdr:row>272</xdr:row>
      <xdr:rowOff>13854</xdr:rowOff>
    </xdr:from>
    <xdr:to>
      <xdr:col>5</xdr:col>
      <xdr:colOff>591206</xdr:colOff>
      <xdr:row>281</xdr:row>
      <xdr:rowOff>27710</xdr:rowOff>
    </xdr:to>
    <xdr:pic>
      <xdr:nvPicPr>
        <xdr:cNvPr id="1080" name="Picture 1079" descr="Thi công lắp đặt hệ thống PCCC - PCCC GIA BẢO">
          <a:extLst>
            <a:ext uri="{FF2B5EF4-FFF2-40B4-BE49-F238E27FC236}">
              <a16:creationId xmlns:a16="http://schemas.microsoft.com/office/drawing/2014/main" id="{6AC79C05-CA54-F26A-6BF7-26A747D0C098}"/>
            </a:ext>
          </a:extLst>
        </xdr:cNvPr>
        <xdr:cNvPicPr>
          <a:picLocks noChangeAspect="1" noChangeArrowheads="1"/>
        </xdr:cNvPicPr>
      </xdr:nvPicPr>
      <xdr:blipFill rotWithShape="1">
        <a:blip xmlns:r="http://schemas.openxmlformats.org/officeDocument/2006/relationships" r:embed="rId16">
          <a:extLst>
            <a:ext uri="{28A0092B-C50C-407E-A947-70E740481C1C}">
              <a14:useLocalDpi xmlns:a14="http://schemas.microsoft.com/office/drawing/2010/main" val="0"/>
            </a:ext>
          </a:extLst>
        </a:blip>
        <a:srcRect t="18809" b="11031"/>
        <a:stretch>
          <a:fillRect/>
        </a:stretch>
      </xdr:blipFill>
      <xdr:spPr bwMode="auto">
        <a:xfrm>
          <a:off x="1025236" y="58452327"/>
          <a:ext cx="2780225" cy="18842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166256</xdr:colOff>
      <xdr:row>294</xdr:row>
      <xdr:rowOff>194072</xdr:rowOff>
    </xdr:from>
    <xdr:to>
      <xdr:col>5</xdr:col>
      <xdr:colOff>235528</xdr:colOff>
      <xdr:row>306</xdr:row>
      <xdr:rowOff>53136</xdr:rowOff>
    </xdr:to>
    <xdr:pic>
      <xdr:nvPicPr>
        <xdr:cNvPr id="1081" name="Picture 1080" descr="Heat Detector Testing - Product Support &amp; Information | SDi Fire">
          <a:extLst>
            <a:ext uri="{FF2B5EF4-FFF2-40B4-BE49-F238E27FC236}">
              <a16:creationId xmlns:a16="http://schemas.microsoft.com/office/drawing/2014/main" id="{CE6181E6-5221-8B14-902E-7E76C306C70A}"/>
            </a:ext>
          </a:extLst>
        </xdr:cNvPr>
        <xdr:cNvPicPr>
          <a:picLocks noChangeAspect="1" noChangeArrowheads="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l="25535" r="29511" b="24126"/>
        <a:stretch>
          <a:fillRect/>
        </a:stretch>
      </xdr:blipFill>
      <xdr:spPr bwMode="auto">
        <a:xfrm>
          <a:off x="1302329" y="63204545"/>
          <a:ext cx="2147454" cy="2352882"/>
        </a:xfrm>
        <a:prstGeom prst="round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316</xdr:row>
      <xdr:rowOff>0</xdr:rowOff>
    </xdr:from>
    <xdr:to>
      <xdr:col>11</xdr:col>
      <xdr:colOff>304800</xdr:colOff>
      <xdr:row>346</xdr:row>
      <xdr:rowOff>91439</xdr:rowOff>
    </xdr:to>
    <xdr:sp macro="" textlink="">
      <xdr:nvSpPr>
        <xdr:cNvPr id="1061" name="AutoShape 1">
          <a:extLst>
            <a:ext uri="{FF2B5EF4-FFF2-40B4-BE49-F238E27FC236}">
              <a16:creationId xmlns:a16="http://schemas.microsoft.com/office/drawing/2014/main" id="{1CA5B67A-9957-127D-E919-341BCEDD196A}"/>
            </a:ext>
          </a:extLst>
        </xdr:cNvPr>
        <xdr:cNvSpPr>
          <a:spLocks noChangeAspect="1" noChangeArrowheads="1"/>
        </xdr:cNvSpPr>
      </xdr:nvSpPr>
      <xdr:spPr bwMode="auto">
        <a:xfrm>
          <a:off x="7307580" y="65783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43</xdr:col>
      <xdr:colOff>0</xdr:colOff>
      <xdr:row>309</xdr:row>
      <xdr:rowOff>0</xdr:rowOff>
    </xdr:from>
    <xdr:to>
      <xdr:col>43</xdr:col>
      <xdr:colOff>304800</xdr:colOff>
      <xdr:row>346</xdr:row>
      <xdr:rowOff>91439</xdr:rowOff>
    </xdr:to>
    <xdr:sp macro="" textlink="">
      <xdr:nvSpPr>
        <xdr:cNvPr id="1062" name="AutoShape 2">
          <a:extLst>
            <a:ext uri="{FF2B5EF4-FFF2-40B4-BE49-F238E27FC236}">
              <a16:creationId xmlns:a16="http://schemas.microsoft.com/office/drawing/2014/main" id="{CD2DB43A-8348-174B-457A-FCA064EB0A1C}"/>
            </a:ext>
          </a:extLst>
        </xdr:cNvPr>
        <xdr:cNvSpPr>
          <a:spLocks noChangeAspect="1" noChangeArrowheads="1"/>
        </xdr:cNvSpPr>
      </xdr:nvSpPr>
      <xdr:spPr bwMode="auto">
        <a:xfrm>
          <a:off x="28948380" y="64289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114297</xdr:colOff>
      <xdr:row>329</xdr:row>
      <xdr:rowOff>93517</xdr:rowOff>
    </xdr:from>
    <xdr:to>
      <xdr:col>37</xdr:col>
      <xdr:colOff>235526</xdr:colOff>
      <xdr:row>348</xdr:row>
      <xdr:rowOff>120732</xdr:rowOff>
    </xdr:to>
    <xdr:sp macro="" textlink="">
      <xdr:nvSpPr>
        <xdr:cNvPr id="42" name="Rectangle: Rounded Corners 41">
          <a:extLst>
            <a:ext uri="{FF2B5EF4-FFF2-40B4-BE49-F238E27FC236}">
              <a16:creationId xmlns:a16="http://schemas.microsoft.com/office/drawing/2014/main" id="{CBDACEF0-AAC7-0A80-777A-4181C0048D9A}"/>
            </a:ext>
          </a:extLst>
        </xdr:cNvPr>
        <xdr:cNvSpPr/>
      </xdr:nvSpPr>
      <xdr:spPr>
        <a:xfrm>
          <a:off x="557642" y="71513699"/>
          <a:ext cx="25059411" cy="650669"/>
        </a:xfrm>
        <a:prstGeom prst="roundRect">
          <a:avLst>
            <a:gd name="adj" fmla="val 40598"/>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ysClr val="windowText" lastClr="000000"/>
              </a:solidFill>
              <a:latin typeface="Times New Roman" panose="02020603050405020304" pitchFamily="18" charset="0"/>
              <a:cs typeface="Times New Roman" panose="02020603050405020304" pitchFamily="18" charset="0"/>
            </a:rPr>
            <a:t>TOTAL</a:t>
          </a:r>
          <a:r>
            <a:rPr lang="en-US" sz="2400" b="1" baseline="0">
              <a:solidFill>
                <a:sysClr val="windowText" lastClr="000000"/>
              </a:solidFill>
              <a:latin typeface="Times New Roman" panose="02020603050405020304" pitchFamily="18" charset="0"/>
              <a:cs typeface="Times New Roman" panose="02020603050405020304" pitchFamily="18" charset="0"/>
            </a:rPr>
            <a:t> </a:t>
          </a:r>
          <a:r>
            <a:rPr lang="en-US" sz="2400" b="1">
              <a:solidFill>
                <a:sysClr val="windowText" lastClr="000000"/>
              </a:solidFill>
              <a:latin typeface="Times New Roman" panose="02020603050405020304" pitchFamily="18" charset="0"/>
              <a:cs typeface="Times New Roman" panose="02020603050405020304" pitchFamily="18" charset="0"/>
            </a:rPr>
            <a:t>PRODUCTIVE MAINTENANCE</a:t>
          </a:r>
        </a:p>
      </xdr:txBody>
    </xdr:sp>
    <xdr:clientData/>
  </xdr:twoCellAnchor>
  <xdr:twoCellAnchor>
    <xdr:from>
      <xdr:col>1</xdr:col>
      <xdr:colOff>207819</xdr:colOff>
      <xdr:row>349</xdr:row>
      <xdr:rowOff>131618</xdr:rowOff>
    </xdr:from>
    <xdr:to>
      <xdr:col>3</xdr:col>
      <xdr:colOff>387927</xdr:colOff>
      <xdr:row>374</xdr:row>
      <xdr:rowOff>48491</xdr:rowOff>
    </xdr:to>
    <xdr:sp macro="" textlink="">
      <xdr:nvSpPr>
        <xdr:cNvPr id="50" name="Rectangle 49">
          <a:extLst>
            <a:ext uri="{FF2B5EF4-FFF2-40B4-BE49-F238E27FC236}">
              <a16:creationId xmlns:a16="http://schemas.microsoft.com/office/drawing/2014/main" id="{0162BF4E-F752-A325-E24A-798CB57BCCB1}"/>
            </a:ext>
          </a:extLst>
        </xdr:cNvPr>
        <xdr:cNvSpPr/>
      </xdr:nvSpPr>
      <xdr:spPr>
        <a:xfrm>
          <a:off x="651164" y="72383073"/>
          <a:ext cx="1565563" cy="5153891"/>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600" b="1"/>
            <a:t>ET</a:t>
          </a:r>
        </a:p>
      </xdr:txBody>
    </xdr:sp>
    <xdr:clientData/>
  </xdr:twoCellAnchor>
  <xdr:twoCellAnchor>
    <xdr:from>
      <xdr:col>14</xdr:col>
      <xdr:colOff>27709</xdr:colOff>
      <xdr:row>348</xdr:row>
      <xdr:rowOff>96982</xdr:rowOff>
    </xdr:from>
    <xdr:to>
      <xdr:col>23</xdr:col>
      <xdr:colOff>221673</xdr:colOff>
      <xdr:row>375</xdr:row>
      <xdr:rowOff>47500</xdr:rowOff>
    </xdr:to>
    <xdr:graphicFrame macro="">
      <xdr:nvGraphicFramePr>
        <xdr:cNvPr id="51" name="Chart 50">
          <a:extLst>
            <a:ext uri="{FF2B5EF4-FFF2-40B4-BE49-F238E27FC236}">
              <a16:creationId xmlns:a16="http://schemas.microsoft.com/office/drawing/2014/main" id="{BBAC3F88-3BE2-44BC-9B4F-82339AE25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23</xdr:col>
      <xdr:colOff>671946</xdr:colOff>
      <xdr:row>356</xdr:row>
      <xdr:rowOff>152401</xdr:rowOff>
    </xdr:from>
    <xdr:to>
      <xdr:col>30</xdr:col>
      <xdr:colOff>450272</xdr:colOff>
      <xdr:row>366</xdr:row>
      <xdr:rowOff>190500</xdr:rowOff>
    </xdr:to>
    <xdr:sp macro="" textlink="">
      <xdr:nvSpPr>
        <xdr:cNvPr id="59" name="Rectangle: Rounded Corners 58">
          <a:extLst>
            <a:ext uri="{FF2B5EF4-FFF2-40B4-BE49-F238E27FC236}">
              <a16:creationId xmlns:a16="http://schemas.microsoft.com/office/drawing/2014/main" id="{B554408D-1C2B-4EF3-953F-5DA3E843D888}"/>
            </a:ext>
          </a:extLst>
        </xdr:cNvPr>
        <xdr:cNvSpPr/>
      </xdr:nvSpPr>
      <xdr:spPr>
        <a:xfrm>
          <a:off x="16362219" y="62930810"/>
          <a:ext cx="4627417" cy="211628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kern="1200" baseline="0">
              <a:solidFill>
                <a:srgbClr val="FF0000"/>
              </a:solidFill>
              <a:latin typeface="Times New Roman" panose="02020603050405020304" pitchFamily="18" charset="0"/>
              <a:cs typeface="Times New Roman" panose="02020603050405020304" pitchFamily="18" charset="0"/>
            </a:rPr>
            <a:t>25%</a:t>
          </a:r>
          <a:r>
            <a:rPr lang="en-US" sz="2800" b="1" kern="1200" baseline="0">
              <a:solidFill>
                <a:sysClr val="windowText" lastClr="000000"/>
              </a:solidFill>
              <a:latin typeface="Times New Roman" panose="02020603050405020304" pitchFamily="18" charset="0"/>
              <a:cs typeface="Times New Roman" panose="02020603050405020304" pitchFamily="18" charset="0"/>
            </a:rPr>
            <a:t>: </a:t>
          </a:r>
          <a:r>
            <a:rPr lang="en-US" sz="2400" b="0" kern="1200" baseline="0">
              <a:solidFill>
                <a:sysClr val="windowText" lastClr="000000"/>
              </a:solidFill>
              <a:latin typeface="Times New Roman" panose="02020603050405020304" pitchFamily="18" charset="0"/>
              <a:cs typeface="Times New Roman" panose="02020603050405020304" pitchFamily="18" charset="0"/>
            </a:rPr>
            <a:t>Xây dựng</a:t>
          </a:r>
          <a:endParaRPr lang="en-US" sz="2800" b="0" kern="1200" baseline="0">
            <a:solidFill>
              <a:sysClr val="windowText" lastClr="000000"/>
            </a:solidFill>
            <a:latin typeface="Times New Roman" panose="02020603050405020304" pitchFamily="18" charset="0"/>
            <a:cs typeface="Times New Roman" panose="02020603050405020304" pitchFamily="18" charset="0"/>
          </a:endParaRPr>
        </a:p>
        <a:p>
          <a:pPr algn="l"/>
          <a:r>
            <a:rPr lang="en-US" sz="2800" b="1" kern="1200" baseline="0">
              <a:solidFill>
                <a:srgbClr val="FF0000"/>
              </a:solidFill>
              <a:latin typeface="Times New Roman" panose="02020603050405020304" pitchFamily="18" charset="0"/>
              <a:cs typeface="Times New Roman" panose="02020603050405020304" pitchFamily="18" charset="0"/>
            </a:rPr>
            <a:t>50%</a:t>
          </a:r>
          <a:r>
            <a:rPr lang="en-US" sz="2800" b="1" kern="1200" baseline="0">
              <a:solidFill>
                <a:sysClr val="windowText" lastClr="000000"/>
              </a:solidFill>
              <a:latin typeface="Times New Roman" panose="02020603050405020304" pitchFamily="18" charset="0"/>
              <a:cs typeface="Times New Roman" panose="02020603050405020304" pitchFamily="18" charset="0"/>
            </a:rPr>
            <a:t>: </a:t>
          </a:r>
          <a:r>
            <a:rPr lang="en-US" sz="2400" b="0" kern="1200" baseline="0">
              <a:solidFill>
                <a:sysClr val="windowText" lastClr="000000"/>
              </a:solidFill>
              <a:latin typeface="Times New Roman" panose="02020603050405020304" pitchFamily="18" charset="0"/>
              <a:cs typeface="Times New Roman" panose="02020603050405020304" pitchFamily="18" charset="0"/>
            </a:rPr>
            <a:t>Review góp ý</a:t>
          </a:r>
        </a:p>
        <a:p>
          <a:pPr algn="l"/>
          <a:r>
            <a:rPr lang="en-US" sz="2800" b="1" kern="1200" baseline="0">
              <a:solidFill>
                <a:srgbClr val="FF0000"/>
              </a:solidFill>
              <a:latin typeface="Times New Roman" panose="02020603050405020304" pitchFamily="18" charset="0"/>
              <a:cs typeface="Times New Roman" panose="02020603050405020304" pitchFamily="18" charset="0"/>
            </a:rPr>
            <a:t>75%</a:t>
          </a:r>
          <a:r>
            <a:rPr lang="en-US" sz="2800" b="1" kern="1200" baseline="0">
              <a:solidFill>
                <a:sysClr val="windowText" lastClr="000000"/>
              </a:solidFill>
              <a:latin typeface="Times New Roman" panose="02020603050405020304" pitchFamily="18" charset="0"/>
              <a:cs typeface="Times New Roman" panose="02020603050405020304" pitchFamily="18" charset="0"/>
            </a:rPr>
            <a:t>: </a:t>
          </a:r>
          <a:r>
            <a:rPr lang="en-US" sz="2400" b="0" kern="1200" baseline="0">
              <a:solidFill>
                <a:sysClr val="windowText" lastClr="000000"/>
              </a:solidFill>
              <a:latin typeface="Times New Roman" panose="02020603050405020304" pitchFamily="18" charset="0"/>
              <a:cs typeface="Times New Roman" panose="02020603050405020304" pitchFamily="18" charset="0"/>
            </a:rPr>
            <a:t>Phản biện</a:t>
          </a:r>
          <a:endParaRPr lang="en-US" sz="2800" b="0" kern="1200" baseline="0">
            <a:solidFill>
              <a:sysClr val="windowText" lastClr="000000"/>
            </a:solidFill>
            <a:latin typeface="Times New Roman" panose="02020603050405020304" pitchFamily="18" charset="0"/>
            <a:cs typeface="Times New Roman" panose="02020603050405020304" pitchFamily="18" charset="0"/>
          </a:endParaRPr>
        </a:p>
        <a:p>
          <a:pPr algn="l"/>
          <a:r>
            <a:rPr lang="en-US" sz="2800" b="1" kern="1200" baseline="0">
              <a:solidFill>
                <a:srgbClr val="FF0000"/>
              </a:solidFill>
              <a:latin typeface="Times New Roman" panose="02020603050405020304" pitchFamily="18" charset="0"/>
              <a:cs typeface="Times New Roman" panose="02020603050405020304" pitchFamily="18" charset="0"/>
            </a:rPr>
            <a:t>100%</a:t>
          </a:r>
          <a:r>
            <a:rPr lang="en-US" sz="2800" b="1" kern="1200" baseline="0">
              <a:solidFill>
                <a:sysClr val="windowText" lastClr="000000"/>
              </a:solidFill>
              <a:latin typeface="Times New Roman" panose="02020603050405020304" pitchFamily="18" charset="0"/>
              <a:cs typeface="Times New Roman" panose="02020603050405020304" pitchFamily="18" charset="0"/>
            </a:rPr>
            <a:t>: </a:t>
          </a:r>
          <a:r>
            <a:rPr lang="en-US" sz="2400" b="0" kern="1200" baseline="0">
              <a:solidFill>
                <a:sysClr val="windowText" lastClr="000000"/>
              </a:solidFill>
              <a:latin typeface="Times New Roman" panose="02020603050405020304" pitchFamily="18" charset="0"/>
              <a:cs typeface="Times New Roman" panose="02020603050405020304" pitchFamily="18" charset="0"/>
            </a:rPr>
            <a:t>Chuẩn hóa KNL và bậc</a:t>
          </a:r>
          <a:endParaRPr lang="en-US" sz="2800" b="0"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658087</xdr:colOff>
      <xdr:row>85</xdr:row>
      <xdr:rowOff>31171</xdr:rowOff>
    </xdr:from>
    <xdr:to>
      <xdr:col>37</xdr:col>
      <xdr:colOff>249384</xdr:colOff>
      <xdr:row>115</xdr:row>
      <xdr:rowOff>204354</xdr:rowOff>
    </xdr:to>
    <xdr:grpSp>
      <xdr:nvGrpSpPr>
        <xdr:cNvPr id="1056" name="Group 1055">
          <a:extLst>
            <a:ext uri="{FF2B5EF4-FFF2-40B4-BE49-F238E27FC236}">
              <a16:creationId xmlns:a16="http://schemas.microsoft.com/office/drawing/2014/main" id="{09869FBA-14F5-61EF-D788-B9EBC71E1695}"/>
            </a:ext>
          </a:extLst>
        </xdr:cNvPr>
        <xdr:cNvGrpSpPr/>
      </xdr:nvGrpSpPr>
      <xdr:grpSpPr>
        <a:xfrm>
          <a:off x="11499269" y="9798626"/>
          <a:ext cx="14034660" cy="6407728"/>
          <a:chOff x="11492341" y="9784772"/>
          <a:chExt cx="14027733" cy="6407728"/>
        </a:xfrm>
      </xdr:grpSpPr>
      <xdr:graphicFrame macro="">
        <xdr:nvGraphicFramePr>
          <xdr:cNvPr id="23" name="Chart 22">
            <a:extLst>
              <a:ext uri="{FF2B5EF4-FFF2-40B4-BE49-F238E27FC236}">
                <a16:creationId xmlns:a16="http://schemas.microsoft.com/office/drawing/2014/main" id="{E7F73E4A-317F-443D-AF72-A9FD5C202E42}"/>
              </a:ext>
            </a:extLst>
          </xdr:cNvPr>
          <xdr:cNvGraphicFramePr>
            <a:graphicFrameLocks/>
          </xdr:cNvGraphicFramePr>
        </xdr:nvGraphicFramePr>
        <xdr:xfrm>
          <a:off x="16479982" y="10564091"/>
          <a:ext cx="9040092" cy="5628409"/>
        </xdr:xfrm>
        <a:graphic>
          <a:graphicData uri="http://schemas.openxmlformats.org/drawingml/2006/chart">
            <c:chart xmlns:c="http://schemas.openxmlformats.org/drawingml/2006/chart" xmlns:r="http://schemas.openxmlformats.org/officeDocument/2006/relationships" r:id="rId19"/>
          </a:graphicData>
        </a:graphic>
      </xdr:graphicFrame>
      <xdr:sp macro="" textlink="Data!C48">
        <xdr:nvSpPr>
          <xdr:cNvPr id="24" name="Oval 23">
            <a:extLst>
              <a:ext uri="{FF2B5EF4-FFF2-40B4-BE49-F238E27FC236}">
                <a16:creationId xmlns:a16="http://schemas.microsoft.com/office/drawing/2014/main" id="{10C9C1D6-4165-CBF4-4A5B-5B1BB8F17F3B}"/>
              </a:ext>
            </a:extLst>
          </xdr:cNvPr>
          <xdr:cNvSpPr/>
        </xdr:nvSpPr>
        <xdr:spPr>
          <a:xfrm>
            <a:off x="13119171" y="11152909"/>
            <a:ext cx="2269768" cy="2268685"/>
          </a:xfrm>
          <a:prstGeom prst="ellipse">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marL="0" indent="0" algn="ctr"/>
            <a:fld id="{94ABE3DC-1D79-4513-A598-9AA2E3EA5179}" type="TxLink">
              <a:rPr lang="en-US" sz="5400" b="1" i="0" u="none" strike="noStrike">
                <a:solidFill>
                  <a:schemeClr val="bg1"/>
                </a:solidFill>
                <a:latin typeface="Times New Roman" panose="02020603050405020304" pitchFamily="18" charset="0"/>
                <a:ea typeface="+mn-ea"/>
                <a:cs typeface="Times New Roman" panose="02020603050405020304" pitchFamily="18" charset="0"/>
              </a:rPr>
              <a:pPr marL="0" indent="0" algn="ctr"/>
              <a:t>1339</a:t>
            </a:fld>
            <a:endParaRPr lang="en-US" sz="5400" b="1" i="0" u="none" strike="noStrike">
              <a:solidFill>
                <a:schemeClr val="bg1"/>
              </a:solidFill>
              <a:latin typeface="Times New Roman" panose="02020603050405020304" pitchFamily="18" charset="0"/>
              <a:ea typeface="+mn-ea"/>
              <a:cs typeface="Times New Roman" panose="02020603050405020304" pitchFamily="18" charset="0"/>
            </a:endParaRPr>
          </a:p>
        </xdr:txBody>
      </xdr:sp>
      <xdr:sp macro="" textlink="Data!E48">
        <xdr:nvSpPr>
          <xdr:cNvPr id="25" name="Oval 24">
            <a:extLst>
              <a:ext uri="{FF2B5EF4-FFF2-40B4-BE49-F238E27FC236}">
                <a16:creationId xmlns:a16="http://schemas.microsoft.com/office/drawing/2014/main" id="{C692C59A-823A-DCFA-8ACD-480B0AFC80AD}"/>
              </a:ext>
            </a:extLst>
          </xdr:cNvPr>
          <xdr:cNvSpPr/>
        </xdr:nvSpPr>
        <xdr:spPr>
          <a:xfrm>
            <a:off x="11976170" y="14097001"/>
            <a:ext cx="1991592" cy="1974272"/>
          </a:xfrm>
          <a:prstGeom prst="ellipse">
            <a:avLst/>
          </a:prstGeom>
          <a:solidFill>
            <a:schemeClr val="accent2"/>
          </a:solidFill>
          <a:ln>
            <a:no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marL="0" indent="0" algn="ctr"/>
            <a:fld id="{D8E0B3C4-FAAD-4906-9FBD-E8368FC53D67}" type="TxLink">
              <a:rPr lang="en-US" sz="4000" b="1" i="0" u="none" strike="noStrike">
                <a:solidFill>
                  <a:schemeClr val="bg1"/>
                </a:solidFill>
                <a:latin typeface="Times New Roman" panose="02020603050405020304" pitchFamily="18" charset="0"/>
                <a:ea typeface="+mn-ea"/>
                <a:cs typeface="Times New Roman" panose="02020603050405020304" pitchFamily="18" charset="0"/>
              </a:rPr>
              <a:pPr marL="0" indent="0" algn="ctr"/>
              <a:t>94,5%</a:t>
            </a:fld>
            <a:endParaRPr lang="en-US" sz="4000" b="1" i="0" u="none" strike="noStrike">
              <a:solidFill>
                <a:schemeClr val="bg1"/>
              </a:solidFill>
              <a:latin typeface="Times New Roman" panose="02020603050405020304" pitchFamily="18" charset="0"/>
              <a:ea typeface="+mn-ea"/>
              <a:cs typeface="Times New Roman" panose="02020603050405020304" pitchFamily="18" charset="0"/>
            </a:endParaRPr>
          </a:p>
        </xdr:txBody>
      </xdr:sp>
      <xdr:sp macro="" textlink="">
        <xdr:nvSpPr>
          <xdr:cNvPr id="45" name="TextBox 44">
            <a:extLst>
              <a:ext uri="{FF2B5EF4-FFF2-40B4-BE49-F238E27FC236}">
                <a16:creationId xmlns:a16="http://schemas.microsoft.com/office/drawing/2014/main" id="{E6F710E7-E301-F6A6-4C20-8B2BC061B0D3}"/>
              </a:ext>
            </a:extLst>
          </xdr:cNvPr>
          <xdr:cNvSpPr txBox="1"/>
        </xdr:nvSpPr>
        <xdr:spPr>
          <a:xfrm>
            <a:off x="12849657" y="10564088"/>
            <a:ext cx="2946258" cy="484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Times New Roman" panose="02020603050405020304" pitchFamily="18" charset="0"/>
                <a:cs typeface="Times New Roman" panose="02020603050405020304" pitchFamily="18" charset="0"/>
              </a:rPr>
              <a:t>Tổng</a:t>
            </a:r>
            <a:r>
              <a:rPr lang="en-US" sz="2400" b="1" baseline="0">
                <a:latin typeface="Times New Roman" panose="02020603050405020304" pitchFamily="18" charset="0"/>
                <a:cs typeface="Times New Roman" panose="02020603050405020304" pitchFamily="18" charset="0"/>
              </a:rPr>
              <a:t> HM </a:t>
            </a:r>
            <a:r>
              <a:rPr lang="en-US" sz="2400" b="1">
                <a:latin typeface="Times New Roman" panose="02020603050405020304" pitchFamily="18" charset="0"/>
                <a:cs typeface="Times New Roman" panose="02020603050405020304" pitchFamily="18" charset="0"/>
              </a:rPr>
              <a:t>SC</a:t>
            </a:r>
            <a:r>
              <a:rPr lang="en-US" sz="2400" b="1" baseline="0">
                <a:latin typeface="Times New Roman" panose="02020603050405020304" pitchFamily="18" charset="0"/>
                <a:cs typeface="Times New Roman" panose="02020603050405020304" pitchFamily="18" charset="0"/>
              </a:rPr>
              <a:t>ĐX</a:t>
            </a:r>
            <a:endParaRPr lang="en-US" sz="2400" b="1">
              <a:latin typeface="Times New Roman" panose="02020603050405020304" pitchFamily="18" charset="0"/>
              <a:cs typeface="Times New Roman" panose="02020603050405020304" pitchFamily="18" charset="0"/>
            </a:endParaRPr>
          </a:p>
        </xdr:txBody>
      </xdr:sp>
      <xdr:sp macro="" textlink="">
        <xdr:nvSpPr>
          <xdr:cNvPr id="46" name="TextBox 45">
            <a:extLst>
              <a:ext uri="{FF2B5EF4-FFF2-40B4-BE49-F238E27FC236}">
                <a16:creationId xmlns:a16="http://schemas.microsoft.com/office/drawing/2014/main" id="{8904EFA9-2B14-4E26-1B6B-810AA4C9C465}"/>
              </a:ext>
            </a:extLst>
          </xdr:cNvPr>
          <xdr:cNvSpPr txBox="1"/>
        </xdr:nvSpPr>
        <xdr:spPr>
          <a:xfrm>
            <a:off x="11498837" y="13551476"/>
            <a:ext cx="2946259" cy="4849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Times New Roman" panose="02020603050405020304" pitchFamily="18" charset="0"/>
                <a:cs typeface="Times New Roman" panose="02020603050405020304" pitchFamily="18" charset="0"/>
              </a:rPr>
              <a:t>Tỷ</a:t>
            </a:r>
            <a:r>
              <a:rPr lang="en-US" sz="2000" b="1" baseline="0">
                <a:latin typeface="Times New Roman" panose="02020603050405020304" pitchFamily="18" charset="0"/>
                <a:cs typeface="Times New Roman" panose="02020603050405020304" pitchFamily="18" charset="0"/>
              </a:rPr>
              <a:t> t</a:t>
            </a:r>
            <a:r>
              <a:rPr lang="en-US" sz="2000" b="1">
                <a:latin typeface="Times New Roman" panose="02020603050405020304" pitchFamily="18" charset="0"/>
                <a:cs typeface="Times New Roman" panose="02020603050405020304" pitchFamily="18" charset="0"/>
              </a:rPr>
              <a:t>rọng</a:t>
            </a:r>
            <a:r>
              <a:rPr lang="en-US" sz="2000" b="1" baseline="0">
                <a:latin typeface="Times New Roman" panose="02020603050405020304" pitchFamily="18" charset="0"/>
                <a:cs typeface="Times New Roman" panose="02020603050405020304" pitchFamily="18" charset="0"/>
              </a:rPr>
              <a:t> HM</a:t>
            </a:r>
            <a:r>
              <a:rPr lang="en-US" sz="2000" b="1">
                <a:latin typeface="Times New Roman" panose="02020603050405020304" pitchFamily="18" charset="0"/>
                <a:cs typeface="Times New Roman" panose="02020603050405020304" pitchFamily="18" charset="0"/>
              </a:rPr>
              <a:t> xử</a:t>
            </a:r>
            <a:r>
              <a:rPr lang="en-US" sz="2000" b="1" baseline="0">
                <a:latin typeface="Times New Roman" panose="02020603050405020304" pitchFamily="18" charset="0"/>
                <a:cs typeface="Times New Roman" panose="02020603050405020304" pitchFamily="18" charset="0"/>
              </a:rPr>
              <a:t> lý Đạt</a:t>
            </a:r>
            <a:endParaRPr lang="en-US" sz="2000" b="1">
              <a:latin typeface="Times New Roman" panose="02020603050405020304" pitchFamily="18" charset="0"/>
              <a:cs typeface="Times New Roman" panose="02020603050405020304" pitchFamily="18" charset="0"/>
            </a:endParaRPr>
          </a:p>
        </xdr:txBody>
      </xdr:sp>
      <xdr:sp macro="" textlink="">
        <xdr:nvSpPr>
          <xdr:cNvPr id="1053" name="Rectangle: Rounded Corners 1052">
            <a:extLst>
              <a:ext uri="{FF2B5EF4-FFF2-40B4-BE49-F238E27FC236}">
                <a16:creationId xmlns:a16="http://schemas.microsoft.com/office/drawing/2014/main" id="{048F1B39-AB62-95CA-D31D-3B10BBE07B23}"/>
              </a:ext>
            </a:extLst>
          </xdr:cNvPr>
          <xdr:cNvSpPr/>
        </xdr:nvSpPr>
        <xdr:spPr>
          <a:xfrm>
            <a:off x="11492341" y="9784772"/>
            <a:ext cx="13958458" cy="640773"/>
          </a:xfrm>
          <a:prstGeom prst="roundRect">
            <a:avLst>
              <a:gd name="adj" fmla="val 40598"/>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b="1">
                <a:solidFill>
                  <a:schemeClr val="lt1"/>
                </a:solidFill>
                <a:latin typeface="Times New Roman" panose="02020603050405020304" pitchFamily="18" charset="0"/>
                <a:ea typeface="+mn-ea"/>
                <a:cs typeface="Times New Roman" panose="02020603050405020304" pitchFamily="18" charset="0"/>
              </a:rPr>
              <a:t>LŨY KẾ NĂM</a:t>
            </a:r>
          </a:p>
        </xdr:txBody>
      </xdr:sp>
      <xdr:sp macro="" textlink="">
        <xdr:nvSpPr>
          <xdr:cNvPr id="22" name="TextBox 21">
            <a:extLst>
              <a:ext uri="{FF2B5EF4-FFF2-40B4-BE49-F238E27FC236}">
                <a16:creationId xmlns:a16="http://schemas.microsoft.com/office/drawing/2014/main" id="{3568058C-7C92-8EC8-BD21-3C0A8AC583DC}"/>
              </a:ext>
            </a:extLst>
          </xdr:cNvPr>
          <xdr:cNvSpPr txBox="1"/>
        </xdr:nvSpPr>
        <xdr:spPr>
          <a:xfrm>
            <a:off x="13978801" y="13551476"/>
            <a:ext cx="2946259" cy="4849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Times New Roman" panose="02020603050405020304" pitchFamily="18" charset="0"/>
                <a:cs typeface="Times New Roman" panose="02020603050405020304" pitchFamily="18" charset="0"/>
              </a:rPr>
              <a:t>Tổng</a:t>
            </a:r>
            <a:r>
              <a:rPr lang="en-US" sz="2000" b="1" baseline="0">
                <a:latin typeface="Times New Roman" panose="02020603050405020304" pitchFamily="18" charset="0"/>
                <a:cs typeface="Times New Roman" panose="02020603050405020304" pitchFamily="18" charset="0"/>
              </a:rPr>
              <a:t> HM tồn đọng</a:t>
            </a:r>
            <a:endParaRPr lang="en-US" sz="2000" b="1">
              <a:latin typeface="Times New Roman" panose="02020603050405020304" pitchFamily="18" charset="0"/>
              <a:cs typeface="Times New Roman" panose="02020603050405020304" pitchFamily="18" charset="0"/>
            </a:endParaRPr>
          </a:p>
        </xdr:txBody>
      </xdr:sp>
      <xdr:sp macro="" textlink="'TONDONG SCĐX'!H3">
        <xdr:nvSpPr>
          <xdr:cNvPr id="31" name="Oval 30">
            <a:extLst>
              <a:ext uri="{FF2B5EF4-FFF2-40B4-BE49-F238E27FC236}">
                <a16:creationId xmlns:a16="http://schemas.microsoft.com/office/drawing/2014/main" id="{2AA1D2D0-FCA9-54B5-CDA4-80C67C9ED04F}"/>
              </a:ext>
            </a:extLst>
          </xdr:cNvPr>
          <xdr:cNvSpPr/>
        </xdr:nvSpPr>
        <xdr:spPr>
          <a:xfrm>
            <a:off x="14451372" y="14097001"/>
            <a:ext cx="2001117" cy="1974272"/>
          </a:xfrm>
          <a:prstGeom prst="ellipse">
            <a:avLst/>
          </a:prstGeom>
          <a:solidFill>
            <a:schemeClr val="accent3"/>
          </a:solidFill>
          <a:ln>
            <a:no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marL="0" indent="0" algn="ctr"/>
            <a:fld id="{98FC2C19-2BB2-4974-9390-3AD19A040031}" type="TxLink">
              <a:rPr lang="en-US" sz="7200" b="1" i="0" u="none" strike="noStrike">
                <a:solidFill>
                  <a:schemeClr val="bg1"/>
                </a:solidFill>
                <a:latin typeface="Calibri"/>
                <a:ea typeface="+mn-ea"/>
                <a:cs typeface="Calibri"/>
              </a:rPr>
              <a:pPr marL="0" indent="0" algn="ctr"/>
              <a:t>30</a:t>
            </a:fld>
            <a:endParaRPr lang="en-US" sz="28700" b="1" i="0" u="none" strike="noStrike">
              <a:solidFill>
                <a:schemeClr val="bg1"/>
              </a:solidFill>
              <a:latin typeface="Times New Roman" panose="02020603050405020304" pitchFamily="18" charset="0"/>
              <a:ea typeface="+mn-ea"/>
              <a:cs typeface="Times New Roman" panose="02020603050405020304" pitchFamily="18" charset="0"/>
            </a:endParaRP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pvcfc-my.sharepoint.com/Users/Administrator/AppData/Local/Microsoft/Windows/Temporary%20Internet%20Files/Content.Outlook/SKKLURGV/B&#225;o%20c&#225;o%20H&#7841;ng%20m&#7909;c%20s&#7917;a%20ch&#7919;a%20&#273;&#7897;t%20xu&#7845;t%20-%20%20XUONG%20DIEU%20KHIEN%20tu&#7847;n%20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pvcfc-my.sharepoint.com/Users/MyPC/Downloads/27.11.2017%20BAO%20CAO%20TUAN%2047%20VA%20KHCV%20TUAN%2048%20CAC%20HANG%20MUC%20SUA%20CHUA%20DOT%20XUAT%20DIEU%20KHIE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ường cố định"/>
      <sheetName val="Tổng hợp"/>
      <sheetName val="Báo cáo tuần"/>
      <sheetName val="Báo cao tháng"/>
      <sheetName val="Theo dõi (xưởng)"/>
      <sheetName val="Tạm"/>
    </sheetNames>
    <sheetDataSet>
      <sheetData sheetId="0">
        <row r="2">
          <cell r="A2" t="str">
            <v>Utility</v>
          </cell>
          <cell r="B2" t="str">
            <v>SCĐX</v>
          </cell>
          <cell r="C2" t="str">
            <v>Thiết kế</v>
          </cell>
          <cell r="F2" t="str">
            <v>Kíp I</v>
          </cell>
        </row>
        <row r="3">
          <cell r="A3" t="str">
            <v>Ammonia</v>
          </cell>
          <cell r="B3" t="str">
            <v>PHỐI HỢP</v>
          </cell>
          <cell r="C3" t="str">
            <v>Cơ khí</v>
          </cell>
          <cell r="F3" t="str">
            <v>Kíp II</v>
          </cell>
        </row>
        <row r="4">
          <cell r="A4" t="str">
            <v>Urea</v>
          </cell>
          <cell r="B4" t="str">
            <v>XLTĐ</v>
          </cell>
          <cell r="C4" t="str">
            <v>Điện</v>
          </cell>
          <cell r="F4" t="str">
            <v>Kíp III</v>
          </cell>
        </row>
        <row r="5">
          <cell r="A5" t="str">
            <v>Sản phẩm</v>
          </cell>
          <cell r="C5" t="str">
            <v>Qui trình</v>
          </cell>
          <cell r="F5" t="str">
            <v>Kíp IV</v>
          </cell>
        </row>
        <row r="6">
          <cell r="A6" t="str">
            <v>CCR</v>
          </cell>
          <cell r="C6" t="str">
            <v>Công nghệ</v>
          </cell>
          <cell r="F6" t="str">
            <v>Van ĐK</v>
          </cell>
        </row>
        <row r="7">
          <cell r="F7" t="str">
            <v>MALL</v>
          </cell>
        </row>
        <row r="8">
          <cell r="F8" t="str">
            <v>BEN-TT</v>
          </cell>
        </row>
        <row r="9">
          <cell r="F9" t="str">
            <v>Sản phẩm</v>
          </cell>
        </row>
        <row r="10">
          <cell r="F10" t="str">
            <v>Hiệu chuẩn</v>
          </cell>
        </row>
        <row r="11">
          <cell r="F11" t="str">
            <v>Phân tích</v>
          </cell>
        </row>
        <row r="12">
          <cell r="F12" t="str">
            <v>DCS&amp;PLC</v>
          </cell>
        </row>
      </sheetData>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ường cố định"/>
      <sheetName val="Tổng hợp"/>
      <sheetName val="Biểu đồ"/>
    </sheetNames>
    <sheetDataSet>
      <sheetData sheetId="0">
        <row r="2">
          <cell r="D2" t="str">
            <v>Đạt</v>
          </cell>
          <cell r="E2" t="str">
            <v>Van ĐK</v>
          </cell>
        </row>
        <row r="3">
          <cell r="D3" t="str">
            <v>Không đạt</v>
          </cell>
          <cell r="E3" t="str">
            <v>MALL</v>
          </cell>
        </row>
        <row r="4">
          <cell r="E4" t="str">
            <v>BEN-TT</v>
          </cell>
        </row>
        <row r="5">
          <cell r="E5" t="str">
            <v>Sản phẩm</v>
          </cell>
        </row>
        <row r="6">
          <cell r="E6" t="str">
            <v>Hiệu chuẩn</v>
          </cell>
        </row>
        <row r="7">
          <cell r="E7" t="str">
            <v>Phân tích</v>
          </cell>
        </row>
        <row r="8">
          <cell r="E8" t="str">
            <v>DCS&amp;PLC</v>
          </cell>
        </row>
      </sheetData>
      <sheetData sheetId="1"/>
      <sheetData sheetId="2"/>
    </sheetDataSet>
  </externalBook>
</externalLink>
</file>

<file path=xl/theme/theme1.xml><?xml version="1.0" encoding="utf-8"?>
<a:theme xmlns:a="http://schemas.openxmlformats.org/drawingml/2006/main" name="Office Theme">
  <a:themeElements>
    <a:clrScheme name="Metro Color Palette">
      <a:dk1>
        <a:sysClr val="windowText" lastClr="000000"/>
      </a:dk1>
      <a:lt1>
        <a:sysClr val="window" lastClr="FFFFFF"/>
      </a:lt1>
      <a:dk2>
        <a:srgbClr val="231F20"/>
      </a:dk2>
      <a:lt2>
        <a:srgbClr val="EEECE1"/>
      </a:lt2>
      <a:accent1>
        <a:srgbClr val="00AEDB"/>
      </a:accent1>
      <a:accent2>
        <a:srgbClr val="1FB25A"/>
      </a:accent2>
      <a:accent3>
        <a:srgbClr val="F37736"/>
      </a:accent3>
      <a:accent4>
        <a:srgbClr val="FCB034"/>
      </a:accent4>
      <a:accent5>
        <a:srgbClr val="D11241"/>
      </a:accent5>
      <a:accent6>
        <a:srgbClr val="7D4199"/>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9F1E5-D3E9-45E3-A50A-540480F57983}">
  <sheetPr>
    <tabColor theme="6" tint="-0.249977111117893"/>
  </sheetPr>
  <dimension ref="A2:FZ186"/>
  <sheetViews>
    <sheetView showGridLines="0" zoomScale="70" zoomScaleNormal="70" zoomScaleSheetLayoutView="55" workbookViewId="0">
      <selection activeCell="D21" sqref="D21:F21"/>
    </sheetView>
  </sheetViews>
  <sheetFormatPr defaultColWidth="9" defaultRowHeight="16.5"/>
  <cols>
    <col min="1" max="1" width="2.75" style="8" customWidth="1"/>
    <col min="2" max="2" width="8.5" style="11" customWidth="1"/>
    <col min="3" max="3" width="29.625" style="12" customWidth="1"/>
    <col min="4" max="4" width="32.375" style="11" customWidth="1"/>
    <col min="5" max="5" width="17.125" style="11" customWidth="1"/>
    <col min="6" max="6" width="28.75" style="11" customWidth="1"/>
    <col min="7" max="7" width="17.25" style="18" customWidth="1"/>
    <col min="8" max="8" width="19.375" style="31" customWidth="1"/>
    <col min="9" max="9" width="85.25" style="11" customWidth="1"/>
    <col min="10" max="10" width="22.625" style="11" hidden="1" customWidth="1"/>
    <col min="11" max="11" width="32.125" style="35" customWidth="1"/>
    <col min="12" max="12" width="8.75" style="8" hidden="1" customWidth="1"/>
    <col min="13" max="15" width="9" style="8" hidden="1" customWidth="1"/>
    <col min="16" max="16" width="10.5" style="8" hidden="1" customWidth="1"/>
    <col min="17" max="17" width="14.375" style="8" hidden="1" customWidth="1"/>
    <col min="18" max="18" width="14.375" style="8" customWidth="1"/>
    <col min="19" max="16384" width="9" style="8"/>
  </cols>
  <sheetData>
    <row r="2" spans="1:175">
      <c r="A2" s="372" t="s">
        <v>27</v>
      </c>
      <c r="B2" s="372"/>
      <c r="C2" s="372"/>
      <c r="D2" s="372"/>
      <c r="E2" s="372"/>
      <c r="F2" s="47"/>
      <c r="G2" s="7"/>
      <c r="H2" s="26"/>
      <c r="I2" s="373" t="s">
        <v>7</v>
      </c>
      <c r="J2" s="373"/>
      <c r="K2" s="373"/>
    </row>
    <row r="3" spans="1:175">
      <c r="A3" s="374" t="s">
        <v>15</v>
      </c>
      <c r="B3" s="374"/>
      <c r="C3" s="374"/>
      <c r="D3" s="374"/>
      <c r="E3" s="374"/>
      <c r="F3" s="47"/>
      <c r="G3" s="7"/>
      <c r="H3" s="27"/>
      <c r="I3" s="375" t="s">
        <v>6</v>
      </c>
      <c r="J3" s="375"/>
      <c r="K3" s="375"/>
    </row>
    <row r="4" spans="1:175" ht="3.6" customHeight="1">
      <c r="B4" s="372"/>
      <c r="C4" s="372"/>
      <c r="D4" s="372"/>
      <c r="E4" s="372"/>
      <c r="F4" s="47"/>
      <c r="G4" s="10"/>
      <c r="H4" s="26"/>
      <c r="K4" s="36"/>
    </row>
    <row r="5" spans="1:175">
      <c r="B5" s="374"/>
      <c r="C5" s="374"/>
      <c r="D5" s="374"/>
      <c r="E5" s="374"/>
      <c r="F5" s="46"/>
      <c r="G5" s="13"/>
      <c r="H5" s="376" t="s">
        <v>4195</v>
      </c>
      <c r="I5" s="376"/>
      <c r="J5" s="376"/>
      <c r="K5" s="376"/>
    </row>
    <row r="6" spans="1:175" ht="0.6" customHeight="1">
      <c r="H6" s="31" t="s">
        <v>2808</v>
      </c>
    </row>
    <row r="7" spans="1:175">
      <c r="B7" s="370" t="s">
        <v>3977</v>
      </c>
      <c r="C7" s="370"/>
      <c r="D7" s="370"/>
      <c r="E7" s="370"/>
      <c r="F7" s="370"/>
      <c r="G7" s="370"/>
      <c r="H7" s="370"/>
      <c r="I7" s="370"/>
      <c r="J7" s="370"/>
      <c r="K7" s="370"/>
    </row>
    <row r="8" spans="1:175" ht="10.15" customHeight="1">
      <c r="B8" s="14"/>
      <c r="C8" s="15"/>
      <c r="D8" s="16"/>
      <c r="E8" s="16"/>
      <c r="F8" s="16"/>
      <c r="G8" s="16"/>
      <c r="H8" s="28"/>
      <c r="I8" s="14"/>
      <c r="J8" s="371"/>
      <c r="K8" s="371"/>
    </row>
    <row r="9" spans="1:175">
      <c r="B9" s="17" t="s">
        <v>34</v>
      </c>
      <c r="C9" s="17"/>
      <c r="D9" s="14"/>
      <c r="E9" s="14"/>
      <c r="F9" s="14"/>
      <c r="G9" s="17"/>
      <c r="H9" s="41"/>
      <c r="I9" s="42"/>
      <c r="J9" s="51"/>
      <c r="K9" s="43"/>
    </row>
    <row r="10" spans="1:175" ht="36.75" customHeight="1">
      <c r="A10" s="18"/>
      <c r="B10" s="341" t="s">
        <v>10</v>
      </c>
      <c r="C10" s="341"/>
      <c r="D10" s="341"/>
      <c r="E10" s="341"/>
      <c r="F10" s="341"/>
      <c r="G10" s="341"/>
      <c r="H10" s="341"/>
      <c r="I10" s="341"/>
      <c r="J10" s="341"/>
      <c r="K10" s="341"/>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8"/>
      <c r="CS10" s="18"/>
      <c r="CT10" s="18"/>
      <c r="CU10" s="18"/>
      <c r="CV10" s="18"/>
      <c r="CW10" s="18"/>
      <c r="CX10" s="18"/>
      <c r="CY10" s="18"/>
      <c r="CZ10" s="18"/>
      <c r="DA10" s="18"/>
      <c r="DB10" s="18"/>
      <c r="DC10" s="18"/>
      <c r="DD10" s="18"/>
      <c r="DE10" s="18"/>
      <c r="DF10" s="18"/>
      <c r="DG10" s="18"/>
      <c r="DH10" s="18"/>
      <c r="DI10" s="18"/>
      <c r="DJ10" s="18"/>
      <c r="DK10" s="18"/>
      <c r="DL10" s="18"/>
      <c r="DM10" s="18"/>
      <c r="DN10" s="18"/>
      <c r="DO10" s="18"/>
      <c r="DP10" s="18"/>
      <c r="DQ10" s="18"/>
      <c r="DR10" s="18"/>
      <c r="DS10" s="18"/>
      <c r="DT10" s="18"/>
      <c r="DU10" s="18"/>
      <c r="DV10" s="18"/>
      <c r="DW10" s="18"/>
      <c r="DX10" s="18"/>
      <c r="DY10" s="18"/>
      <c r="DZ10" s="18"/>
      <c r="EA10" s="18"/>
      <c r="EB10" s="18"/>
      <c r="EC10" s="18"/>
      <c r="ED10" s="18"/>
      <c r="EE10" s="18"/>
      <c r="EF10" s="18"/>
      <c r="EG10" s="18"/>
      <c r="EH10" s="18"/>
      <c r="EI10" s="18"/>
      <c r="EJ10" s="18"/>
      <c r="EK10" s="18"/>
      <c r="EL10" s="18"/>
      <c r="EM10" s="18"/>
      <c r="EN10" s="18"/>
      <c r="EO10" s="18"/>
      <c r="EP10" s="18"/>
      <c r="EQ10" s="18"/>
      <c r="ER10" s="18"/>
      <c r="ES10" s="18"/>
      <c r="ET10" s="18"/>
      <c r="EU10" s="18"/>
      <c r="EV10" s="18"/>
      <c r="EW10" s="18"/>
      <c r="EX10" s="18"/>
      <c r="EY10" s="18"/>
      <c r="EZ10" s="18"/>
      <c r="FA10" s="18"/>
      <c r="FB10" s="18"/>
      <c r="FC10" s="18"/>
      <c r="FD10" s="18"/>
      <c r="FE10" s="18"/>
      <c r="FF10" s="18"/>
      <c r="FG10" s="18"/>
      <c r="FH10" s="18"/>
      <c r="FI10" s="18"/>
      <c r="FJ10" s="18"/>
      <c r="FK10" s="18"/>
      <c r="FL10" s="18"/>
      <c r="FM10" s="18"/>
      <c r="FN10" s="18"/>
      <c r="FO10" s="18"/>
      <c r="FP10" s="18"/>
      <c r="FQ10" s="18"/>
      <c r="FR10" s="18"/>
      <c r="FS10" s="18"/>
    </row>
    <row r="11" spans="1:175" ht="60" customHeight="1">
      <c r="B11" s="4" t="s">
        <v>13</v>
      </c>
      <c r="C11" s="19" t="s">
        <v>0</v>
      </c>
      <c r="D11" s="5" t="s">
        <v>8</v>
      </c>
      <c r="E11" s="5" t="s">
        <v>35</v>
      </c>
      <c r="F11" s="5" t="s">
        <v>36</v>
      </c>
      <c r="G11" s="5" t="s">
        <v>38</v>
      </c>
      <c r="H11" s="29" t="s">
        <v>37</v>
      </c>
      <c r="I11" s="5" t="s">
        <v>39</v>
      </c>
      <c r="J11" s="5" t="s">
        <v>4</v>
      </c>
      <c r="K11" s="24" t="s">
        <v>3</v>
      </c>
      <c r="L11" s="8" t="s">
        <v>54</v>
      </c>
      <c r="M11" s="8" t="s">
        <v>55</v>
      </c>
      <c r="N11" s="8" t="s">
        <v>56</v>
      </c>
    </row>
    <row r="12" spans="1:175" s="18" customFormat="1" ht="44.45" customHeight="1">
      <c r="A12" s="36"/>
      <c r="B12" s="32">
        <v>1</v>
      </c>
      <c r="C12" s="102" t="s">
        <v>14</v>
      </c>
      <c r="D12" s="103">
        <f>F12/G12</f>
        <v>0.5754237288135593</v>
      </c>
      <c r="E12" s="104">
        <f>O12</f>
        <v>346</v>
      </c>
      <c r="F12" s="104">
        <f>333+E12</f>
        <v>679</v>
      </c>
      <c r="G12" s="104">
        <f>O13</f>
        <v>1180</v>
      </c>
      <c r="H12" s="104">
        <f>G12-F12</f>
        <v>501</v>
      </c>
      <c r="I12" s="105"/>
      <c r="J12" s="1" t="s">
        <v>16</v>
      </c>
      <c r="K12" s="3"/>
      <c r="L12" s="319">
        <v>115</v>
      </c>
      <c r="M12" s="56">
        <v>163</v>
      </c>
      <c r="N12" s="56">
        <v>68</v>
      </c>
      <c r="O12" s="305">
        <f>SUM(L12:N12)</f>
        <v>346</v>
      </c>
    </row>
    <row r="13" spans="1:175" ht="38.25" customHeight="1">
      <c r="B13" s="354" t="s">
        <v>30</v>
      </c>
      <c r="C13" s="354"/>
      <c r="D13" s="354"/>
      <c r="E13" s="354"/>
      <c r="F13" s="354"/>
      <c r="G13" s="354"/>
      <c r="H13" s="354"/>
      <c r="I13" s="354"/>
      <c r="J13" s="354"/>
      <c r="K13" s="354"/>
      <c r="L13" s="56">
        <v>336</v>
      </c>
      <c r="M13" s="56">
        <v>608</v>
      </c>
      <c r="N13" s="56">
        <v>236</v>
      </c>
      <c r="O13" s="305">
        <f>SUM(L13:N13)</f>
        <v>1180</v>
      </c>
    </row>
    <row r="14" spans="1:175" ht="47.45" customHeight="1">
      <c r="B14" s="4" t="s">
        <v>13</v>
      </c>
      <c r="C14" s="19" t="s">
        <v>0</v>
      </c>
      <c r="D14" s="369" t="s">
        <v>5</v>
      </c>
      <c r="E14" s="369"/>
      <c r="F14" s="369"/>
      <c r="G14" s="5" t="s">
        <v>9</v>
      </c>
      <c r="H14" s="29" t="s">
        <v>2</v>
      </c>
      <c r="I14" s="4" t="s">
        <v>1</v>
      </c>
      <c r="J14" s="5" t="s">
        <v>4</v>
      </c>
      <c r="K14" s="24" t="s">
        <v>3</v>
      </c>
      <c r="L14" s="8" t="s">
        <v>54</v>
      </c>
      <c r="M14" s="8" t="s">
        <v>55</v>
      </c>
      <c r="N14" s="8" t="s">
        <v>56</v>
      </c>
      <c r="O14" s="8" t="s">
        <v>48</v>
      </c>
    </row>
    <row r="15" spans="1:175" ht="64.900000000000006" customHeight="1">
      <c r="B15" s="1">
        <v>1</v>
      </c>
      <c r="C15" s="96" t="s">
        <v>117</v>
      </c>
      <c r="D15" s="347" t="s">
        <v>124</v>
      </c>
      <c r="E15" s="347"/>
      <c r="F15" s="347"/>
      <c r="G15" s="65" t="s">
        <v>43</v>
      </c>
      <c r="H15" s="101" t="s">
        <v>25</v>
      </c>
      <c r="I15" s="3" t="s">
        <v>4189</v>
      </c>
      <c r="J15" s="56" t="s">
        <v>16</v>
      </c>
      <c r="K15" s="1"/>
      <c r="L15" s="56">
        <v>0</v>
      </c>
      <c r="M15" s="56">
        <v>8</v>
      </c>
      <c r="N15" s="56">
        <v>0</v>
      </c>
      <c r="O15" s="56">
        <v>0</v>
      </c>
      <c r="P15" s="305">
        <f>SUM(L15:O15)</f>
        <v>8</v>
      </c>
    </row>
    <row r="16" spans="1:175" ht="40.9" customHeight="1">
      <c r="B16" s="361">
        <v>2</v>
      </c>
      <c r="C16" s="347" t="s">
        <v>105</v>
      </c>
      <c r="D16" s="368" t="s">
        <v>104</v>
      </c>
      <c r="E16" s="368"/>
      <c r="F16" s="368"/>
      <c r="G16" s="106">
        <v>46387</v>
      </c>
      <c r="H16" s="101">
        <f>444/1126</f>
        <v>0.39431616341030196</v>
      </c>
      <c r="I16" s="66" t="s">
        <v>4190</v>
      </c>
      <c r="J16" s="56" t="s">
        <v>16</v>
      </c>
      <c r="K16" s="107"/>
      <c r="L16" s="56">
        <v>16</v>
      </c>
      <c r="M16" s="56">
        <v>6</v>
      </c>
      <c r="N16" s="56">
        <v>8</v>
      </c>
      <c r="O16" s="56">
        <v>12</v>
      </c>
      <c r="P16" s="305">
        <f>SUM(L16:O16)</f>
        <v>42</v>
      </c>
    </row>
    <row r="17" spans="1:175" ht="40.9" customHeight="1">
      <c r="B17" s="361"/>
      <c r="C17" s="347"/>
      <c r="D17" s="347" t="s">
        <v>47</v>
      </c>
      <c r="E17" s="347"/>
      <c r="F17" s="347"/>
      <c r="G17" s="106">
        <v>46387</v>
      </c>
      <c r="H17" s="101" t="s">
        <v>25</v>
      </c>
      <c r="I17" s="66" t="s">
        <v>97</v>
      </c>
      <c r="J17" s="1" t="s">
        <v>16</v>
      </c>
      <c r="K17" s="108"/>
    </row>
    <row r="18" spans="1:175" ht="39.75" customHeight="1">
      <c r="A18" s="12"/>
      <c r="B18" s="354" t="s">
        <v>31</v>
      </c>
      <c r="C18" s="354"/>
      <c r="D18" s="354"/>
      <c r="E18" s="354"/>
      <c r="F18" s="354"/>
      <c r="G18" s="354"/>
      <c r="H18" s="354"/>
      <c r="I18" s="354"/>
      <c r="J18" s="354"/>
      <c r="K18" s="354"/>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2"/>
      <c r="CY18" s="12"/>
      <c r="CZ18" s="12"/>
      <c r="DA18" s="12"/>
      <c r="DB18" s="12"/>
      <c r="DC18" s="12"/>
      <c r="DD18" s="12"/>
      <c r="DE18" s="12"/>
      <c r="DF18" s="12"/>
      <c r="DG18" s="12"/>
      <c r="DH18" s="12"/>
      <c r="DI18" s="12"/>
      <c r="DJ18" s="12"/>
      <c r="DK18" s="12"/>
      <c r="DL18" s="12"/>
      <c r="DM18" s="12"/>
      <c r="DN18" s="12"/>
      <c r="DO18" s="12"/>
      <c r="DP18" s="12"/>
      <c r="DQ18" s="12"/>
      <c r="DR18" s="12"/>
      <c r="DS18" s="12"/>
      <c r="DT18" s="12"/>
      <c r="DU18" s="12"/>
      <c r="DV18" s="12"/>
      <c r="DW18" s="12"/>
      <c r="DX18" s="12"/>
      <c r="DY18" s="12"/>
      <c r="DZ18" s="12"/>
      <c r="EA18" s="12"/>
      <c r="EB18" s="12"/>
      <c r="EC18" s="12"/>
      <c r="ED18" s="12"/>
      <c r="EE18" s="12"/>
      <c r="EF18" s="12"/>
      <c r="EG18" s="12"/>
      <c r="EH18" s="12"/>
      <c r="EI18" s="12"/>
      <c r="EJ18" s="12"/>
      <c r="EK18" s="12"/>
      <c r="EL18" s="12"/>
      <c r="EM18" s="12"/>
      <c r="EN18" s="12"/>
      <c r="EO18" s="12"/>
      <c r="EP18" s="12"/>
      <c r="EQ18" s="12"/>
      <c r="ER18" s="12"/>
      <c r="ES18" s="12"/>
      <c r="ET18" s="12"/>
      <c r="EU18" s="12"/>
      <c r="EV18" s="12"/>
      <c r="EW18" s="12"/>
      <c r="EX18" s="12"/>
      <c r="EY18" s="12"/>
      <c r="EZ18" s="12"/>
      <c r="FA18" s="12"/>
      <c r="FB18" s="12"/>
      <c r="FC18" s="12"/>
      <c r="FD18" s="12"/>
      <c r="FE18" s="12"/>
      <c r="FF18" s="12"/>
      <c r="FG18" s="12"/>
      <c r="FH18" s="12"/>
      <c r="FI18" s="12"/>
      <c r="FJ18" s="12"/>
      <c r="FK18" s="12"/>
      <c r="FL18" s="12"/>
      <c r="FM18" s="12"/>
      <c r="FN18" s="12"/>
      <c r="FO18" s="12"/>
      <c r="FP18" s="12"/>
      <c r="FQ18" s="12"/>
      <c r="FR18" s="12"/>
      <c r="FS18" s="12"/>
    </row>
    <row r="19" spans="1:175" s="9" customFormat="1" ht="56.25" customHeight="1">
      <c r="B19" s="4" t="s">
        <v>13</v>
      </c>
      <c r="C19" s="4" t="s">
        <v>0</v>
      </c>
      <c r="D19" s="369" t="s">
        <v>5</v>
      </c>
      <c r="E19" s="369"/>
      <c r="F19" s="369"/>
      <c r="G19" s="5" t="s">
        <v>17</v>
      </c>
      <c r="H19" s="29"/>
      <c r="I19" s="5" t="s">
        <v>1</v>
      </c>
      <c r="J19" s="5" t="s">
        <v>4</v>
      </c>
      <c r="K19" s="24" t="s">
        <v>3</v>
      </c>
    </row>
    <row r="20" spans="1:175" s="49" customFormat="1" ht="84" customHeight="1">
      <c r="B20" s="68">
        <v>1</v>
      </c>
      <c r="C20" s="66" t="s">
        <v>45</v>
      </c>
      <c r="D20" s="364" t="s">
        <v>46</v>
      </c>
      <c r="E20" s="364"/>
      <c r="F20" s="364"/>
      <c r="G20" s="87">
        <v>46386</v>
      </c>
      <c r="H20" s="33">
        <v>0.92</v>
      </c>
      <c r="I20" s="66" t="s">
        <v>2376</v>
      </c>
      <c r="J20" s="68" t="s">
        <v>67</v>
      </c>
      <c r="K20" s="207" t="s">
        <v>44</v>
      </c>
    </row>
    <row r="21" spans="1:175" s="35" customFormat="1" ht="76.150000000000006" customHeight="1">
      <c r="B21" s="1">
        <v>2</v>
      </c>
      <c r="C21" s="86" t="s">
        <v>118</v>
      </c>
      <c r="D21" s="365" t="s">
        <v>119</v>
      </c>
      <c r="E21" s="365"/>
      <c r="F21" s="365"/>
      <c r="G21" s="87">
        <v>46386</v>
      </c>
      <c r="H21" s="88">
        <v>0.95</v>
      </c>
      <c r="I21" s="89" t="s">
        <v>3455</v>
      </c>
      <c r="J21" s="32" t="s">
        <v>67</v>
      </c>
      <c r="K21" s="207" t="s">
        <v>44</v>
      </c>
    </row>
    <row r="22" spans="1:175" s="6" customFormat="1" ht="216" customHeight="1">
      <c r="A22" s="35"/>
      <c r="B22" s="1">
        <v>3</v>
      </c>
      <c r="C22" s="2" t="s">
        <v>70</v>
      </c>
      <c r="D22" s="348" t="s">
        <v>3016</v>
      </c>
      <c r="E22" s="348"/>
      <c r="F22" s="348"/>
      <c r="G22" s="100" t="s">
        <v>3239</v>
      </c>
      <c r="H22" s="33">
        <v>0.43</v>
      </c>
      <c r="I22" s="105" t="s">
        <v>4202</v>
      </c>
      <c r="J22" s="75" t="s">
        <v>69</v>
      </c>
      <c r="K22" s="62"/>
    </row>
    <row r="23" spans="1:175" s="35" customFormat="1" ht="123.6" customHeight="1">
      <c r="B23" s="32">
        <v>4</v>
      </c>
      <c r="C23" s="62" t="s">
        <v>52</v>
      </c>
      <c r="D23" s="347" t="s">
        <v>50</v>
      </c>
      <c r="E23" s="347"/>
      <c r="F23" s="347">
        <v>45664</v>
      </c>
      <c r="G23" s="63" t="s">
        <v>51</v>
      </c>
      <c r="H23" s="64">
        <v>1</v>
      </c>
      <c r="I23" s="66" t="s">
        <v>4184</v>
      </c>
      <c r="J23" s="32"/>
      <c r="K23" s="207"/>
    </row>
    <row r="24" spans="1:175" s="45" customFormat="1" ht="100.15" customHeight="1">
      <c r="A24" s="35"/>
      <c r="B24" s="366">
        <v>5</v>
      </c>
      <c r="C24" s="367" t="s">
        <v>61</v>
      </c>
      <c r="D24" s="347" t="s">
        <v>2187</v>
      </c>
      <c r="E24" s="347"/>
      <c r="F24" s="347"/>
      <c r="G24" s="93" t="s">
        <v>64</v>
      </c>
      <c r="H24" s="94" t="s">
        <v>2809</v>
      </c>
      <c r="I24" s="95" t="s">
        <v>2810</v>
      </c>
      <c r="J24" s="67" t="s">
        <v>62</v>
      </c>
      <c r="K24" s="207"/>
    </row>
    <row r="25" spans="1:175" s="45" customFormat="1" ht="116.45" customHeight="1">
      <c r="A25" s="35"/>
      <c r="B25" s="366"/>
      <c r="C25" s="367"/>
      <c r="D25" s="347" t="s">
        <v>63</v>
      </c>
      <c r="E25" s="347"/>
      <c r="F25" s="347"/>
      <c r="G25" s="75" t="s">
        <v>64</v>
      </c>
      <c r="H25" s="112">
        <v>0.76</v>
      </c>
      <c r="I25" s="66" t="s">
        <v>4185</v>
      </c>
      <c r="J25" s="32" t="s">
        <v>62</v>
      </c>
      <c r="K25" s="37"/>
    </row>
    <row r="26" spans="1:175" s="45" customFormat="1" ht="76.150000000000006" customHeight="1">
      <c r="A26" s="35"/>
      <c r="B26" s="366"/>
      <c r="C26" s="367"/>
      <c r="D26" s="347" t="s">
        <v>65</v>
      </c>
      <c r="E26" s="347"/>
      <c r="F26" s="347"/>
      <c r="G26" s="69" t="s">
        <v>64</v>
      </c>
      <c r="H26" s="33">
        <v>0.85</v>
      </c>
      <c r="I26" s="76" t="s">
        <v>2815</v>
      </c>
      <c r="J26" s="67" t="s">
        <v>62</v>
      </c>
      <c r="K26" s="37"/>
    </row>
    <row r="27" spans="1:175" s="45" customFormat="1" ht="76.150000000000006" customHeight="1">
      <c r="A27" s="35"/>
      <c r="B27" s="361">
        <v>6</v>
      </c>
      <c r="C27" s="362" t="s">
        <v>78</v>
      </c>
      <c r="D27" s="363" t="s">
        <v>79</v>
      </c>
      <c r="E27" s="363"/>
      <c r="F27" s="363"/>
      <c r="G27" s="75" t="s">
        <v>80</v>
      </c>
      <c r="H27" s="64">
        <v>1</v>
      </c>
      <c r="I27" s="76" t="s">
        <v>81</v>
      </c>
      <c r="J27" s="75" t="s">
        <v>62</v>
      </c>
      <c r="K27" s="76"/>
    </row>
    <row r="28" spans="1:175" s="45" customFormat="1" ht="76.150000000000006" customHeight="1">
      <c r="A28" s="35"/>
      <c r="B28" s="361"/>
      <c r="C28" s="362"/>
      <c r="D28" s="363" t="s">
        <v>82</v>
      </c>
      <c r="E28" s="363"/>
      <c r="F28" s="363"/>
      <c r="G28" s="75" t="s">
        <v>80</v>
      </c>
      <c r="H28" s="64">
        <v>1</v>
      </c>
      <c r="I28" s="74" t="s">
        <v>91</v>
      </c>
      <c r="J28" s="75" t="s">
        <v>62</v>
      </c>
      <c r="K28" s="76"/>
    </row>
    <row r="29" spans="1:175" s="45" customFormat="1" ht="204" customHeight="1">
      <c r="A29" s="35"/>
      <c r="B29" s="361"/>
      <c r="C29" s="362"/>
      <c r="D29" s="363" t="s">
        <v>83</v>
      </c>
      <c r="E29" s="363"/>
      <c r="F29" s="363"/>
      <c r="G29" s="93" t="s">
        <v>64</v>
      </c>
      <c r="H29" s="112">
        <v>0.26</v>
      </c>
      <c r="I29" s="116" t="s">
        <v>4186</v>
      </c>
      <c r="J29" s="117" t="s">
        <v>62</v>
      </c>
      <c r="K29" s="113"/>
    </row>
    <row r="30" spans="1:175" s="92" customFormat="1" ht="372.6" customHeight="1">
      <c r="B30" s="110">
        <v>7</v>
      </c>
      <c r="C30" s="109" t="s">
        <v>112</v>
      </c>
      <c r="D30" s="347" t="s">
        <v>113</v>
      </c>
      <c r="E30" s="347"/>
      <c r="F30" s="347"/>
      <c r="G30" s="111" t="s">
        <v>3685</v>
      </c>
      <c r="H30" s="112">
        <v>0.6</v>
      </c>
      <c r="I30" s="66" t="s">
        <v>3968</v>
      </c>
      <c r="J30" s="32" t="s">
        <v>114</v>
      </c>
      <c r="K30" s="113"/>
    </row>
    <row r="31" spans="1:175" s="314" customFormat="1" ht="282" customHeight="1">
      <c r="A31" s="85"/>
      <c r="B31" s="32">
        <v>8</v>
      </c>
      <c r="C31" s="98" t="s">
        <v>84</v>
      </c>
      <c r="D31" s="347" t="s">
        <v>85</v>
      </c>
      <c r="E31" s="347"/>
      <c r="F31" s="347"/>
      <c r="G31" s="69" t="s">
        <v>25</v>
      </c>
      <c r="H31" s="33">
        <v>0.52</v>
      </c>
      <c r="I31" s="66" t="s">
        <v>2375</v>
      </c>
      <c r="J31" s="97" t="s">
        <v>68</v>
      </c>
      <c r="K31" s="113" t="s">
        <v>44</v>
      </c>
      <c r="L31" s="8"/>
      <c r="M31" s="8"/>
      <c r="N31" s="8"/>
    </row>
    <row r="32" spans="1:175" s="314" customFormat="1" ht="212.25" customHeight="1">
      <c r="A32" s="85"/>
      <c r="B32" s="32">
        <v>9</v>
      </c>
      <c r="C32" s="2" t="s">
        <v>93</v>
      </c>
      <c r="D32" s="348" t="s">
        <v>3016</v>
      </c>
      <c r="E32" s="348"/>
      <c r="F32" s="348"/>
      <c r="G32" s="100" t="s">
        <v>3238</v>
      </c>
      <c r="H32" s="33">
        <v>0.23</v>
      </c>
      <c r="I32" s="3" t="s">
        <v>4203</v>
      </c>
      <c r="J32" s="75" t="s">
        <v>69</v>
      </c>
      <c r="K32" s="66"/>
      <c r="L32" s="8"/>
      <c r="M32" s="8"/>
      <c r="N32" s="8"/>
    </row>
    <row r="33" spans="1:175" s="314" customFormat="1" ht="76.5" customHeight="1">
      <c r="A33" s="85"/>
      <c r="B33" s="32">
        <v>10</v>
      </c>
      <c r="C33" s="98" t="s">
        <v>152</v>
      </c>
      <c r="D33" s="347" t="s">
        <v>151</v>
      </c>
      <c r="E33" s="347"/>
      <c r="F33" s="347"/>
      <c r="G33" s="100" t="s">
        <v>3456</v>
      </c>
      <c r="H33" s="101">
        <v>0.96</v>
      </c>
      <c r="I33" s="66" t="s">
        <v>3017</v>
      </c>
      <c r="J33" s="97" t="s">
        <v>67</v>
      </c>
      <c r="K33" s="113" t="s">
        <v>44</v>
      </c>
      <c r="L33" s="8"/>
      <c r="M33" s="8"/>
      <c r="N33" s="8"/>
    </row>
    <row r="34" spans="1:175" s="314" customFormat="1" ht="224.45" customHeight="1">
      <c r="A34" s="85"/>
      <c r="B34" s="32">
        <v>11</v>
      </c>
      <c r="C34" s="98" t="s">
        <v>153</v>
      </c>
      <c r="D34" s="347" t="s">
        <v>154</v>
      </c>
      <c r="E34" s="347"/>
      <c r="F34" s="347"/>
      <c r="G34" s="69">
        <v>46357</v>
      </c>
      <c r="H34" s="307">
        <v>0.35</v>
      </c>
      <c r="I34" s="105" t="s">
        <v>4187</v>
      </c>
      <c r="J34" s="97" t="s">
        <v>67</v>
      </c>
      <c r="K34" s="113"/>
      <c r="L34" s="8"/>
      <c r="M34" s="8"/>
      <c r="N34" s="8"/>
    </row>
    <row r="35" spans="1:175" s="314" customFormat="1" ht="108.6" customHeight="1">
      <c r="A35" s="85"/>
      <c r="B35" s="32">
        <v>12</v>
      </c>
      <c r="C35" s="98" t="s">
        <v>2813</v>
      </c>
      <c r="D35" s="348" t="s">
        <v>2814</v>
      </c>
      <c r="E35" s="347"/>
      <c r="F35" s="347"/>
      <c r="G35" s="69">
        <v>46127</v>
      </c>
      <c r="H35" s="306">
        <v>0.99</v>
      </c>
      <c r="I35" s="348" t="s">
        <v>3969</v>
      </c>
      <c r="J35" s="348"/>
      <c r="K35" s="113" t="s">
        <v>44</v>
      </c>
      <c r="L35" s="8"/>
      <c r="M35" s="8"/>
      <c r="N35" s="8"/>
    </row>
    <row r="36" spans="1:175" s="314" customFormat="1" ht="166.9" customHeight="1">
      <c r="A36" s="85"/>
      <c r="B36" s="32">
        <v>13</v>
      </c>
      <c r="C36" s="98" t="s">
        <v>2811</v>
      </c>
      <c r="D36" s="348" t="s">
        <v>2812</v>
      </c>
      <c r="E36" s="347"/>
      <c r="F36" s="347"/>
      <c r="G36" s="63">
        <v>46387</v>
      </c>
      <c r="H36" s="308">
        <v>0.25</v>
      </c>
      <c r="I36" s="208" t="s">
        <v>4188</v>
      </c>
      <c r="J36" s="97"/>
      <c r="K36" s="113"/>
      <c r="L36" s="8"/>
      <c r="M36" s="8"/>
      <c r="N36" s="8"/>
    </row>
    <row r="37" spans="1:175" s="314" customFormat="1" ht="126" customHeight="1">
      <c r="A37" s="85"/>
      <c r="B37" s="311">
        <v>14</v>
      </c>
      <c r="C37" s="312" t="s">
        <v>3036</v>
      </c>
      <c r="D37" s="348" t="s">
        <v>3037</v>
      </c>
      <c r="E37" s="347"/>
      <c r="F37" s="347"/>
      <c r="G37" s="313">
        <v>46357</v>
      </c>
      <c r="H37" s="307">
        <v>0.18</v>
      </c>
      <c r="I37" s="105" t="s">
        <v>3970</v>
      </c>
      <c r="J37" s="97"/>
      <c r="K37" s="113" t="s">
        <v>44</v>
      </c>
      <c r="L37" s="8"/>
      <c r="M37" s="8"/>
      <c r="N37" s="8"/>
    </row>
    <row r="38" spans="1:175" ht="18.600000000000001" hidden="1" customHeight="1">
      <c r="A38" s="52"/>
      <c r="B38" s="354" t="s">
        <v>89</v>
      </c>
      <c r="C38" s="354"/>
      <c r="D38" s="354"/>
      <c r="E38" s="354"/>
      <c r="F38" s="354"/>
      <c r="G38" s="354"/>
      <c r="H38" s="354"/>
      <c r="I38" s="354"/>
      <c r="J38" s="354"/>
      <c r="K38" s="354"/>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c r="CS38" s="52"/>
      <c r="CT38" s="52"/>
      <c r="CU38" s="52"/>
      <c r="CV38" s="52"/>
      <c r="CW38" s="52"/>
      <c r="CX38" s="52"/>
      <c r="CY38" s="52"/>
      <c r="CZ38" s="52"/>
      <c r="DA38" s="52"/>
      <c r="DB38" s="52"/>
      <c r="DC38" s="52"/>
      <c r="DD38" s="52"/>
      <c r="DE38" s="52"/>
      <c r="DF38" s="52"/>
      <c r="DG38" s="52"/>
      <c r="DH38" s="52"/>
      <c r="DI38" s="52"/>
      <c r="DJ38" s="52"/>
      <c r="DK38" s="52"/>
      <c r="DL38" s="52"/>
      <c r="DM38" s="52"/>
      <c r="DN38" s="52"/>
      <c r="DO38" s="52"/>
      <c r="DP38" s="52"/>
      <c r="DQ38" s="52"/>
      <c r="DR38" s="52"/>
      <c r="DS38" s="52"/>
      <c r="DT38" s="52"/>
      <c r="DU38" s="52"/>
      <c r="DV38" s="52"/>
      <c r="DW38" s="52"/>
      <c r="DX38" s="52"/>
      <c r="DY38" s="52"/>
      <c r="DZ38" s="52"/>
      <c r="EA38" s="52"/>
      <c r="EB38" s="52"/>
      <c r="EC38" s="52"/>
      <c r="ED38" s="52"/>
      <c r="EE38" s="52"/>
      <c r="EF38" s="52"/>
      <c r="EG38" s="52"/>
      <c r="EH38" s="52"/>
      <c r="EI38" s="52"/>
      <c r="EJ38" s="52"/>
      <c r="EK38" s="52"/>
      <c r="EL38" s="52"/>
      <c r="EM38" s="52"/>
      <c r="EN38" s="52"/>
      <c r="EO38" s="52"/>
      <c r="EP38" s="52"/>
      <c r="EQ38" s="52"/>
      <c r="ER38" s="52"/>
      <c r="ES38" s="52"/>
      <c r="ET38" s="52"/>
      <c r="EU38" s="52"/>
      <c r="EV38" s="52"/>
      <c r="EW38" s="52"/>
      <c r="EX38" s="52"/>
      <c r="EY38" s="52"/>
      <c r="EZ38" s="52"/>
      <c r="FA38" s="52"/>
      <c r="FB38" s="52"/>
      <c r="FC38" s="52"/>
      <c r="FD38" s="52"/>
      <c r="FE38" s="52"/>
      <c r="FF38" s="52"/>
      <c r="FG38" s="52"/>
      <c r="FH38" s="52"/>
      <c r="FI38" s="52"/>
      <c r="FJ38" s="52"/>
      <c r="FK38" s="52"/>
      <c r="FL38" s="52"/>
      <c r="FM38" s="52"/>
      <c r="FN38" s="52"/>
      <c r="FO38" s="52"/>
      <c r="FP38" s="52"/>
      <c r="FQ38" s="52"/>
      <c r="FR38" s="52"/>
      <c r="FS38" s="52"/>
    </row>
    <row r="39" spans="1:175" hidden="1">
      <c r="A39" s="52"/>
      <c r="B39" s="354" t="s">
        <v>3972</v>
      </c>
      <c r="C39" s="354"/>
      <c r="D39" s="354"/>
      <c r="E39" s="354"/>
      <c r="F39" s="354"/>
      <c r="G39" s="354"/>
      <c r="H39" s="354"/>
      <c r="I39" s="354"/>
      <c r="J39" s="354"/>
      <c r="K39" s="354"/>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c r="CS39" s="52"/>
      <c r="CT39" s="52"/>
      <c r="CU39" s="52"/>
      <c r="CV39" s="52"/>
      <c r="CW39" s="52"/>
      <c r="CX39" s="52"/>
      <c r="CY39" s="52"/>
      <c r="CZ39" s="52"/>
      <c r="DA39" s="52"/>
      <c r="DB39" s="52"/>
      <c r="DC39" s="52"/>
      <c r="DD39" s="52"/>
      <c r="DE39" s="52"/>
      <c r="DF39" s="52"/>
      <c r="DG39" s="52"/>
      <c r="DH39" s="52"/>
      <c r="DI39" s="52"/>
      <c r="DJ39" s="52"/>
      <c r="DK39" s="52"/>
      <c r="DL39" s="52"/>
      <c r="DM39" s="52"/>
      <c r="DN39" s="52"/>
      <c r="DO39" s="52"/>
      <c r="DP39" s="52"/>
      <c r="DQ39" s="52"/>
      <c r="DR39" s="52"/>
      <c r="DS39" s="52"/>
      <c r="DT39" s="52"/>
      <c r="DU39" s="52"/>
      <c r="DV39" s="52"/>
      <c r="DW39" s="52"/>
      <c r="DX39" s="52"/>
      <c r="DY39" s="52"/>
      <c r="DZ39" s="52"/>
      <c r="EA39" s="52"/>
      <c r="EB39" s="52"/>
      <c r="EC39" s="52"/>
      <c r="ED39" s="52"/>
      <c r="EE39" s="52"/>
      <c r="EF39" s="52"/>
      <c r="EG39" s="52"/>
      <c r="EH39" s="52"/>
      <c r="EI39" s="52"/>
      <c r="EJ39" s="52"/>
      <c r="EK39" s="52"/>
      <c r="EL39" s="52"/>
      <c r="EM39" s="52"/>
      <c r="EN39" s="52"/>
      <c r="EO39" s="52"/>
      <c r="EP39" s="52"/>
      <c r="EQ39" s="52"/>
      <c r="ER39" s="52"/>
      <c r="ES39" s="52"/>
      <c r="ET39" s="52"/>
      <c r="EU39" s="52"/>
      <c r="EV39" s="52"/>
      <c r="EW39" s="52"/>
      <c r="EX39" s="52"/>
      <c r="EY39" s="52"/>
      <c r="EZ39" s="52"/>
      <c r="FA39" s="52"/>
      <c r="FB39" s="52"/>
      <c r="FC39" s="52"/>
      <c r="FD39" s="52"/>
      <c r="FE39" s="52"/>
      <c r="FF39" s="52"/>
      <c r="FG39" s="52"/>
      <c r="FH39" s="52"/>
      <c r="FI39" s="52"/>
      <c r="FJ39" s="52"/>
      <c r="FK39" s="52"/>
      <c r="FL39" s="52"/>
      <c r="FM39" s="52"/>
      <c r="FN39" s="52"/>
      <c r="FO39" s="52"/>
      <c r="FP39" s="52"/>
      <c r="FQ39" s="52"/>
      <c r="FR39" s="52"/>
      <c r="FS39" s="52"/>
    </row>
    <row r="40" spans="1:175" s="314" customFormat="1" ht="28.5" hidden="1" customHeight="1">
      <c r="A40" s="85"/>
      <c r="B40" s="349" t="s">
        <v>121</v>
      </c>
      <c r="C40" s="350"/>
      <c r="D40" s="351">
        <v>203</v>
      </c>
      <c r="E40" s="352"/>
      <c r="F40" s="352"/>
      <c r="G40" s="352"/>
      <c r="H40" s="352"/>
      <c r="I40" s="352"/>
      <c r="J40" s="352"/>
      <c r="K40" s="353"/>
      <c r="L40" s="52"/>
      <c r="M40" s="52"/>
    </row>
    <row r="41" spans="1:175" s="314" customFormat="1" ht="28.5" hidden="1" customHeight="1">
      <c r="A41" s="85"/>
      <c r="B41" s="349" t="s">
        <v>98</v>
      </c>
      <c r="C41" s="350"/>
      <c r="D41" s="351">
        <v>187</v>
      </c>
      <c r="E41" s="352"/>
      <c r="F41" s="352"/>
      <c r="G41" s="352"/>
      <c r="H41" s="352"/>
      <c r="I41" s="352"/>
      <c r="J41" s="352"/>
      <c r="K41" s="353"/>
      <c r="L41" s="52"/>
      <c r="M41" s="52"/>
    </row>
    <row r="42" spans="1:175" s="314" customFormat="1" ht="28.5" hidden="1" customHeight="1">
      <c r="A42" s="85"/>
      <c r="B42" s="349" t="s">
        <v>122</v>
      </c>
      <c r="C42" s="350"/>
      <c r="D42" s="351">
        <v>17</v>
      </c>
      <c r="E42" s="352"/>
      <c r="F42" s="352"/>
      <c r="G42" s="352"/>
      <c r="H42" s="352"/>
      <c r="I42" s="352"/>
      <c r="J42" s="352"/>
      <c r="K42" s="353"/>
      <c r="L42" s="114"/>
      <c r="M42" s="115"/>
    </row>
    <row r="43" spans="1:175" s="314" customFormat="1" ht="28.5" hidden="1" customHeight="1">
      <c r="A43" s="85"/>
      <c r="B43" s="349" t="s">
        <v>3026</v>
      </c>
      <c r="C43" s="350"/>
      <c r="D43" s="358">
        <f>D41/D40</f>
        <v>0.9211822660098522</v>
      </c>
      <c r="E43" s="359"/>
      <c r="F43" s="359"/>
      <c r="G43" s="359"/>
      <c r="H43" s="359"/>
      <c r="I43" s="359"/>
      <c r="J43" s="359"/>
      <c r="K43" s="360"/>
      <c r="L43" s="114"/>
      <c r="M43" s="115"/>
    </row>
    <row r="44" spans="1:175" s="314" customFormat="1" ht="28.5" hidden="1" customHeight="1">
      <c r="A44" s="85"/>
      <c r="B44" s="349" t="s">
        <v>123</v>
      </c>
      <c r="C44" s="350"/>
      <c r="D44" s="351">
        <v>0</v>
      </c>
      <c r="E44" s="352"/>
      <c r="F44" s="352"/>
      <c r="G44" s="352"/>
      <c r="H44" s="352"/>
      <c r="I44" s="352"/>
      <c r="J44" s="352"/>
      <c r="K44" s="353"/>
      <c r="L44" s="114"/>
      <c r="M44" s="115"/>
    </row>
    <row r="45" spans="1:175" s="314" customFormat="1" ht="28.5" hidden="1" customHeight="1">
      <c r="A45" s="85"/>
      <c r="B45" s="349" t="s">
        <v>383</v>
      </c>
      <c r="C45" s="350"/>
      <c r="D45" s="351">
        <v>0</v>
      </c>
      <c r="E45" s="352"/>
      <c r="F45" s="352"/>
      <c r="G45" s="352"/>
      <c r="H45" s="352"/>
      <c r="I45" s="352"/>
      <c r="J45" s="352"/>
      <c r="K45" s="353"/>
      <c r="L45" s="114"/>
      <c r="M45" s="115"/>
    </row>
    <row r="46" spans="1:175" ht="31.15" customHeight="1">
      <c r="A46" s="52"/>
      <c r="B46" s="354" t="s">
        <v>88</v>
      </c>
      <c r="C46" s="354"/>
      <c r="D46" s="354"/>
      <c r="E46" s="354"/>
      <c r="F46" s="354"/>
      <c r="G46" s="354"/>
      <c r="H46" s="354"/>
      <c r="I46" s="354"/>
      <c r="J46" s="354"/>
      <c r="K46" s="354"/>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2"/>
      <c r="BP46" s="52"/>
      <c r="BQ46" s="52"/>
      <c r="BR46" s="52"/>
      <c r="BS46" s="52"/>
      <c r="BT46" s="52"/>
      <c r="BU46" s="52"/>
      <c r="BV46" s="52"/>
      <c r="BW46" s="52"/>
      <c r="BX46" s="52"/>
      <c r="BY46" s="52"/>
      <c r="BZ46" s="52"/>
      <c r="CA46" s="52"/>
      <c r="CB46" s="52"/>
      <c r="CC46" s="52"/>
      <c r="CD46" s="52"/>
      <c r="CE46" s="52"/>
      <c r="CF46" s="52"/>
      <c r="CG46" s="52"/>
      <c r="CH46" s="52"/>
      <c r="CI46" s="52"/>
      <c r="CJ46" s="52"/>
      <c r="CK46" s="52"/>
      <c r="CL46" s="52"/>
      <c r="CM46" s="52"/>
      <c r="CN46" s="52"/>
      <c r="CO46" s="52"/>
      <c r="CP46" s="52"/>
      <c r="CQ46" s="52"/>
      <c r="CR46" s="52"/>
      <c r="CS46" s="52"/>
      <c r="CT46" s="52"/>
      <c r="CU46" s="52"/>
      <c r="CV46" s="52"/>
      <c r="CW46" s="52"/>
      <c r="CX46" s="52"/>
      <c r="CY46" s="52"/>
      <c r="CZ46" s="52"/>
      <c r="DA46" s="52"/>
      <c r="DB46" s="52"/>
      <c r="DC46" s="52"/>
      <c r="DD46" s="52"/>
      <c r="DE46" s="52"/>
      <c r="DF46" s="52"/>
      <c r="DG46" s="52"/>
      <c r="DH46" s="52"/>
      <c r="DI46" s="52"/>
      <c r="DJ46" s="52"/>
      <c r="DK46" s="52"/>
      <c r="DL46" s="52"/>
      <c r="DM46" s="52"/>
      <c r="DN46" s="52"/>
      <c r="DO46" s="52"/>
      <c r="DP46" s="52"/>
      <c r="DQ46" s="52"/>
      <c r="DR46" s="52"/>
      <c r="DS46" s="52"/>
      <c r="DT46" s="52"/>
      <c r="DU46" s="52"/>
      <c r="DV46" s="52"/>
      <c r="DW46" s="52"/>
      <c r="DX46" s="52"/>
      <c r="DY46" s="52"/>
      <c r="DZ46" s="52"/>
      <c r="EA46" s="52"/>
      <c r="EB46" s="52"/>
      <c r="EC46" s="52"/>
      <c r="ED46" s="52"/>
      <c r="EE46" s="52"/>
      <c r="EF46" s="52"/>
      <c r="EG46" s="52"/>
      <c r="EH46" s="52"/>
      <c r="EI46" s="52"/>
      <c r="EJ46" s="52"/>
      <c r="EK46" s="52"/>
      <c r="EL46" s="52"/>
      <c r="EM46" s="52"/>
      <c r="EN46" s="52"/>
      <c r="EO46" s="52"/>
      <c r="EP46" s="52"/>
      <c r="EQ46" s="52"/>
      <c r="ER46" s="52"/>
      <c r="ES46" s="52"/>
      <c r="ET46" s="52"/>
      <c r="EU46" s="52"/>
      <c r="EV46" s="52"/>
      <c r="EW46" s="52"/>
      <c r="EX46" s="52"/>
      <c r="EY46" s="52"/>
      <c r="EZ46" s="52"/>
      <c r="FA46" s="52"/>
      <c r="FB46" s="52"/>
      <c r="FC46" s="52"/>
      <c r="FD46" s="52"/>
      <c r="FE46" s="52"/>
      <c r="FF46" s="52"/>
      <c r="FG46" s="52"/>
      <c r="FH46" s="52"/>
      <c r="FI46" s="52"/>
      <c r="FJ46" s="52"/>
      <c r="FK46" s="52"/>
      <c r="FL46" s="52"/>
      <c r="FM46" s="52"/>
      <c r="FN46" s="52"/>
      <c r="FO46" s="52"/>
      <c r="FP46" s="52"/>
      <c r="FQ46" s="52"/>
      <c r="FR46" s="52"/>
      <c r="FS46" s="52"/>
    </row>
    <row r="47" spans="1:175" ht="24.75" customHeight="1">
      <c r="A47" s="57"/>
      <c r="B47" s="4" t="s">
        <v>13</v>
      </c>
      <c r="C47" s="24" t="s">
        <v>0</v>
      </c>
      <c r="D47" s="355" t="s">
        <v>19</v>
      </c>
      <c r="E47" s="356"/>
      <c r="F47" s="356"/>
      <c r="G47" s="357"/>
      <c r="H47" s="29" t="s">
        <v>20</v>
      </c>
      <c r="I47" s="5" t="s">
        <v>21</v>
      </c>
      <c r="J47" s="5" t="s">
        <v>22</v>
      </c>
      <c r="K47" s="24" t="s">
        <v>3</v>
      </c>
      <c r="L47" s="57"/>
      <c r="M47" s="57"/>
      <c r="N47" s="57"/>
      <c r="O47" s="57"/>
      <c r="P47" s="57"/>
      <c r="Q47" s="57"/>
      <c r="R47" s="57"/>
      <c r="S47" s="57"/>
      <c r="T47" s="57"/>
      <c r="U47" s="57"/>
      <c r="V47" s="57"/>
      <c r="W47" s="57"/>
      <c r="X47" s="57"/>
      <c r="Y47" s="57"/>
      <c r="Z47" s="57"/>
      <c r="AA47" s="57"/>
      <c r="AB47" s="57"/>
      <c r="AC47" s="57"/>
      <c r="AD47" s="57"/>
      <c r="AE47" s="57"/>
      <c r="AF47" s="57"/>
      <c r="AG47" s="57"/>
      <c r="AH47" s="57"/>
      <c r="AI47" s="57"/>
      <c r="AJ47" s="57"/>
      <c r="AK47" s="57"/>
      <c r="AL47" s="57"/>
      <c r="AM47" s="57"/>
      <c r="AN47" s="57"/>
      <c r="AO47" s="57"/>
      <c r="AP47" s="57"/>
      <c r="AQ47" s="57"/>
      <c r="AR47" s="57"/>
      <c r="AS47" s="57"/>
      <c r="AT47" s="57"/>
      <c r="AU47" s="57"/>
      <c r="AV47" s="57"/>
      <c r="AW47" s="57"/>
      <c r="AX47" s="57"/>
      <c r="AY47" s="57"/>
      <c r="AZ47" s="57"/>
      <c r="BA47" s="57"/>
      <c r="BB47" s="57"/>
      <c r="BC47" s="57"/>
      <c r="BD47" s="57"/>
      <c r="BE47" s="57"/>
      <c r="BF47" s="57"/>
      <c r="BG47" s="57"/>
      <c r="BH47" s="57"/>
      <c r="BI47" s="57"/>
      <c r="BJ47" s="57"/>
      <c r="BK47" s="57"/>
      <c r="BL47" s="57"/>
      <c r="BM47" s="57"/>
      <c r="BN47" s="57"/>
      <c r="BO47" s="57"/>
      <c r="BP47" s="57"/>
      <c r="BQ47" s="57"/>
      <c r="BR47" s="57"/>
      <c r="BS47" s="57"/>
      <c r="BT47" s="57"/>
      <c r="BU47" s="57"/>
      <c r="BV47" s="57"/>
      <c r="BW47" s="57"/>
      <c r="BX47" s="57"/>
      <c r="BY47" s="57"/>
      <c r="BZ47" s="57"/>
      <c r="CA47" s="57"/>
      <c r="CB47" s="57"/>
      <c r="CC47" s="57"/>
      <c r="CD47" s="57"/>
      <c r="CE47" s="57"/>
      <c r="CF47" s="57"/>
      <c r="CG47" s="57"/>
      <c r="CH47" s="57"/>
      <c r="CI47" s="57"/>
      <c r="CJ47" s="57"/>
      <c r="CK47" s="57"/>
      <c r="CL47" s="57"/>
      <c r="CM47" s="57"/>
      <c r="CN47" s="57"/>
      <c r="CO47" s="57"/>
      <c r="CP47" s="57"/>
      <c r="CQ47" s="57"/>
      <c r="CR47" s="57"/>
      <c r="CS47" s="57"/>
      <c r="CT47" s="57"/>
      <c r="CU47" s="57"/>
      <c r="CV47" s="57"/>
      <c r="CW47" s="57"/>
      <c r="CX47" s="57"/>
      <c r="CY47" s="57"/>
      <c r="CZ47" s="57"/>
      <c r="DA47" s="57"/>
      <c r="DB47" s="57"/>
      <c r="DC47" s="57"/>
      <c r="DD47" s="57"/>
      <c r="DE47" s="57"/>
      <c r="DF47" s="57"/>
      <c r="DG47" s="57"/>
      <c r="DH47" s="57"/>
      <c r="DI47" s="57"/>
      <c r="DJ47" s="57"/>
      <c r="DK47" s="57"/>
      <c r="DL47" s="57"/>
      <c r="DM47" s="57"/>
      <c r="DN47" s="57"/>
      <c r="DO47" s="57"/>
      <c r="DP47" s="57"/>
      <c r="DQ47" s="57"/>
      <c r="DR47" s="57"/>
      <c r="DS47" s="57"/>
      <c r="DT47" s="57"/>
      <c r="DU47" s="57"/>
      <c r="DV47" s="57"/>
      <c r="DW47" s="57"/>
      <c r="DX47" s="57"/>
      <c r="DY47" s="57"/>
      <c r="DZ47" s="57"/>
      <c r="EA47" s="57"/>
      <c r="EB47" s="57"/>
      <c r="EC47" s="57"/>
      <c r="ED47" s="57"/>
      <c r="EE47" s="57"/>
      <c r="EF47" s="57"/>
      <c r="EG47" s="57"/>
      <c r="EH47" s="57"/>
      <c r="EI47" s="57"/>
      <c r="EJ47" s="57"/>
      <c r="EK47" s="57"/>
      <c r="EL47" s="57"/>
      <c r="EM47" s="57"/>
      <c r="EN47" s="57"/>
      <c r="EO47" s="57"/>
      <c r="EP47" s="57"/>
      <c r="EQ47" s="57"/>
      <c r="ER47" s="57"/>
      <c r="ES47" s="57"/>
      <c r="ET47" s="57"/>
      <c r="EU47" s="57"/>
      <c r="EV47" s="57"/>
      <c r="EW47" s="57"/>
      <c r="EX47" s="57"/>
      <c r="EY47" s="57"/>
      <c r="EZ47" s="57"/>
      <c r="FA47" s="57"/>
      <c r="FB47" s="57"/>
      <c r="FC47" s="57"/>
      <c r="FD47" s="57"/>
      <c r="FE47" s="57"/>
      <c r="FF47" s="57"/>
      <c r="FG47" s="57"/>
      <c r="FH47" s="57"/>
      <c r="FI47" s="57"/>
      <c r="FJ47" s="57"/>
      <c r="FK47" s="57"/>
      <c r="FL47" s="57"/>
      <c r="FM47" s="57"/>
      <c r="FN47" s="57"/>
      <c r="FO47" s="57"/>
      <c r="FP47" s="57"/>
      <c r="FQ47" s="57"/>
      <c r="FR47" s="57"/>
      <c r="FS47" s="57"/>
    </row>
    <row r="48" spans="1:175" ht="115.5">
      <c r="A48" s="57"/>
      <c r="B48" s="71">
        <v>1</v>
      </c>
      <c r="C48" s="53" t="str">
        <f>BC_LĐNM!B2</f>
        <v>06PXT-0250B</v>
      </c>
      <c r="D48" s="342" t="str">
        <f>BC_LĐNM!C2</f>
        <v xml:space="preserve">Thiết bị đo áp bị dao động cao ( tồn đọng) </v>
      </c>
      <c r="E48" s="343"/>
      <c r="F48" s="343"/>
      <c r="G48" s="344"/>
      <c r="H48" s="53" t="str">
        <f>BC_LĐNM!E2</f>
        <v>Đạt</v>
      </c>
      <c r="I48" s="34" t="str">
        <f>BC_LĐNM!F2</f>
        <v xml:space="preserve">Nguyên nhân: Bộ D/A lỗi.
Thực hiện: 14/5 :Kiểm tra giá trị đo áp có xung tăng giảm liên tục. Tiến hành MOS giá trị (HH&amp;LL) trên ESD.Kiểm tra tại site vent không phát hiện bất thường. 15/5 PV dao động mạnh, kiểm tra bộ D/A dao động, tiến hành nhận vật tư, test report  transmitter mới. 16/5: Thay mới transmitter, loop test , report cùng VH, thiết bị hoạt động  bình thường, bàn giao VH 
Kết quả: Thiết bị hoạt động  bình thường, bàn giao VH,  bỏ bypass tín hiệu LL, HH theo yêu cầu vận hành sau khi theo dõi thấy ổn. Thiết bị hoạt động  bình thường, bàn giao VH </v>
      </c>
      <c r="J48" s="34"/>
      <c r="K48" s="34"/>
      <c r="L48" s="57"/>
      <c r="M48" s="57"/>
      <c r="N48" s="57"/>
      <c r="O48" s="57"/>
      <c r="P48" s="57"/>
      <c r="Q48" s="57"/>
      <c r="R48" s="57"/>
      <c r="S48" s="57"/>
      <c r="T48" s="57"/>
      <c r="U48" s="57"/>
      <c r="V48" s="57"/>
      <c r="W48" s="57"/>
      <c r="X48" s="57"/>
      <c r="Y48" s="57"/>
      <c r="Z48" s="57"/>
      <c r="AA48" s="57"/>
      <c r="AB48" s="57"/>
      <c r="AC48" s="57"/>
      <c r="AD48" s="57"/>
      <c r="AE48" s="57"/>
      <c r="AF48" s="57"/>
      <c r="AG48" s="57"/>
      <c r="AH48" s="57"/>
      <c r="AI48" s="57"/>
      <c r="AJ48" s="57"/>
      <c r="AK48" s="57"/>
      <c r="AL48" s="57"/>
      <c r="AM48" s="57"/>
      <c r="AN48" s="57"/>
      <c r="AO48" s="57"/>
      <c r="AP48" s="57"/>
      <c r="AQ48" s="57"/>
      <c r="AR48" s="57"/>
      <c r="AS48" s="57"/>
      <c r="AT48" s="57"/>
      <c r="AU48" s="57"/>
      <c r="AV48" s="57"/>
      <c r="AW48" s="57"/>
      <c r="AX48" s="57"/>
      <c r="AY48" s="57"/>
      <c r="AZ48" s="57"/>
      <c r="BA48" s="57"/>
      <c r="BB48" s="57"/>
      <c r="BC48" s="57"/>
      <c r="BD48" s="57"/>
      <c r="BE48" s="57"/>
      <c r="BF48" s="57"/>
      <c r="BG48" s="57"/>
      <c r="BH48" s="57"/>
      <c r="BI48" s="57"/>
      <c r="BJ48" s="57"/>
      <c r="BK48" s="57"/>
      <c r="BL48" s="57"/>
      <c r="BM48" s="57"/>
      <c r="BN48" s="57"/>
      <c r="BO48" s="57"/>
      <c r="BP48" s="57"/>
      <c r="BQ48" s="57"/>
      <c r="BR48" s="57"/>
      <c r="BS48" s="57"/>
      <c r="BT48" s="57"/>
      <c r="BU48" s="57"/>
      <c r="BV48" s="57"/>
      <c r="BW48" s="57"/>
      <c r="BX48" s="57"/>
      <c r="BY48" s="57"/>
      <c r="BZ48" s="57"/>
      <c r="CA48" s="57"/>
      <c r="CB48" s="57"/>
      <c r="CC48" s="57"/>
      <c r="CD48" s="57"/>
      <c r="CE48" s="57"/>
      <c r="CF48" s="57"/>
      <c r="CG48" s="57"/>
      <c r="CH48" s="57"/>
      <c r="CI48" s="57"/>
      <c r="CJ48" s="57"/>
      <c r="CK48" s="57"/>
      <c r="CL48" s="57"/>
      <c r="CM48" s="57"/>
      <c r="CN48" s="57"/>
      <c r="CO48" s="57"/>
      <c r="CP48" s="57"/>
      <c r="CQ48" s="57"/>
      <c r="CR48" s="57"/>
      <c r="CS48" s="57"/>
      <c r="CT48" s="57"/>
      <c r="CU48" s="57"/>
      <c r="CV48" s="57"/>
      <c r="CW48" s="57"/>
      <c r="CX48" s="57"/>
      <c r="CY48" s="57"/>
      <c r="CZ48" s="57"/>
      <c r="DA48" s="57"/>
      <c r="DB48" s="57"/>
      <c r="DC48" s="57"/>
      <c r="DD48" s="57"/>
      <c r="DE48" s="57"/>
      <c r="DF48" s="57"/>
      <c r="DG48" s="57"/>
      <c r="DH48" s="57"/>
      <c r="DI48" s="57"/>
      <c r="DJ48" s="57"/>
      <c r="DK48" s="57"/>
      <c r="DL48" s="57"/>
      <c r="DM48" s="57"/>
      <c r="DN48" s="57"/>
      <c r="DO48" s="57"/>
      <c r="DP48" s="57"/>
      <c r="DQ48" s="57"/>
      <c r="DR48" s="57"/>
      <c r="DS48" s="57"/>
      <c r="DT48" s="57"/>
      <c r="DU48" s="57"/>
      <c r="DV48" s="57"/>
      <c r="DW48" s="57"/>
      <c r="DX48" s="57"/>
      <c r="DY48" s="57"/>
      <c r="DZ48" s="57"/>
      <c r="EA48" s="57"/>
      <c r="EB48" s="57"/>
      <c r="EC48" s="57"/>
      <c r="ED48" s="57"/>
      <c r="EE48" s="57"/>
      <c r="EF48" s="57"/>
      <c r="EG48" s="57"/>
      <c r="EH48" s="57"/>
      <c r="EI48" s="57"/>
      <c r="EJ48" s="57"/>
      <c r="EK48" s="57"/>
      <c r="EL48" s="57"/>
      <c r="EM48" s="57"/>
      <c r="EN48" s="57"/>
      <c r="EO48" s="57"/>
      <c r="EP48" s="57"/>
      <c r="EQ48" s="57"/>
      <c r="ER48" s="57"/>
      <c r="ES48" s="57"/>
      <c r="ET48" s="57"/>
      <c r="EU48" s="57"/>
      <c r="EV48" s="57"/>
      <c r="EW48" s="57"/>
      <c r="EX48" s="57"/>
      <c r="EY48" s="57"/>
      <c r="EZ48" s="57"/>
      <c r="FA48" s="57"/>
      <c r="FB48" s="57"/>
      <c r="FC48" s="57"/>
      <c r="FD48" s="57"/>
      <c r="FE48" s="57"/>
      <c r="FF48" s="57"/>
      <c r="FG48" s="57"/>
      <c r="FH48" s="57"/>
      <c r="FI48" s="57"/>
      <c r="FJ48" s="57"/>
      <c r="FK48" s="57"/>
      <c r="FL48" s="57"/>
      <c r="FM48" s="57"/>
      <c r="FN48" s="57"/>
      <c r="FO48" s="57"/>
      <c r="FP48" s="57"/>
      <c r="FQ48" s="57"/>
      <c r="FR48" s="57"/>
      <c r="FS48" s="57"/>
    </row>
    <row r="49" spans="1:175" ht="66">
      <c r="A49" s="57"/>
      <c r="B49" s="71">
        <v>2</v>
      </c>
      <c r="C49" s="53" t="str">
        <f>BC_LĐNM!B3</f>
        <v>Z08301A/B</v>
      </c>
      <c r="D49" s="342" t="str">
        <f>BC_LĐNM!C3</f>
        <v xml:space="preserve"> VH báo off nguồn PLC</v>
      </c>
      <c r="E49" s="343"/>
      <c r="F49" s="343"/>
      <c r="G49" s="344"/>
      <c r="H49" s="53" t="str">
        <f>BC_LĐNM!E3</f>
        <v>Đạt</v>
      </c>
      <c r="I49" s="34" t="str">
        <f>BC_LĐNM!F3</f>
        <v>Nguyên nhân : Thực hiện theo y/c VH.
Thực hiện:  Theo y/c VH off nguồn PLC cho VH vệ sinh, sau khi vệ sinh xong tiến hành On lại nguồn. Thiết bị hoạt động bình thường, bàn giao ĐVVH.
Kết quả:  Thiết bị hoạt động bình thường, bàn giao ĐVVH.</v>
      </c>
      <c r="J49" s="34"/>
      <c r="K49" s="34"/>
      <c r="L49" s="57"/>
      <c r="M49" s="57"/>
      <c r="N49" s="57"/>
      <c r="O49" s="57"/>
      <c r="P49" s="57"/>
      <c r="Q49" s="57"/>
      <c r="R49" s="57"/>
      <c r="S49" s="57"/>
      <c r="T49" s="57"/>
      <c r="U49" s="57"/>
      <c r="V49" s="57"/>
      <c r="W49" s="57"/>
      <c r="X49" s="57"/>
      <c r="Y49" s="57"/>
      <c r="Z49" s="57"/>
      <c r="AA49" s="57"/>
      <c r="AB49" s="57"/>
      <c r="AC49" s="57"/>
      <c r="AD49" s="57"/>
      <c r="AE49" s="57"/>
      <c r="AF49" s="57"/>
      <c r="AG49" s="57"/>
      <c r="AH49" s="57"/>
      <c r="AI49" s="57"/>
      <c r="AJ49" s="57"/>
      <c r="AK49" s="57"/>
      <c r="AL49" s="57"/>
      <c r="AM49" s="57"/>
      <c r="AN49" s="57"/>
      <c r="AO49" s="57"/>
      <c r="AP49" s="57"/>
      <c r="AQ49" s="57"/>
      <c r="AR49" s="57"/>
      <c r="AS49" s="57"/>
      <c r="AT49" s="57"/>
      <c r="AU49" s="57"/>
      <c r="AV49" s="57"/>
      <c r="AW49" s="57"/>
      <c r="AX49" s="57"/>
      <c r="AY49" s="57"/>
      <c r="AZ49" s="57"/>
      <c r="BA49" s="57"/>
      <c r="BB49" s="57"/>
      <c r="BC49" s="57"/>
      <c r="BD49" s="57"/>
      <c r="BE49" s="57"/>
      <c r="BF49" s="57"/>
      <c r="BG49" s="57"/>
      <c r="BH49" s="57"/>
      <c r="BI49" s="57"/>
      <c r="BJ49" s="57"/>
      <c r="BK49" s="57"/>
      <c r="BL49" s="57"/>
      <c r="BM49" s="57"/>
      <c r="BN49" s="57"/>
      <c r="BO49" s="57"/>
      <c r="BP49" s="57"/>
      <c r="BQ49" s="57"/>
      <c r="BR49" s="57"/>
      <c r="BS49" s="57"/>
      <c r="BT49" s="57"/>
      <c r="BU49" s="57"/>
      <c r="BV49" s="57"/>
      <c r="BW49" s="57"/>
      <c r="BX49" s="57"/>
      <c r="BY49" s="57"/>
      <c r="BZ49" s="57"/>
      <c r="CA49" s="57"/>
      <c r="CB49" s="57"/>
      <c r="CC49" s="57"/>
      <c r="CD49" s="57"/>
      <c r="CE49" s="57"/>
      <c r="CF49" s="57"/>
      <c r="CG49" s="57"/>
      <c r="CH49" s="57"/>
      <c r="CI49" s="57"/>
      <c r="CJ49" s="57"/>
      <c r="CK49" s="57"/>
      <c r="CL49" s="57"/>
      <c r="CM49" s="57"/>
      <c r="CN49" s="57"/>
      <c r="CO49" s="57"/>
      <c r="CP49" s="57"/>
      <c r="CQ49" s="57"/>
      <c r="CR49" s="57"/>
      <c r="CS49" s="57"/>
      <c r="CT49" s="57"/>
      <c r="CU49" s="57"/>
      <c r="CV49" s="57"/>
      <c r="CW49" s="57"/>
      <c r="CX49" s="57"/>
      <c r="CY49" s="57"/>
      <c r="CZ49" s="57"/>
      <c r="DA49" s="57"/>
      <c r="DB49" s="57"/>
      <c r="DC49" s="57"/>
      <c r="DD49" s="57"/>
      <c r="DE49" s="57"/>
      <c r="DF49" s="57"/>
      <c r="DG49" s="57"/>
      <c r="DH49" s="57"/>
      <c r="DI49" s="57"/>
      <c r="DJ49" s="57"/>
      <c r="DK49" s="57"/>
      <c r="DL49" s="57"/>
      <c r="DM49" s="57"/>
      <c r="DN49" s="57"/>
      <c r="DO49" s="57"/>
      <c r="DP49" s="57"/>
      <c r="DQ49" s="57"/>
      <c r="DR49" s="57"/>
      <c r="DS49" s="57"/>
      <c r="DT49" s="57"/>
      <c r="DU49" s="57"/>
      <c r="DV49" s="57"/>
      <c r="DW49" s="57"/>
      <c r="DX49" s="57"/>
      <c r="DY49" s="57"/>
      <c r="DZ49" s="57"/>
      <c r="EA49" s="57"/>
      <c r="EB49" s="57"/>
      <c r="EC49" s="57"/>
      <c r="ED49" s="57"/>
      <c r="EE49" s="57"/>
      <c r="EF49" s="57"/>
      <c r="EG49" s="57"/>
      <c r="EH49" s="57"/>
      <c r="EI49" s="57"/>
      <c r="EJ49" s="57"/>
      <c r="EK49" s="57"/>
      <c r="EL49" s="57"/>
      <c r="EM49" s="57"/>
      <c r="EN49" s="57"/>
      <c r="EO49" s="57"/>
      <c r="EP49" s="57"/>
      <c r="EQ49" s="57"/>
      <c r="ER49" s="57"/>
      <c r="ES49" s="57"/>
      <c r="ET49" s="57"/>
      <c r="EU49" s="57"/>
      <c r="EV49" s="57"/>
      <c r="EW49" s="57"/>
      <c r="EX49" s="57"/>
      <c r="EY49" s="57"/>
      <c r="EZ49" s="57"/>
      <c r="FA49" s="57"/>
      <c r="FB49" s="57"/>
      <c r="FC49" s="57"/>
      <c r="FD49" s="57"/>
      <c r="FE49" s="57"/>
      <c r="FF49" s="57"/>
      <c r="FG49" s="57"/>
      <c r="FH49" s="57"/>
      <c r="FI49" s="57"/>
      <c r="FJ49" s="57"/>
      <c r="FK49" s="57"/>
      <c r="FL49" s="57"/>
      <c r="FM49" s="57"/>
      <c r="FN49" s="57"/>
      <c r="FO49" s="57"/>
      <c r="FP49" s="57"/>
      <c r="FQ49" s="57"/>
      <c r="FR49" s="57"/>
      <c r="FS49" s="57"/>
    </row>
    <row r="50" spans="1:175" ht="82.5">
      <c r="A50" s="57"/>
      <c r="B50" s="71">
        <v>3</v>
      </c>
      <c r="C50" s="53" t="str">
        <f>BC_LĐNM!B4</f>
        <v>06AT-1103</v>
      </c>
      <c r="D50" s="342" t="str">
        <f>BC_LĐNM!C4</f>
        <v>VH báo hết khi Argon</v>
      </c>
      <c r="E50" s="343"/>
      <c r="F50" s="343"/>
      <c r="G50" s="344"/>
      <c r="H50" s="53" t="str">
        <f>BC_LĐNM!E4</f>
        <v>Đạt</v>
      </c>
      <c r="I50" s="34" t="str">
        <f>BC_LĐNM!F4</f>
        <v>Nguyên nhân : Hết khí Argon
Thực hiện:  Quan sát thấy hết khí Argon,  tổ Phân tích hỗ trợ online- lấy chay khí kho WEC lên thay, phối hợp An toàn vận chuyển 2 chai khí đến vi trí chai khí dự phòng  và thay thế. Thiết bị hoạt động bình thường, bàn giao ĐVVH.
Kết quả: Thiết bị hoạt động bình thường, bàn giao ĐVVH.</v>
      </c>
      <c r="J50" s="34"/>
      <c r="K50" s="34"/>
      <c r="L50" s="57"/>
      <c r="M50" s="57"/>
      <c r="N50" s="57"/>
      <c r="O50" s="57"/>
      <c r="P50" s="57"/>
      <c r="Q50" s="57"/>
      <c r="R50" s="57"/>
      <c r="S50" s="57"/>
      <c r="T50" s="57"/>
      <c r="U50" s="57"/>
      <c r="V50" s="57"/>
      <c r="W50" s="57"/>
      <c r="X50" s="57"/>
      <c r="Y50" s="57"/>
      <c r="Z50" s="57"/>
      <c r="AA50" s="57"/>
      <c r="AB50" s="57"/>
      <c r="AC50" s="57"/>
      <c r="AD50" s="57"/>
      <c r="AE50" s="57"/>
      <c r="AF50" s="57"/>
      <c r="AG50" s="57"/>
      <c r="AH50" s="57"/>
      <c r="AI50" s="57"/>
      <c r="AJ50" s="57"/>
      <c r="AK50" s="57"/>
      <c r="AL50" s="57"/>
      <c r="AM50" s="57"/>
      <c r="AN50" s="57"/>
      <c r="AO50" s="57"/>
      <c r="AP50" s="57"/>
      <c r="AQ50" s="57"/>
      <c r="AR50" s="57"/>
      <c r="AS50" s="57"/>
      <c r="AT50" s="57"/>
      <c r="AU50" s="57"/>
      <c r="AV50" s="57"/>
      <c r="AW50" s="57"/>
      <c r="AX50" s="57"/>
      <c r="AY50" s="57"/>
      <c r="AZ50" s="57"/>
      <c r="BA50" s="57"/>
      <c r="BB50" s="57"/>
      <c r="BC50" s="57"/>
      <c r="BD50" s="57"/>
      <c r="BE50" s="57"/>
      <c r="BF50" s="57"/>
      <c r="BG50" s="57"/>
      <c r="BH50" s="57"/>
      <c r="BI50" s="57"/>
      <c r="BJ50" s="57"/>
      <c r="BK50" s="57"/>
      <c r="BL50" s="57"/>
      <c r="BM50" s="57"/>
      <c r="BN50" s="57"/>
      <c r="BO50" s="57"/>
      <c r="BP50" s="57"/>
      <c r="BQ50" s="57"/>
      <c r="BR50" s="57"/>
      <c r="BS50" s="57"/>
      <c r="BT50" s="57"/>
      <c r="BU50" s="57"/>
      <c r="BV50" s="57"/>
      <c r="BW50" s="57"/>
      <c r="BX50" s="57"/>
      <c r="BY50" s="57"/>
      <c r="BZ50" s="57"/>
      <c r="CA50" s="57"/>
      <c r="CB50" s="57"/>
      <c r="CC50" s="57"/>
      <c r="CD50" s="57"/>
      <c r="CE50" s="57"/>
      <c r="CF50" s="57"/>
      <c r="CG50" s="57"/>
      <c r="CH50" s="57"/>
      <c r="CI50" s="57"/>
      <c r="CJ50" s="57"/>
      <c r="CK50" s="57"/>
      <c r="CL50" s="57"/>
      <c r="CM50" s="57"/>
      <c r="CN50" s="57"/>
      <c r="CO50" s="57"/>
      <c r="CP50" s="57"/>
      <c r="CQ50" s="57"/>
      <c r="CR50" s="57"/>
      <c r="CS50" s="57"/>
      <c r="CT50" s="57"/>
      <c r="CU50" s="57"/>
      <c r="CV50" s="57"/>
      <c r="CW50" s="57"/>
      <c r="CX50" s="57"/>
      <c r="CY50" s="57"/>
      <c r="CZ50" s="57"/>
      <c r="DA50" s="57"/>
      <c r="DB50" s="57"/>
      <c r="DC50" s="57"/>
      <c r="DD50" s="57"/>
      <c r="DE50" s="57"/>
      <c r="DF50" s="57"/>
      <c r="DG50" s="57"/>
      <c r="DH50" s="57"/>
      <c r="DI50" s="57"/>
      <c r="DJ50" s="57"/>
      <c r="DK50" s="57"/>
      <c r="DL50" s="57"/>
      <c r="DM50" s="57"/>
      <c r="DN50" s="57"/>
      <c r="DO50" s="57"/>
      <c r="DP50" s="57"/>
      <c r="DQ50" s="57"/>
      <c r="DR50" s="57"/>
      <c r="DS50" s="57"/>
      <c r="DT50" s="57"/>
      <c r="DU50" s="57"/>
      <c r="DV50" s="57"/>
      <c r="DW50" s="57"/>
      <c r="DX50" s="57"/>
      <c r="DY50" s="57"/>
      <c r="DZ50" s="57"/>
      <c r="EA50" s="57"/>
      <c r="EB50" s="57"/>
      <c r="EC50" s="57"/>
      <c r="ED50" s="57"/>
      <c r="EE50" s="57"/>
      <c r="EF50" s="57"/>
      <c r="EG50" s="57"/>
      <c r="EH50" s="57"/>
      <c r="EI50" s="57"/>
      <c r="EJ50" s="57"/>
      <c r="EK50" s="57"/>
      <c r="EL50" s="57"/>
      <c r="EM50" s="57"/>
      <c r="EN50" s="57"/>
      <c r="EO50" s="57"/>
      <c r="EP50" s="57"/>
      <c r="EQ50" s="57"/>
      <c r="ER50" s="57"/>
      <c r="ES50" s="57"/>
      <c r="ET50" s="57"/>
      <c r="EU50" s="57"/>
      <c r="EV50" s="57"/>
      <c r="EW50" s="57"/>
      <c r="EX50" s="57"/>
      <c r="EY50" s="57"/>
      <c r="EZ50" s="57"/>
      <c r="FA50" s="57"/>
      <c r="FB50" s="57"/>
      <c r="FC50" s="57"/>
      <c r="FD50" s="57"/>
      <c r="FE50" s="57"/>
      <c r="FF50" s="57"/>
      <c r="FG50" s="57"/>
      <c r="FH50" s="57"/>
      <c r="FI50" s="57"/>
      <c r="FJ50" s="57"/>
      <c r="FK50" s="57"/>
      <c r="FL50" s="57"/>
      <c r="FM50" s="57"/>
      <c r="FN50" s="57"/>
      <c r="FO50" s="57"/>
      <c r="FP50" s="57"/>
      <c r="FQ50" s="57"/>
      <c r="FR50" s="57"/>
      <c r="FS50" s="57"/>
    </row>
    <row r="51" spans="1:175" ht="82.5">
      <c r="A51" s="57"/>
      <c r="B51" s="71">
        <v>4</v>
      </c>
      <c r="C51" s="53" t="str">
        <f>BC_LĐNM!B5</f>
        <v xml:space="preserve"> 04TT-3011</v>
      </c>
      <c r="D51" s="342" t="str">
        <f>BC_LĐNM!C5</f>
        <v xml:space="preserve"> Thiết bị Alarm I.O.P sau đó recover lại Normal </v>
      </c>
      <c r="E51" s="343"/>
      <c r="F51" s="343"/>
      <c r="G51" s="344"/>
      <c r="H51" s="53" t="str">
        <f>BC_LĐNM!E5</f>
        <v>Đạt</v>
      </c>
      <c r="I51" s="34" t="str">
        <f>BC_LĐNM!F5</f>
        <v xml:space="preserve">Nguyên nhân : Chưa rõ nguyên nhân, nghi lão hóa trans 
Thực hiện: Kiểm tra đo áp Vcc= 13,4Vdc, TC K~ 51,2 degC, transmitter TH400, ragne : 0~100 degC, looptest sai số trong phạm vi = 0.8decC. Tiếp địa bình thường . Chưa phát hiện bất thường ở thiết bị, bàn giao VH theo dõi thêm. 
Kết quả: Chưa phát hiện bất thường ở thiết bị, bàn giao VH theo dõi thêm. </v>
      </c>
      <c r="J51" s="34"/>
      <c r="K51" s="34"/>
      <c r="L51" s="57"/>
      <c r="M51" s="57"/>
      <c r="N51" s="57"/>
      <c r="O51" s="57"/>
      <c r="P51" s="57"/>
      <c r="Q51" s="57"/>
      <c r="R51" s="57"/>
      <c r="S51" s="57"/>
      <c r="T51" s="57"/>
      <c r="U51" s="57"/>
      <c r="V51" s="57"/>
      <c r="W51" s="57"/>
      <c r="X51" s="57"/>
      <c r="Y51" s="57"/>
      <c r="Z51" s="57"/>
      <c r="AA51" s="57"/>
      <c r="AB51" s="57"/>
      <c r="AC51" s="57"/>
      <c r="AD51" s="57"/>
      <c r="AE51" s="57"/>
      <c r="AF51" s="57"/>
      <c r="AG51" s="57"/>
      <c r="AH51" s="57"/>
      <c r="AI51" s="57"/>
      <c r="AJ51" s="57"/>
      <c r="AK51" s="57"/>
      <c r="AL51" s="57"/>
      <c r="AM51" s="57"/>
      <c r="AN51" s="57"/>
      <c r="AO51" s="57"/>
      <c r="AP51" s="57"/>
      <c r="AQ51" s="57"/>
      <c r="AR51" s="57"/>
      <c r="AS51" s="57"/>
      <c r="AT51" s="57"/>
      <c r="AU51" s="57"/>
      <c r="AV51" s="57"/>
      <c r="AW51" s="57"/>
      <c r="AX51" s="57"/>
      <c r="AY51" s="57"/>
      <c r="AZ51" s="57"/>
      <c r="BA51" s="57"/>
      <c r="BB51" s="57"/>
      <c r="BC51" s="57"/>
      <c r="BD51" s="57"/>
      <c r="BE51" s="57"/>
      <c r="BF51" s="57"/>
      <c r="BG51" s="57"/>
      <c r="BH51" s="57"/>
      <c r="BI51" s="57"/>
      <c r="BJ51" s="57"/>
      <c r="BK51" s="57"/>
      <c r="BL51" s="57"/>
      <c r="BM51" s="57"/>
      <c r="BN51" s="57"/>
      <c r="BO51" s="57"/>
      <c r="BP51" s="57"/>
      <c r="BQ51" s="57"/>
      <c r="BR51" s="57"/>
      <c r="BS51" s="57"/>
      <c r="BT51" s="57"/>
      <c r="BU51" s="57"/>
      <c r="BV51" s="57"/>
      <c r="BW51" s="57"/>
      <c r="BX51" s="57"/>
      <c r="BY51" s="57"/>
      <c r="BZ51" s="57"/>
      <c r="CA51" s="57"/>
      <c r="CB51" s="57"/>
      <c r="CC51" s="57"/>
      <c r="CD51" s="57"/>
      <c r="CE51" s="57"/>
      <c r="CF51" s="57"/>
      <c r="CG51" s="57"/>
      <c r="CH51" s="57"/>
      <c r="CI51" s="57"/>
      <c r="CJ51" s="57"/>
      <c r="CK51" s="57"/>
      <c r="CL51" s="57"/>
      <c r="CM51" s="57"/>
      <c r="CN51" s="57"/>
      <c r="CO51" s="57"/>
      <c r="CP51" s="57"/>
      <c r="CQ51" s="57"/>
      <c r="CR51" s="57"/>
      <c r="CS51" s="57"/>
      <c r="CT51" s="57"/>
      <c r="CU51" s="57"/>
      <c r="CV51" s="57"/>
      <c r="CW51" s="57"/>
      <c r="CX51" s="57"/>
      <c r="CY51" s="57"/>
      <c r="CZ51" s="57"/>
      <c r="DA51" s="57"/>
      <c r="DB51" s="57"/>
      <c r="DC51" s="57"/>
      <c r="DD51" s="57"/>
      <c r="DE51" s="57"/>
      <c r="DF51" s="57"/>
      <c r="DG51" s="57"/>
      <c r="DH51" s="57"/>
      <c r="DI51" s="57"/>
      <c r="DJ51" s="57"/>
      <c r="DK51" s="57"/>
      <c r="DL51" s="57"/>
      <c r="DM51" s="57"/>
      <c r="DN51" s="57"/>
      <c r="DO51" s="57"/>
      <c r="DP51" s="57"/>
      <c r="DQ51" s="57"/>
      <c r="DR51" s="57"/>
      <c r="DS51" s="57"/>
      <c r="DT51" s="57"/>
      <c r="DU51" s="57"/>
      <c r="DV51" s="57"/>
      <c r="DW51" s="57"/>
      <c r="DX51" s="57"/>
      <c r="DY51" s="57"/>
      <c r="DZ51" s="57"/>
      <c r="EA51" s="57"/>
      <c r="EB51" s="57"/>
      <c r="EC51" s="57"/>
      <c r="ED51" s="57"/>
      <c r="EE51" s="57"/>
      <c r="EF51" s="57"/>
      <c r="EG51" s="57"/>
      <c r="EH51" s="57"/>
      <c r="EI51" s="57"/>
      <c r="EJ51" s="57"/>
      <c r="EK51" s="57"/>
      <c r="EL51" s="57"/>
      <c r="EM51" s="57"/>
      <c r="EN51" s="57"/>
      <c r="EO51" s="57"/>
      <c r="EP51" s="57"/>
      <c r="EQ51" s="57"/>
      <c r="ER51" s="57"/>
      <c r="ES51" s="57"/>
      <c r="ET51" s="57"/>
      <c r="EU51" s="57"/>
      <c r="EV51" s="57"/>
      <c r="EW51" s="57"/>
      <c r="EX51" s="57"/>
      <c r="EY51" s="57"/>
      <c r="EZ51" s="57"/>
      <c r="FA51" s="57"/>
      <c r="FB51" s="57"/>
      <c r="FC51" s="57"/>
      <c r="FD51" s="57"/>
      <c r="FE51" s="57"/>
      <c r="FF51" s="57"/>
      <c r="FG51" s="57"/>
      <c r="FH51" s="57"/>
      <c r="FI51" s="57"/>
      <c r="FJ51" s="57"/>
      <c r="FK51" s="57"/>
      <c r="FL51" s="57"/>
      <c r="FM51" s="57"/>
      <c r="FN51" s="57"/>
      <c r="FO51" s="57"/>
      <c r="FP51" s="57"/>
      <c r="FQ51" s="57"/>
      <c r="FR51" s="57"/>
      <c r="FS51" s="57"/>
    </row>
    <row r="52" spans="1:175" ht="66">
      <c r="A52" s="57"/>
      <c r="B52" s="71">
        <v>5</v>
      </c>
      <c r="C52" s="53" t="str">
        <f>BC_LĐNM!B6</f>
        <v xml:space="preserve"> L08202B</v>
      </c>
      <c r="D52" s="342" t="str">
        <f>BC_LĐNM!C6</f>
        <v xml:space="preserve"> VH báo bể ống khí</v>
      </c>
      <c r="E52" s="343"/>
      <c r="F52" s="343"/>
      <c r="G52" s="344"/>
      <c r="H52" s="53" t="str">
        <f>BC_LĐNM!E6</f>
        <v>Đạt</v>
      </c>
      <c r="I52" s="34" t="str">
        <f>BC_LĐNM!F6</f>
        <v>Nguyên nhân : Lão hóa, bể ống khí
Thực hiện: Kiểm tra thấy ống khí cấp làm mát cho tủ ĐK bị bể, tiến hành sử dụng vật tư dự phòng thay thế. Thiết bị hoạt động bình thường, bàn giao ĐVVH.
Kết quả: Thiết bị hoạt động bình thường, bàn giao ĐVVH.</v>
      </c>
      <c r="J52" s="34"/>
      <c r="K52" s="34"/>
      <c r="L52" s="57"/>
      <c r="M52" s="57"/>
      <c r="N52" s="57"/>
      <c r="O52" s="57"/>
      <c r="P52" s="57"/>
      <c r="Q52" s="57"/>
      <c r="R52" s="57"/>
      <c r="S52" s="57"/>
      <c r="T52" s="57"/>
      <c r="U52" s="57"/>
      <c r="V52" s="57"/>
      <c r="W52" s="57"/>
      <c r="X52" s="57"/>
      <c r="Y52" s="57"/>
      <c r="Z52" s="57"/>
      <c r="AA52" s="57"/>
      <c r="AB52" s="57"/>
      <c r="AC52" s="57"/>
      <c r="AD52" s="57"/>
      <c r="AE52" s="57"/>
      <c r="AF52" s="57"/>
      <c r="AG52" s="57"/>
      <c r="AH52" s="57"/>
      <c r="AI52" s="57"/>
      <c r="AJ52" s="57"/>
      <c r="AK52" s="57"/>
      <c r="AL52" s="57"/>
      <c r="AM52" s="57"/>
      <c r="AN52" s="57"/>
      <c r="AO52" s="57"/>
      <c r="AP52" s="57"/>
      <c r="AQ52" s="57"/>
      <c r="AR52" s="57"/>
      <c r="AS52" s="57"/>
      <c r="AT52" s="57"/>
      <c r="AU52" s="57"/>
      <c r="AV52" s="57"/>
      <c r="AW52" s="57"/>
      <c r="AX52" s="57"/>
      <c r="AY52" s="57"/>
      <c r="AZ52" s="57"/>
      <c r="BA52" s="57"/>
      <c r="BB52" s="57"/>
      <c r="BC52" s="57"/>
      <c r="BD52" s="57"/>
      <c r="BE52" s="57"/>
      <c r="BF52" s="57"/>
      <c r="BG52" s="57"/>
      <c r="BH52" s="57"/>
      <c r="BI52" s="57"/>
      <c r="BJ52" s="57"/>
      <c r="BK52" s="57"/>
      <c r="BL52" s="57"/>
      <c r="BM52" s="57"/>
      <c r="BN52" s="57"/>
      <c r="BO52" s="57"/>
      <c r="BP52" s="57"/>
      <c r="BQ52" s="57"/>
      <c r="BR52" s="57"/>
      <c r="BS52" s="57"/>
      <c r="BT52" s="57"/>
      <c r="BU52" s="57"/>
      <c r="BV52" s="57"/>
      <c r="BW52" s="57"/>
      <c r="BX52" s="57"/>
      <c r="BY52" s="57"/>
      <c r="BZ52" s="57"/>
      <c r="CA52" s="57"/>
      <c r="CB52" s="57"/>
      <c r="CC52" s="57"/>
      <c r="CD52" s="57"/>
      <c r="CE52" s="57"/>
      <c r="CF52" s="57"/>
      <c r="CG52" s="57"/>
      <c r="CH52" s="57"/>
      <c r="CI52" s="57"/>
      <c r="CJ52" s="57"/>
      <c r="CK52" s="57"/>
      <c r="CL52" s="57"/>
      <c r="CM52" s="57"/>
      <c r="CN52" s="57"/>
      <c r="CO52" s="57"/>
      <c r="CP52" s="57"/>
      <c r="CQ52" s="57"/>
      <c r="CR52" s="57"/>
      <c r="CS52" s="57"/>
      <c r="CT52" s="57"/>
      <c r="CU52" s="57"/>
      <c r="CV52" s="57"/>
      <c r="CW52" s="57"/>
      <c r="CX52" s="57"/>
      <c r="CY52" s="57"/>
      <c r="CZ52" s="57"/>
      <c r="DA52" s="57"/>
      <c r="DB52" s="57"/>
      <c r="DC52" s="57"/>
      <c r="DD52" s="57"/>
      <c r="DE52" s="57"/>
      <c r="DF52" s="57"/>
      <c r="DG52" s="57"/>
      <c r="DH52" s="57"/>
      <c r="DI52" s="57"/>
      <c r="DJ52" s="57"/>
      <c r="DK52" s="57"/>
      <c r="DL52" s="57"/>
      <c r="DM52" s="57"/>
      <c r="DN52" s="57"/>
      <c r="DO52" s="57"/>
      <c r="DP52" s="57"/>
      <c r="DQ52" s="57"/>
      <c r="DR52" s="57"/>
      <c r="DS52" s="57"/>
      <c r="DT52" s="57"/>
      <c r="DU52" s="57"/>
      <c r="DV52" s="57"/>
      <c r="DW52" s="57"/>
      <c r="DX52" s="57"/>
      <c r="DY52" s="57"/>
      <c r="DZ52" s="57"/>
      <c r="EA52" s="57"/>
      <c r="EB52" s="57"/>
      <c r="EC52" s="57"/>
      <c r="ED52" s="57"/>
      <c r="EE52" s="57"/>
      <c r="EF52" s="57"/>
      <c r="EG52" s="57"/>
      <c r="EH52" s="57"/>
      <c r="EI52" s="57"/>
      <c r="EJ52" s="57"/>
      <c r="EK52" s="57"/>
      <c r="EL52" s="57"/>
      <c r="EM52" s="57"/>
      <c r="EN52" s="57"/>
      <c r="EO52" s="57"/>
      <c r="EP52" s="57"/>
      <c r="EQ52" s="57"/>
      <c r="ER52" s="57"/>
      <c r="ES52" s="57"/>
      <c r="ET52" s="57"/>
      <c r="EU52" s="57"/>
      <c r="EV52" s="57"/>
      <c r="EW52" s="57"/>
      <c r="EX52" s="57"/>
      <c r="EY52" s="57"/>
      <c r="EZ52" s="57"/>
      <c r="FA52" s="57"/>
      <c r="FB52" s="57"/>
      <c r="FC52" s="57"/>
      <c r="FD52" s="57"/>
      <c r="FE52" s="57"/>
      <c r="FF52" s="57"/>
      <c r="FG52" s="57"/>
      <c r="FH52" s="57"/>
      <c r="FI52" s="57"/>
      <c r="FJ52" s="57"/>
      <c r="FK52" s="57"/>
      <c r="FL52" s="57"/>
      <c r="FM52" s="57"/>
      <c r="FN52" s="57"/>
      <c r="FO52" s="57"/>
      <c r="FP52" s="57"/>
      <c r="FQ52" s="57"/>
      <c r="FR52" s="57"/>
      <c r="FS52" s="57"/>
    </row>
    <row r="53" spans="1:175" ht="66">
      <c r="A53" s="57"/>
      <c r="B53" s="71">
        <v>6</v>
      </c>
      <c r="C53" s="53" t="str">
        <f>BC_LĐNM!B7</f>
        <v>Camera 44/45/46/47</v>
      </c>
      <c r="D53" s="342" t="str">
        <f>BC_LĐNM!C7</f>
        <v xml:space="preserve">An Toàn báoCamera 44/45/46/47 khu vực phía sau nhà đóng bao NPK </v>
      </c>
      <c r="E53" s="343"/>
      <c r="F53" s="343"/>
      <c r="G53" s="344"/>
      <c r="H53" s="53" t="str">
        <f>BC_LĐNM!E7</f>
        <v>Chưa đạt</v>
      </c>
      <c r="I53" s="34" t="str">
        <f>BC_LĐNM!F7</f>
        <v>Nguyên nhân : Không cón tín hiệu truyền thông quang. 
Thực hiện: Kiểm tra các tủ box đấu nối thì phát hiện không có tín hiệu truyền thông quang, chưa rõ nguyên nhân. An Toàn đã thông tin nhà thầu kiểm tra lại 
Kết quả: Hiện camera chưa lên hình, An Toàn đã thông tin nhà thầu kiểm tra lại .</v>
      </c>
      <c r="J53" s="34"/>
      <c r="K53" s="34"/>
      <c r="L53" s="57"/>
      <c r="M53" s="57"/>
      <c r="N53" s="57"/>
      <c r="O53" s="57"/>
      <c r="P53" s="57"/>
      <c r="Q53" s="57"/>
      <c r="R53" s="57"/>
      <c r="S53" s="57"/>
      <c r="T53" s="57"/>
      <c r="U53" s="57"/>
      <c r="V53" s="57"/>
      <c r="W53" s="57"/>
      <c r="X53" s="57"/>
      <c r="Y53" s="57"/>
      <c r="Z53" s="57"/>
      <c r="AA53" s="57"/>
      <c r="AB53" s="57"/>
      <c r="AC53" s="57"/>
      <c r="AD53" s="57"/>
      <c r="AE53" s="57"/>
      <c r="AF53" s="57"/>
      <c r="AG53" s="57"/>
      <c r="AH53" s="57"/>
      <c r="AI53" s="57"/>
      <c r="AJ53" s="57"/>
      <c r="AK53" s="57"/>
      <c r="AL53" s="57"/>
      <c r="AM53" s="57"/>
      <c r="AN53" s="57"/>
      <c r="AO53" s="57"/>
      <c r="AP53" s="57"/>
      <c r="AQ53" s="57"/>
      <c r="AR53" s="57"/>
      <c r="AS53" s="57"/>
      <c r="AT53" s="57"/>
      <c r="AU53" s="57"/>
      <c r="AV53" s="57"/>
      <c r="AW53" s="57"/>
      <c r="AX53" s="57"/>
      <c r="AY53" s="57"/>
      <c r="AZ53" s="57"/>
      <c r="BA53" s="57"/>
      <c r="BB53" s="57"/>
      <c r="BC53" s="57"/>
      <c r="BD53" s="57"/>
      <c r="BE53" s="57"/>
      <c r="BF53" s="57"/>
      <c r="BG53" s="57"/>
      <c r="BH53" s="57"/>
      <c r="BI53" s="57"/>
      <c r="BJ53" s="57"/>
      <c r="BK53" s="57"/>
      <c r="BL53" s="57"/>
      <c r="BM53" s="57"/>
      <c r="BN53" s="57"/>
      <c r="BO53" s="57"/>
      <c r="BP53" s="57"/>
      <c r="BQ53" s="57"/>
      <c r="BR53" s="57"/>
      <c r="BS53" s="57"/>
      <c r="BT53" s="57"/>
      <c r="BU53" s="57"/>
      <c r="BV53" s="57"/>
      <c r="BW53" s="57"/>
      <c r="BX53" s="57"/>
      <c r="BY53" s="57"/>
      <c r="BZ53" s="57"/>
      <c r="CA53" s="57"/>
      <c r="CB53" s="57"/>
      <c r="CC53" s="57"/>
      <c r="CD53" s="57"/>
      <c r="CE53" s="57"/>
      <c r="CF53" s="57"/>
      <c r="CG53" s="57"/>
      <c r="CH53" s="57"/>
      <c r="CI53" s="57"/>
      <c r="CJ53" s="57"/>
      <c r="CK53" s="57"/>
      <c r="CL53" s="57"/>
      <c r="CM53" s="57"/>
      <c r="CN53" s="57"/>
      <c r="CO53" s="57"/>
      <c r="CP53" s="57"/>
      <c r="CQ53" s="57"/>
      <c r="CR53" s="57"/>
      <c r="CS53" s="57"/>
      <c r="CT53" s="57"/>
      <c r="CU53" s="57"/>
      <c r="CV53" s="57"/>
      <c r="CW53" s="57"/>
      <c r="CX53" s="57"/>
      <c r="CY53" s="57"/>
      <c r="CZ53" s="57"/>
      <c r="DA53" s="57"/>
      <c r="DB53" s="57"/>
      <c r="DC53" s="57"/>
      <c r="DD53" s="57"/>
      <c r="DE53" s="57"/>
      <c r="DF53" s="57"/>
      <c r="DG53" s="57"/>
      <c r="DH53" s="57"/>
      <c r="DI53" s="57"/>
      <c r="DJ53" s="57"/>
      <c r="DK53" s="57"/>
      <c r="DL53" s="57"/>
      <c r="DM53" s="57"/>
      <c r="DN53" s="57"/>
      <c r="DO53" s="57"/>
      <c r="DP53" s="57"/>
      <c r="DQ53" s="57"/>
      <c r="DR53" s="57"/>
      <c r="DS53" s="57"/>
      <c r="DT53" s="57"/>
      <c r="DU53" s="57"/>
      <c r="DV53" s="57"/>
      <c r="DW53" s="57"/>
      <c r="DX53" s="57"/>
      <c r="DY53" s="57"/>
      <c r="DZ53" s="57"/>
      <c r="EA53" s="57"/>
      <c r="EB53" s="57"/>
      <c r="EC53" s="57"/>
      <c r="ED53" s="57"/>
      <c r="EE53" s="57"/>
      <c r="EF53" s="57"/>
      <c r="EG53" s="57"/>
      <c r="EH53" s="57"/>
      <c r="EI53" s="57"/>
      <c r="EJ53" s="57"/>
      <c r="EK53" s="57"/>
      <c r="EL53" s="57"/>
      <c r="EM53" s="57"/>
      <c r="EN53" s="57"/>
      <c r="EO53" s="57"/>
      <c r="EP53" s="57"/>
      <c r="EQ53" s="57"/>
      <c r="ER53" s="57"/>
      <c r="ES53" s="57"/>
      <c r="ET53" s="57"/>
      <c r="EU53" s="57"/>
      <c r="EV53" s="57"/>
      <c r="EW53" s="57"/>
      <c r="EX53" s="57"/>
      <c r="EY53" s="57"/>
      <c r="EZ53" s="57"/>
      <c r="FA53" s="57"/>
      <c r="FB53" s="57"/>
      <c r="FC53" s="57"/>
      <c r="FD53" s="57"/>
      <c r="FE53" s="57"/>
      <c r="FF53" s="57"/>
      <c r="FG53" s="57"/>
      <c r="FH53" s="57"/>
      <c r="FI53" s="57"/>
      <c r="FJ53" s="57"/>
      <c r="FK53" s="57"/>
      <c r="FL53" s="57"/>
      <c r="FM53" s="57"/>
      <c r="FN53" s="57"/>
      <c r="FO53" s="57"/>
      <c r="FP53" s="57"/>
      <c r="FQ53" s="57"/>
      <c r="FR53" s="57"/>
      <c r="FS53" s="57"/>
    </row>
    <row r="54" spans="1:175" ht="82.5">
      <c r="A54" s="57"/>
      <c r="B54" s="71">
        <v>7</v>
      </c>
      <c r="C54" s="53" t="str">
        <f>BC_LĐNM!B8</f>
        <v>L48002C</v>
      </c>
      <c r="D54" s="342" t="str">
        <f>BC_LĐNM!C8</f>
        <v>VH báo bao ngã cong support sensor</v>
      </c>
      <c r="E54" s="343"/>
      <c r="F54" s="343"/>
      <c r="G54" s="344"/>
      <c r="H54" s="53" t="str">
        <f>BC_LĐNM!E8</f>
        <v>Đạt</v>
      </c>
      <c r="I54" s="34" t="str">
        <f>BC_LĐNM!F8</f>
        <v>Nguyên nhân :  Bao ngã làm ảnh hưởng. 
Thực hiện:   Quan sát thấy bao đổ ngã trúng, làm cong support sensor SG10, tiến hành nắn lại support và điều chỉnh lại vị trí sensor cho phù hợp. Thiết bị hoạt động bình thường, bàn giao ĐVVH.
Kết quả: Thiết bị hoạt động bình thường, bàn giao ĐVVH.</v>
      </c>
      <c r="J54" s="34"/>
      <c r="K54" s="34"/>
      <c r="L54" s="57"/>
      <c r="M54" s="57"/>
      <c r="N54" s="57"/>
      <c r="O54" s="57"/>
      <c r="P54" s="57"/>
      <c r="Q54" s="57"/>
      <c r="R54" s="57"/>
      <c r="S54" s="57"/>
      <c r="T54" s="57"/>
      <c r="U54" s="57"/>
      <c r="V54" s="57"/>
      <c r="W54" s="57"/>
      <c r="X54" s="57"/>
      <c r="Y54" s="57"/>
      <c r="Z54" s="57"/>
      <c r="AA54" s="57"/>
      <c r="AB54" s="57"/>
      <c r="AC54" s="57"/>
      <c r="AD54" s="57"/>
      <c r="AE54" s="57"/>
      <c r="AF54" s="57"/>
      <c r="AG54" s="57"/>
      <c r="AH54" s="57"/>
      <c r="AI54" s="57"/>
      <c r="AJ54" s="57"/>
      <c r="AK54" s="57"/>
      <c r="AL54" s="57"/>
      <c r="AM54" s="57"/>
      <c r="AN54" s="57"/>
      <c r="AO54" s="57"/>
      <c r="AP54" s="57"/>
      <c r="AQ54" s="57"/>
      <c r="AR54" s="57"/>
      <c r="AS54" s="57"/>
      <c r="AT54" s="57"/>
      <c r="AU54" s="57"/>
      <c r="AV54" s="57"/>
      <c r="AW54" s="57"/>
      <c r="AX54" s="57"/>
      <c r="AY54" s="57"/>
      <c r="AZ54" s="57"/>
      <c r="BA54" s="57"/>
      <c r="BB54" s="57"/>
      <c r="BC54" s="57"/>
      <c r="BD54" s="57"/>
      <c r="BE54" s="57"/>
      <c r="BF54" s="57"/>
      <c r="BG54" s="57"/>
      <c r="BH54" s="57"/>
      <c r="BI54" s="57"/>
      <c r="BJ54" s="57"/>
      <c r="BK54" s="57"/>
      <c r="BL54" s="57"/>
      <c r="BM54" s="57"/>
      <c r="BN54" s="57"/>
      <c r="BO54" s="57"/>
      <c r="BP54" s="57"/>
      <c r="BQ54" s="57"/>
      <c r="BR54" s="57"/>
      <c r="BS54" s="57"/>
      <c r="BT54" s="57"/>
      <c r="BU54" s="57"/>
      <c r="BV54" s="57"/>
      <c r="BW54" s="57"/>
      <c r="BX54" s="57"/>
      <c r="BY54" s="57"/>
      <c r="BZ54" s="57"/>
      <c r="CA54" s="57"/>
      <c r="CB54" s="57"/>
      <c r="CC54" s="57"/>
      <c r="CD54" s="57"/>
      <c r="CE54" s="57"/>
      <c r="CF54" s="57"/>
      <c r="CG54" s="57"/>
      <c r="CH54" s="57"/>
      <c r="CI54" s="57"/>
      <c r="CJ54" s="57"/>
      <c r="CK54" s="57"/>
      <c r="CL54" s="57"/>
      <c r="CM54" s="57"/>
      <c r="CN54" s="57"/>
      <c r="CO54" s="57"/>
      <c r="CP54" s="57"/>
      <c r="CQ54" s="57"/>
      <c r="CR54" s="57"/>
      <c r="CS54" s="57"/>
      <c r="CT54" s="57"/>
      <c r="CU54" s="57"/>
      <c r="CV54" s="57"/>
      <c r="CW54" s="57"/>
      <c r="CX54" s="57"/>
      <c r="CY54" s="57"/>
      <c r="CZ54" s="57"/>
      <c r="DA54" s="57"/>
      <c r="DB54" s="57"/>
      <c r="DC54" s="57"/>
      <c r="DD54" s="57"/>
      <c r="DE54" s="57"/>
      <c r="DF54" s="57"/>
      <c r="DG54" s="57"/>
      <c r="DH54" s="57"/>
      <c r="DI54" s="57"/>
      <c r="DJ54" s="57"/>
      <c r="DK54" s="57"/>
      <c r="DL54" s="57"/>
      <c r="DM54" s="57"/>
      <c r="DN54" s="57"/>
      <c r="DO54" s="57"/>
      <c r="DP54" s="57"/>
      <c r="DQ54" s="57"/>
      <c r="DR54" s="57"/>
      <c r="DS54" s="57"/>
      <c r="DT54" s="57"/>
      <c r="DU54" s="57"/>
      <c r="DV54" s="57"/>
      <c r="DW54" s="57"/>
      <c r="DX54" s="57"/>
      <c r="DY54" s="57"/>
      <c r="DZ54" s="57"/>
      <c r="EA54" s="57"/>
      <c r="EB54" s="57"/>
      <c r="EC54" s="57"/>
      <c r="ED54" s="57"/>
      <c r="EE54" s="57"/>
      <c r="EF54" s="57"/>
      <c r="EG54" s="57"/>
      <c r="EH54" s="57"/>
      <c r="EI54" s="57"/>
      <c r="EJ54" s="57"/>
      <c r="EK54" s="57"/>
      <c r="EL54" s="57"/>
      <c r="EM54" s="57"/>
      <c r="EN54" s="57"/>
      <c r="EO54" s="57"/>
      <c r="EP54" s="57"/>
      <c r="EQ54" s="57"/>
      <c r="ER54" s="57"/>
      <c r="ES54" s="57"/>
      <c r="ET54" s="57"/>
      <c r="EU54" s="57"/>
      <c r="EV54" s="57"/>
      <c r="EW54" s="57"/>
      <c r="EX54" s="57"/>
      <c r="EY54" s="57"/>
      <c r="EZ54" s="57"/>
      <c r="FA54" s="57"/>
      <c r="FB54" s="57"/>
      <c r="FC54" s="57"/>
      <c r="FD54" s="57"/>
      <c r="FE54" s="57"/>
      <c r="FF54" s="57"/>
      <c r="FG54" s="57"/>
      <c r="FH54" s="57"/>
      <c r="FI54" s="57"/>
      <c r="FJ54" s="57"/>
      <c r="FK54" s="57"/>
      <c r="FL54" s="57"/>
      <c r="FM54" s="57"/>
      <c r="FN54" s="57"/>
      <c r="FO54" s="57"/>
      <c r="FP54" s="57"/>
      <c r="FQ54" s="57"/>
      <c r="FR54" s="57"/>
      <c r="FS54" s="57"/>
    </row>
    <row r="55" spans="1:175" ht="82.5">
      <c r="A55" s="57"/>
      <c r="B55" s="71">
        <v>8</v>
      </c>
      <c r="C55" s="53" t="str">
        <f>BC_LĐNM!B9</f>
        <v xml:space="preserve"> W48001E</v>
      </c>
      <c r="D55" s="342" t="str">
        <f>BC_LĐNM!C9</f>
        <v>VH báo cân đối chứng lỗi.</v>
      </c>
      <c r="E55" s="343"/>
      <c r="F55" s="343"/>
      <c r="G55" s="344"/>
      <c r="H55" s="53" t="str">
        <f>BC_LĐNM!E9</f>
        <v>Đạt</v>
      </c>
      <c r="I55" s="34" t="str">
        <f>BC_LĐNM!F9</f>
        <v xml:space="preserve">Nguyên nhân : Nghi ngờ đầu cân treo tín hiệu. 
Thực hiện:  Quan sát thấy cân sai ký so với thực tế, tiến hành zero và calib thiết bị thì luôn treo giá trị âm và giá trị khác so với tải chuẩn. Tiến hành reset lại nguồn và PLC, sau khi reset, thiết bị hoạt động bình thường, bàn giao ĐVVH.
Kết quả: Thiết bị hoạt động bình thường, bàn giao ĐVVH. </v>
      </c>
      <c r="J55" s="34"/>
      <c r="K55" s="34"/>
      <c r="L55" s="57"/>
      <c r="M55" s="57"/>
      <c r="N55" s="57"/>
      <c r="O55" s="57"/>
      <c r="P55" s="57"/>
      <c r="Q55" s="57"/>
      <c r="R55" s="57"/>
      <c r="S55" s="57"/>
      <c r="T55" s="57"/>
      <c r="U55" s="57"/>
      <c r="V55" s="57"/>
      <c r="W55" s="57"/>
      <c r="X55" s="57"/>
      <c r="Y55" s="57"/>
      <c r="Z55" s="57"/>
      <c r="AA55" s="57"/>
      <c r="AB55" s="57"/>
      <c r="AC55" s="57"/>
      <c r="AD55" s="57"/>
      <c r="AE55" s="57"/>
      <c r="AF55" s="57"/>
      <c r="AG55" s="57"/>
      <c r="AH55" s="57"/>
      <c r="AI55" s="57"/>
      <c r="AJ55" s="57"/>
      <c r="AK55" s="57"/>
      <c r="AL55" s="57"/>
      <c r="AM55" s="57"/>
      <c r="AN55" s="57"/>
      <c r="AO55" s="57"/>
      <c r="AP55" s="57"/>
      <c r="AQ55" s="57"/>
      <c r="AR55" s="57"/>
      <c r="AS55" s="57"/>
      <c r="AT55" s="57"/>
      <c r="AU55" s="57"/>
      <c r="AV55" s="57"/>
      <c r="AW55" s="57"/>
      <c r="AX55" s="57"/>
      <c r="AY55" s="57"/>
      <c r="AZ55" s="57"/>
      <c r="BA55" s="57"/>
      <c r="BB55" s="57"/>
      <c r="BC55" s="57"/>
      <c r="BD55" s="57"/>
      <c r="BE55" s="57"/>
      <c r="BF55" s="57"/>
      <c r="BG55" s="57"/>
      <c r="BH55" s="57"/>
      <c r="BI55" s="57"/>
      <c r="BJ55" s="57"/>
      <c r="BK55" s="57"/>
      <c r="BL55" s="57"/>
      <c r="BM55" s="57"/>
      <c r="BN55" s="57"/>
      <c r="BO55" s="57"/>
      <c r="BP55" s="57"/>
      <c r="BQ55" s="57"/>
      <c r="BR55" s="57"/>
      <c r="BS55" s="57"/>
      <c r="BT55" s="57"/>
      <c r="BU55" s="57"/>
      <c r="BV55" s="57"/>
      <c r="BW55" s="57"/>
      <c r="BX55" s="57"/>
      <c r="BY55" s="57"/>
      <c r="BZ55" s="57"/>
      <c r="CA55" s="57"/>
      <c r="CB55" s="57"/>
      <c r="CC55" s="57"/>
      <c r="CD55" s="57"/>
      <c r="CE55" s="57"/>
      <c r="CF55" s="57"/>
      <c r="CG55" s="57"/>
      <c r="CH55" s="57"/>
      <c r="CI55" s="57"/>
      <c r="CJ55" s="57"/>
      <c r="CK55" s="57"/>
      <c r="CL55" s="57"/>
      <c r="CM55" s="57"/>
      <c r="CN55" s="57"/>
      <c r="CO55" s="57"/>
      <c r="CP55" s="57"/>
      <c r="CQ55" s="57"/>
      <c r="CR55" s="57"/>
      <c r="CS55" s="57"/>
      <c r="CT55" s="57"/>
      <c r="CU55" s="57"/>
      <c r="CV55" s="57"/>
      <c r="CW55" s="57"/>
      <c r="CX55" s="57"/>
      <c r="CY55" s="57"/>
      <c r="CZ55" s="57"/>
      <c r="DA55" s="57"/>
      <c r="DB55" s="57"/>
      <c r="DC55" s="57"/>
      <c r="DD55" s="57"/>
      <c r="DE55" s="57"/>
      <c r="DF55" s="57"/>
      <c r="DG55" s="57"/>
      <c r="DH55" s="57"/>
      <c r="DI55" s="57"/>
      <c r="DJ55" s="57"/>
      <c r="DK55" s="57"/>
      <c r="DL55" s="57"/>
      <c r="DM55" s="57"/>
      <c r="DN55" s="57"/>
      <c r="DO55" s="57"/>
      <c r="DP55" s="57"/>
      <c r="DQ55" s="57"/>
      <c r="DR55" s="57"/>
      <c r="DS55" s="57"/>
      <c r="DT55" s="57"/>
      <c r="DU55" s="57"/>
      <c r="DV55" s="57"/>
      <c r="DW55" s="57"/>
      <c r="DX55" s="57"/>
      <c r="DY55" s="57"/>
      <c r="DZ55" s="57"/>
      <c r="EA55" s="57"/>
      <c r="EB55" s="57"/>
      <c r="EC55" s="57"/>
      <c r="ED55" s="57"/>
      <c r="EE55" s="57"/>
      <c r="EF55" s="57"/>
      <c r="EG55" s="57"/>
      <c r="EH55" s="57"/>
      <c r="EI55" s="57"/>
      <c r="EJ55" s="57"/>
      <c r="EK55" s="57"/>
      <c r="EL55" s="57"/>
      <c r="EM55" s="57"/>
      <c r="EN55" s="57"/>
      <c r="EO55" s="57"/>
      <c r="EP55" s="57"/>
      <c r="EQ55" s="57"/>
      <c r="ER55" s="57"/>
      <c r="ES55" s="57"/>
      <c r="ET55" s="57"/>
      <c r="EU55" s="57"/>
      <c r="EV55" s="57"/>
      <c r="EW55" s="57"/>
      <c r="EX55" s="57"/>
      <c r="EY55" s="57"/>
      <c r="EZ55" s="57"/>
      <c r="FA55" s="57"/>
      <c r="FB55" s="57"/>
      <c r="FC55" s="57"/>
      <c r="FD55" s="57"/>
      <c r="FE55" s="57"/>
      <c r="FF55" s="57"/>
      <c r="FG55" s="57"/>
      <c r="FH55" s="57"/>
      <c r="FI55" s="57"/>
      <c r="FJ55" s="57"/>
      <c r="FK55" s="57"/>
      <c r="FL55" s="57"/>
      <c r="FM55" s="57"/>
      <c r="FN55" s="57"/>
      <c r="FO55" s="57"/>
      <c r="FP55" s="57"/>
      <c r="FQ55" s="57"/>
      <c r="FR55" s="57"/>
      <c r="FS55" s="57"/>
    </row>
    <row r="56" spans="1:175" ht="82.5">
      <c r="A56" s="57"/>
      <c r="B56" s="71">
        <v>9</v>
      </c>
      <c r="C56" s="53" t="str">
        <f>BC_LĐNM!B10</f>
        <v>Van số 3 xuất hàng xá</v>
      </c>
      <c r="D56" s="342" t="str">
        <f>BC_LĐNM!C10</f>
        <v>VH báo rò van và không mở được.</v>
      </c>
      <c r="E56" s="343"/>
      <c r="F56" s="343"/>
      <c r="G56" s="344"/>
      <c r="H56" s="53" t="str">
        <f>BC_LĐNM!E10</f>
        <v>Đạt</v>
      </c>
      <c r="I56" s="34" t="str">
        <f>BC_LĐNM!F10</f>
        <v xml:space="preserve">Nguyên nhân : Rò van xoay tay
Thực hiện:  Quan sát thấy van rò khí lớn và không mở được cửa đạm, tiến hành tháo vệ sinh làm kín các ron và thiết bị. Sau khi lắp lại test cùng VH, thiết bị hoạt động bình thường, bàn giao ĐVVH.
Kết quả: Thiết bị hoạt động bình thường, bàn giao ĐVVH. </v>
      </c>
      <c r="J56" s="34"/>
      <c r="K56" s="34"/>
      <c r="L56" s="57"/>
      <c r="M56" s="57"/>
      <c r="N56" s="57"/>
      <c r="O56" s="57"/>
      <c r="P56" s="57"/>
      <c r="Q56" s="57"/>
      <c r="R56" s="57"/>
      <c r="S56" s="57"/>
      <c r="T56" s="57"/>
      <c r="U56" s="57"/>
      <c r="V56" s="57"/>
      <c r="W56" s="57"/>
      <c r="X56" s="57"/>
      <c r="Y56" s="57"/>
      <c r="Z56" s="57"/>
      <c r="AA56" s="57"/>
      <c r="AB56" s="57"/>
      <c r="AC56" s="57"/>
      <c r="AD56" s="57"/>
      <c r="AE56" s="57"/>
      <c r="AF56" s="57"/>
      <c r="AG56" s="57"/>
      <c r="AH56" s="57"/>
      <c r="AI56" s="57"/>
      <c r="AJ56" s="57"/>
      <c r="AK56" s="57"/>
      <c r="AL56" s="57"/>
      <c r="AM56" s="57"/>
      <c r="AN56" s="57"/>
      <c r="AO56" s="57"/>
      <c r="AP56" s="57"/>
      <c r="AQ56" s="57"/>
      <c r="AR56" s="57"/>
      <c r="AS56" s="57"/>
      <c r="AT56" s="57"/>
      <c r="AU56" s="57"/>
      <c r="AV56" s="57"/>
      <c r="AW56" s="57"/>
      <c r="AX56" s="57"/>
      <c r="AY56" s="57"/>
      <c r="AZ56" s="57"/>
      <c r="BA56" s="57"/>
      <c r="BB56" s="57"/>
      <c r="BC56" s="57"/>
      <c r="BD56" s="57"/>
      <c r="BE56" s="57"/>
      <c r="BF56" s="57"/>
      <c r="BG56" s="57"/>
      <c r="BH56" s="57"/>
      <c r="BI56" s="57"/>
      <c r="BJ56" s="57"/>
      <c r="BK56" s="57"/>
      <c r="BL56" s="57"/>
      <c r="BM56" s="57"/>
      <c r="BN56" s="57"/>
      <c r="BO56" s="57"/>
      <c r="BP56" s="57"/>
      <c r="BQ56" s="57"/>
      <c r="BR56" s="57"/>
      <c r="BS56" s="57"/>
      <c r="BT56" s="57"/>
      <c r="BU56" s="57"/>
      <c r="BV56" s="57"/>
      <c r="BW56" s="57"/>
      <c r="BX56" s="57"/>
      <c r="BY56" s="57"/>
      <c r="BZ56" s="57"/>
      <c r="CA56" s="57"/>
      <c r="CB56" s="57"/>
      <c r="CC56" s="57"/>
      <c r="CD56" s="57"/>
      <c r="CE56" s="57"/>
      <c r="CF56" s="57"/>
      <c r="CG56" s="57"/>
      <c r="CH56" s="57"/>
      <c r="CI56" s="57"/>
      <c r="CJ56" s="57"/>
      <c r="CK56" s="57"/>
      <c r="CL56" s="57"/>
      <c r="CM56" s="57"/>
      <c r="CN56" s="57"/>
      <c r="CO56" s="57"/>
      <c r="CP56" s="57"/>
      <c r="CQ56" s="57"/>
      <c r="CR56" s="57"/>
      <c r="CS56" s="57"/>
      <c r="CT56" s="57"/>
      <c r="CU56" s="57"/>
      <c r="CV56" s="57"/>
      <c r="CW56" s="57"/>
      <c r="CX56" s="57"/>
      <c r="CY56" s="57"/>
      <c r="CZ56" s="57"/>
      <c r="DA56" s="57"/>
      <c r="DB56" s="57"/>
      <c r="DC56" s="57"/>
      <c r="DD56" s="57"/>
      <c r="DE56" s="57"/>
      <c r="DF56" s="57"/>
      <c r="DG56" s="57"/>
      <c r="DH56" s="57"/>
      <c r="DI56" s="57"/>
      <c r="DJ56" s="57"/>
      <c r="DK56" s="57"/>
      <c r="DL56" s="57"/>
      <c r="DM56" s="57"/>
      <c r="DN56" s="57"/>
      <c r="DO56" s="57"/>
      <c r="DP56" s="57"/>
      <c r="DQ56" s="57"/>
      <c r="DR56" s="57"/>
      <c r="DS56" s="57"/>
      <c r="DT56" s="57"/>
      <c r="DU56" s="57"/>
      <c r="DV56" s="57"/>
      <c r="DW56" s="57"/>
      <c r="DX56" s="57"/>
      <c r="DY56" s="57"/>
      <c r="DZ56" s="57"/>
      <c r="EA56" s="57"/>
      <c r="EB56" s="57"/>
      <c r="EC56" s="57"/>
      <c r="ED56" s="57"/>
      <c r="EE56" s="57"/>
      <c r="EF56" s="57"/>
      <c r="EG56" s="57"/>
      <c r="EH56" s="57"/>
      <c r="EI56" s="57"/>
      <c r="EJ56" s="57"/>
      <c r="EK56" s="57"/>
      <c r="EL56" s="57"/>
      <c r="EM56" s="57"/>
      <c r="EN56" s="57"/>
      <c r="EO56" s="57"/>
      <c r="EP56" s="57"/>
      <c r="EQ56" s="57"/>
      <c r="ER56" s="57"/>
      <c r="ES56" s="57"/>
      <c r="ET56" s="57"/>
      <c r="EU56" s="57"/>
      <c r="EV56" s="57"/>
      <c r="EW56" s="57"/>
      <c r="EX56" s="57"/>
      <c r="EY56" s="57"/>
      <c r="EZ56" s="57"/>
      <c r="FA56" s="57"/>
      <c r="FB56" s="57"/>
      <c r="FC56" s="57"/>
      <c r="FD56" s="57"/>
      <c r="FE56" s="57"/>
      <c r="FF56" s="57"/>
      <c r="FG56" s="57"/>
      <c r="FH56" s="57"/>
      <c r="FI56" s="57"/>
      <c r="FJ56" s="57"/>
      <c r="FK56" s="57"/>
      <c r="FL56" s="57"/>
      <c r="FM56" s="57"/>
      <c r="FN56" s="57"/>
      <c r="FO56" s="57"/>
      <c r="FP56" s="57"/>
      <c r="FQ56" s="57"/>
      <c r="FR56" s="57"/>
      <c r="FS56" s="57"/>
    </row>
    <row r="57" spans="1:175" ht="82.5">
      <c r="A57" s="57"/>
      <c r="B57" s="71">
        <v>10</v>
      </c>
      <c r="C57" s="53" t="str">
        <f>BC_LĐNM!B11</f>
        <v xml:space="preserve">06PI-2258 </v>
      </c>
      <c r="D57" s="342" t="str">
        <f>BC_LĐNM!C11</f>
        <v>Giá trị đo sai (35 bar so với giá trị VH bình thường là 40 bar) .</v>
      </c>
      <c r="E57" s="343"/>
      <c r="F57" s="343"/>
      <c r="G57" s="344"/>
      <c r="H57" s="53" t="str">
        <f>BC_LĐNM!E11</f>
        <v>Chưa đạt</v>
      </c>
      <c r="I57" s="34" t="str">
        <f>BC_LĐNM!F11</f>
        <v xml:space="preserve">Nguyên nhân : Chưa biết nguyên nhân .
Thực hiện:  Quan sát thấy thiết bị đo sai với thực tế, tiến hành thực hiện theo y/c VH tháo 06PI-2257 sang lắp thay thế cho 06PI-2258. Hiện tại 06PI-2258 đem về phòng trực ca, chuyển ca ngày 18/5 đầu tuần mang sang Tổ HC kiểm tra lại. 
Kết quả:  Chuyển ca ngày 18/5 đầu tuần mang sang Tổ HC kiểm tra lại. </v>
      </c>
      <c r="J57" s="34"/>
      <c r="K57" s="34"/>
      <c r="L57" s="57"/>
      <c r="M57" s="57"/>
      <c r="N57" s="57"/>
      <c r="O57" s="57"/>
      <c r="P57" s="57"/>
      <c r="Q57" s="57"/>
      <c r="R57" s="57"/>
      <c r="S57" s="57"/>
      <c r="T57" s="57"/>
      <c r="U57" s="57"/>
      <c r="V57" s="57"/>
      <c r="W57" s="57"/>
      <c r="X57" s="57"/>
      <c r="Y57" s="57"/>
      <c r="Z57" s="57"/>
      <c r="AA57" s="57"/>
      <c r="AB57" s="57"/>
      <c r="AC57" s="57"/>
      <c r="AD57" s="57"/>
      <c r="AE57" s="57"/>
      <c r="AF57" s="57"/>
      <c r="AG57" s="57"/>
      <c r="AH57" s="57"/>
      <c r="AI57" s="57"/>
      <c r="AJ57" s="57"/>
      <c r="AK57" s="57"/>
      <c r="AL57" s="57"/>
      <c r="AM57" s="57"/>
      <c r="AN57" s="57"/>
      <c r="AO57" s="57"/>
      <c r="AP57" s="57"/>
      <c r="AQ57" s="57"/>
      <c r="AR57" s="57"/>
      <c r="AS57" s="57"/>
      <c r="AT57" s="57"/>
      <c r="AU57" s="57"/>
      <c r="AV57" s="57"/>
      <c r="AW57" s="57"/>
      <c r="AX57" s="57"/>
      <c r="AY57" s="57"/>
      <c r="AZ57" s="57"/>
      <c r="BA57" s="57"/>
      <c r="BB57" s="57"/>
      <c r="BC57" s="57"/>
      <c r="BD57" s="57"/>
      <c r="BE57" s="57"/>
      <c r="BF57" s="57"/>
      <c r="BG57" s="57"/>
      <c r="BH57" s="57"/>
      <c r="BI57" s="57"/>
      <c r="BJ57" s="57"/>
      <c r="BK57" s="57"/>
      <c r="BL57" s="57"/>
      <c r="BM57" s="57"/>
      <c r="BN57" s="57"/>
      <c r="BO57" s="57"/>
      <c r="BP57" s="57"/>
      <c r="BQ57" s="57"/>
      <c r="BR57" s="57"/>
      <c r="BS57" s="57"/>
      <c r="BT57" s="57"/>
      <c r="BU57" s="57"/>
      <c r="BV57" s="57"/>
      <c r="BW57" s="57"/>
      <c r="BX57" s="57"/>
      <c r="BY57" s="57"/>
      <c r="BZ57" s="57"/>
      <c r="CA57" s="57"/>
      <c r="CB57" s="57"/>
      <c r="CC57" s="57"/>
      <c r="CD57" s="57"/>
      <c r="CE57" s="57"/>
      <c r="CF57" s="57"/>
      <c r="CG57" s="57"/>
      <c r="CH57" s="57"/>
      <c r="CI57" s="57"/>
      <c r="CJ57" s="57"/>
      <c r="CK57" s="57"/>
      <c r="CL57" s="57"/>
      <c r="CM57" s="57"/>
      <c r="CN57" s="57"/>
      <c r="CO57" s="57"/>
      <c r="CP57" s="57"/>
      <c r="CQ57" s="57"/>
      <c r="CR57" s="57"/>
      <c r="CS57" s="57"/>
      <c r="CT57" s="57"/>
      <c r="CU57" s="57"/>
      <c r="CV57" s="57"/>
      <c r="CW57" s="57"/>
      <c r="CX57" s="57"/>
      <c r="CY57" s="57"/>
      <c r="CZ57" s="57"/>
      <c r="DA57" s="57"/>
      <c r="DB57" s="57"/>
      <c r="DC57" s="57"/>
      <c r="DD57" s="57"/>
      <c r="DE57" s="57"/>
      <c r="DF57" s="57"/>
      <c r="DG57" s="57"/>
      <c r="DH57" s="57"/>
      <c r="DI57" s="57"/>
      <c r="DJ57" s="57"/>
      <c r="DK57" s="57"/>
      <c r="DL57" s="57"/>
      <c r="DM57" s="57"/>
      <c r="DN57" s="57"/>
      <c r="DO57" s="57"/>
      <c r="DP57" s="57"/>
      <c r="DQ57" s="57"/>
      <c r="DR57" s="57"/>
      <c r="DS57" s="57"/>
      <c r="DT57" s="57"/>
      <c r="DU57" s="57"/>
      <c r="DV57" s="57"/>
      <c r="DW57" s="57"/>
      <c r="DX57" s="57"/>
      <c r="DY57" s="57"/>
      <c r="DZ57" s="57"/>
      <c r="EA57" s="57"/>
      <c r="EB57" s="57"/>
      <c r="EC57" s="57"/>
      <c r="ED57" s="57"/>
      <c r="EE57" s="57"/>
      <c r="EF57" s="57"/>
      <c r="EG57" s="57"/>
      <c r="EH57" s="57"/>
      <c r="EI57" s="57"/>
      <c r="EJ57" s="57"/>
      <c r="EK57" s="57"/>
      <c r="EL57" s="57"/>
      <c r="EM57" s="57"/>
      <c r="EN57" s="57"/>
      <c r="EO57" s="57"/>
      <c r="EP57" s="57"/>
      <c r="EQ57" s="57"/>
      <c r="ER57" s="57"/>
      <c r="ES57" s="57"/>
      <c r="ET57" s="57"/>
      <c r="EU57" s="57"/>
      <c r="EV57" s="57"/>
      <c r="EW57" s="57"/>
      <c r="EX57" s="57"/>
      <c r="EY57" s="57"/>
      <c r="EZ57" s="57"/>
      <c r="FA57" s="57"/>
      <c r="FB57" s="57"/>
      <c r="FC57" s="57"/>
      <c r="FD57" s="57"/>
      <c r="FE57" s="57"/>
      <c r="FF57" s="57"/>
      <c r="FG57" s="57"/>
      <c r="FH57" s="57"/>
      <c r="FI57" s="57"/>
      <c r="FJ57" s="57"/>
      <c r="FK57" s="57"/>
      <c r="FL57" s="57"/>
      <c r="FM57" s="57"/>
      <c r="FN57" s="57"/>
      <c r="FO57" s="57"/>
      <c r="FP57" s="57"/>
      <c r="FQ57" s="57"/>
      <c r="FR57" s="57"/>
      <c r="FS57" s="57"/>
    </row>
    <row r="58" spans="1:175" ht="66">
      <c r="A58" s="57"/>
      <c r="B58" s="71">
        <v>11</v>
      </c>
      <c r="C58" s="53" t="str">
        <f>BC_LĐNM!B12</f>
        <v>WT48001E</v>
      </c>
      <c r="D58" s="342" t="str">
        <f>BC_LĐNM!C12</f>
        <v>Cân đối chứng dư ký</v>
      </c>
      <c r="E58" s="343"/>
      <c r="F58" s="343"/>
      <c r="G58" s="344"/>
      <c r="H58" s="53" t="str">
        <f>BC_LĐNM!E12</f>
        <v>Đạt</v>
      </c>
      <c r="I58" s="34" t="str">
        <f>BC_LĐNM!F12</f>
        <v>Nguyên nhân: Lệch zero
Thực hiện: Kiểm tra cân sai ký do lệch zero 200g. Kiểm tra các điều kiện bình thường tiến hành zero lại đầu cân. Cân đã hoạt động đúng.
Kết quả: Thiết bị hoạt động  bình thường.</v>
      </c>
      <c r="J58" s="34"/>
      <c r="K58" s="34"/>
      <c r="L58" s="57"/>
      <c r="M58" s="57"/>
      <c r="N58" s="57"/>
      <c r="O58" s="57"/>
      <c r="P58" s="57"/>
      <c r="Q58" s="57"/>
      <c r="R58" s="57"/>
      <c r="S58" s="57"/>
      <c r="T58" s="57"/>
      <c r="U58" s="57"/>
      <c r="V58" s="57"/>
      <c r="W58" s="57"/>
      <c r="X58" s="57"/>
      <c r="Y58" s="57"/>
      <c r="Z58" s="57"/>
      <c r="AA58" s="57"/>
      <c r="AB58" s="57"/>
      <c r="AC58" s="57"/>
      <c r="AD58" s="57"/>
      <c r="AE58" s="57"/>
      <c r="AF58" s="57"/>
      <c r="AG58" s="57"/>
      <c r="AH58" s="57"/>
      <c r="AI58" s="57"/>
      <c r="AJ58" s="57"/>
      <c r="AK58" s="57"/>
      <c r="AL58" s="57"/>
      <c r="AM58" s="57"/>
      <c r="AN58" s="57"/>
      <c r="AO58" s="57"/>
      <c r="AP58" s="57"/>
      <c r="AQ58" s="57"/>
      <c r="AR58" s="57"/>
      <c r="AS58" s="57"/>
      <c r="AT58" s="57"/>
      <c r="AU58" s="57"/>
      <c r="AV58" s="57"/>
      <c r="AW58" s="57"/>
      <c r="AX58" s="57"/>
      <c r="AY58" s="57"/>
      <c r="AZ58" s="57"/>
      <c r="BA58" s="57"/>
      <c r="BB58" s="57"/>
      <c r="BC58" s="57"/>
      <c r="BD58" s="57"/>
      <c r="BE58" s="57"/>
      <c r="BF58" s="57"/>
      <c r="BG58" s="57"/>
      <c r="BH58" s="57"/>
      <c r="BI58" s="57"/>
      <c r="BJ58" s="57"/>
      <c r="BK58" s="57"/>
      <c r="BL58" s="57"/>
      <c r="BM58" s="57"/>
      <c r="BN58" s="57"/>
      <c r="BO58" s="57"/>
      <c r="BP58" s="57"/>
      <c r="BQ58" s="57"/>
      <c r="BR58" s="57"/>
      <c r="BS58" s="57"/>
      <c r="BT58" s="57"/>
      <c r="BU58" s="57"/>
      <c r="BV58" s="57"/>
      <c r="BW58" s="57"/>
      <c r="BX58" s="57"/>
      <c r="BY58" s="57"/>
      <c r="BZ58" s="57"/>
      <c r="CA58" s="57"/>
      <c r="CB58" s="57"/>
      <c r="CC58" s="57"/>
      <c r="CD58" s="57"/>
      <c r="CE58" s="57"/>
      <c r="CF58" s="57"/>
      <c r="CG58" s="57"/>
      <c r="CH58" s="57"/>
      <c r="CI58" s="57"/>
      <c r="CJ58" s="57"/>
      <c r="CK58" s="57"/>
      <c r="CL58" s="57"/>
      <c r="CM58" s="57"/>
      <c r="CN58" s="57"/>
      <c r="CO58" s="57"/>
      <c r="CP58" s="57"/>
      <c r="CQ58" s="57"/>
      <c r="CR58" s="57"/>
      <c r="CS58" s="57"/>
      <c r="CT58" s="57"/>
      <c r="CU58" s="57"/>
      <c r="CV58" s="57"/>
      <c r="CW58" s="57"/>
      <c r="CX58" s="57"/>
      <c r="CY58" s="57"/>
      <c r="CZ58" s="57"/>
      <c r="DA58" s="57"/>
      <c r="DB58" s="57"/>
      <c r="DC58" s="57"/>
      <c r="DD58" s="57"/>
      <c r="DE58" s="57"/>
      <c r="DF58" s="57"/>
      <c r="DG58" s="57"/>
      <c r="DH58" s="57"/>
      <c r="DI58" s="57"/>
      <c r="DJ58" s="57"/>
      <c r="DK58" s="57"/>
      <c r="DL58" s="57"/>
      <c r="DM58" s="57"/>
      <c r="DN58" s="57"/>
      <c r="DO58" s="57"/>
      <c r="DP58" s="57"/>
      <c r="DQ58" s="57"/>
      <c r="DR58" s="57"/>
      <c r="DS58" s="57"/>
      <c r="DT58" s="57"/>
      <c r="DU58" s="57"/>
      <c r="DV58" s="57"/>
      <c r="DW58" s="57"/>
      <c r="DX58" s="57"/>
      <c r="DY58" s="57"/>
      <c r="DZ58" s="57"/>
      <c r="EA58" s="57"/>
      <c r="EB58" s="57"/>
      <c r="EC58" s="57"/>
      <c r="ED58" s="57"/>
      <c r="EE58" s="57"/>
      <c r="EF58" s="57"/>
      <c r="EG58" s="57"/>
      <c r="EH58" s="57"/>
      <c r="EI58" s="57"/>
      <c r="EJ58" s="57"/>
      <c r="EK58" s="57"/>
      <c r="EL58" s="57"/>
      <c r="EM58" s="57"/>
      <c r="EN58" s="57"/>
      <c r="EO58" s="57"/>
      <c r="EP58" s="57"/>
      <c r="EQ58" s="57"/>
      <c r="ER58" s="57"/>
      <c r="ES58" s="57"/>
      <c r="ET58" s="57"/>
      <c r="EU58" s="57"/>
      <c r="EV58" s="57"/>
      <c r="EW58" s="57"/>
      <c r="EX58" s="57"/>
      <c r="EY58" s="57"/>
      <c r="EZ58" s="57"/>
      <c r="FA58" s="57"/>
      <c r="FB58" s="57"/>
      <c r="FC58" s="57"/>
      <c r="FD58" s="57"/>
      <c r="FE58" s="57"/>
      <c r="FF58" s="57"/>
      <c r="FG58" s="57"/>
      <c r="FH58" s="57"/>
      <c r="FI58" s="57"/>
      <c r="FJ58" s="57"/>
      <c r="FK58" s="57"/>
      <c r="FL58" s="57"/>
      <c r="FM58" s="57"/>
      <c r="FN58" s="57"/>
      <c r="FO58" s="57"/>
      <c r="FP58" s="57"/>
      <c r="FQ58" s="57"/>
      <c r="FR58" s="57"/>
      <c r="FS58" s="57"/>
    </row>
    <row r="59" spans="1:175" ht="82.5">
      <c r="A59" s="57"/>
      <c r="B59" s="71">
        <v>12</v>
      </c>
      <c r="C59" s="53" t="str">
        <f>BC_LĐNM!B13</f>
        <v xml:space="preserve">48XS-0048A </v>
      </c>
      <c r="D59" s="342" t="str">
        <f>BC_LĐNM!C13</f>
        <v>Vận hành báo băng tải V48016A báo lệch trên hệ thống</v>
      </c>
      <c r="E59" s="343"/>
      <c r="F59" s="343"/>
      <c r="G59" s="344"/>
      <c r="H59" s="53" t="str">
        <f>BC_LĐNM!E13</f>
        <v>Đạt</v>
      </c>
      <c r="I59" s="34" t="str">
        <f>BC_LĐNM!F13</f>
        <v>Nguyên nhân: Do switch lệch băng tải hỏng.
Thực hiện: Kiểm tra switch lệch băng tải kẹt cứng do rỉ sét không còn đàn hồi. Điều chỉnh lạ điểm không báo alarm. Thông báo vận hành kiểm soát độ lệch, ca ngày 18/5 sẽ nhận vật tư thay thế.
Kết quả: Switch mất đàn hồi</v>
      </c>
      <c r="J59" s="34"/>
      <c r="K59" s="34"/>
      <c r="L59" s="57"/>
      <c r="M59" s="57"/>
      <c r="N59" s="57"/>
      <c r="O59" s="57"/>
      <c r="P59" s="57"/>
      <c r="Q59" s="57"/>
      <c r="R59" s="57"/>
      <c r="S59" s="57"/>
      <c r="T59" s="57"/>
      <c r="U59" s="57"/>
      <c r="V59" s="57"/>
      <c r="W59" s="57"/>
      <c r="X59" s="57"/>
      <c r="Y59" s="57"/>
      <c r="Z59" s="57"/>
      <c r="AA59" s="57"/>
      <c r="AB59" s="57"/>
      <c r="AC59" s="57"/>
      <c r="AD59" s="57"/>
      <c r="AE59" s="57"/>
      <c r="AF59" s="57"/>
      <c r="AG59" s="57"/>
      <c r="AH59" s="57"/>
      <c r="AI59" s="57"/>
      <c r="AJ59" s="57"/>
      <c r="AK59" s="57"/>
      <c r="AL59" s="57"/>
      <c r="AM59" s="57"/>
      <c r="AN59" s="57"/>
      <c r="AO59" s="57"/>
      <c r="AP59" s="57"/>
      <c r="AQ59" s="57"/>
      <c r="AR59" s="57"/>
      <c r="AS59" s="57"/>
      <c r="AT59" s="57"/>
      <c r="AU59" s="57"/>
      <c r="AV59" s="57"/>
      <c r="AW59" s="57"/>
      <c r="AX59" s="57"/>
      <c r="AY59" s="57"/>
      <c r="AZ59" s="57"/>
      <c r="BA59" s="57"/>
      <c r="BB59" s="57"/>
      <c r="BC59" s="57"/>
      <c r="BD59" s="57"/>
      <c r="BE59" s="57"/>
      <c r="BF59" s="57"/>
      <c r="BG59" s="57"/>
      <c r="BH59" s="57"/>
      <c r="BI59" s="57"/>
      <c r="BJ59" s="57"/>
      <c r="BK59" s="57"/>
      <c r="BL59" s="57"/>
      <c r="BM59" s="57"/>
      <c r="BN59" s="57"/>
      <c r="BO59" s="57"/>
      <c r="BP59" s="57"/>
      <c r="BQ59" s="57"/>
      <c r="BR59" s="57"/>
      <c r="BS59" s="57"/>
      <c r="BT59" s="57"/>
      <c r="BU59" s="57"/>
      <c r="BV59" s="57"/>
      <c r="BW59" s="57"/>
      <c r="BX59" s="57"/>
      <c r="BY59" s="57"/>
      <c r="BZ59" s="57"/>
      <c r="CA59" s="57"/>
      <c r="CB59" s="57"/>
      <c r="CC59" s="57"/>
      <c r="CD59" s="57"/>
      <c r="CE59" s="57"/>
      <c r="CF59" s="57"/>
      <c r="CG59" s="57"/>
      <c r="CH59" s="57"/>
      <c r="CI59" s="57"/>
      <c r="CJ59" s="57"/>
      <c r="CK59" s="57"/>
      <c r="CL59" s="57"/>
      <c r="CM59" s="57"/>
      <c r="CN59" s="57"/>
      <c r="CO59" s="57"/>
      <c r="CP59" s="57"/>
      <c r="CQ59" s="57"/>
      <c r="CR59" s="57"/>
      <c r="CS59" s="57"/>
      <c r="CT59" s="57"/>
      <c r="CU59" s="57"/>
      <c r="CV59" s="57"/>
      <c r="CW59" s="57"/>
      <c r="CX59" s="57"/>
      <c r="CY59" s="57"/>
      <c r="CZ59" s="57"/>
      <c r="DA59" s="57"/>
      <c r="DB59" s="57"/>
      <c r="DC59" s="57"/>
      <c r="DD59" s="57"/>
      <c r="DE59" s="57"/>
      <c r="DF59" s="57"/>
      <c r="DG59" s="57"/>
      <c r="DH59" s="57"/>
      <c r="DI59" s="57"/>
      <c r="DJ59" s="57"/>
      <c r="DK59" s="57"/>
      <c r="DL59" s="57"/>
      <c r="DM59" s="57"/>
      <c r="DN59" s="57"/>
      <c r="DO59" s="57"/>
      <c r="DP59" s="57"/>
      <c r="DQ59" s="57"/>
      <c r="DR59" s="57"/>
      <c r="DS59" s="57"/>
      <c r="DT59" s="57"/>
      <c r="DU59" s="57"/>
      <c r="DV59" s="57"/>
      <c r="DW59" s="57"/>
      <c r="DX59" s="57"/>
      <c r="DY59" s="57"/>
      <c r="DZ59" s="57"/>
      <c r="EA59" s="57"/>
      <c r="EB59" s="57"/>
      <c r="EC59" s="57"/>
      <c r="ED59" s="57"/>
      <c r="EE59" s="57"/>
      <c r="EF59" s="57"/>
      <c r="EG59" s="57"/>
      <c r="EH59" s="57"/>
      <c r="EI59" s="57"/>
      <c r="EJ59" s="57"/>
      <c r="EK59" s="57"/>
      <c r="EL59" s="57"/>
      <c r="EM59" s="57"/>
      <c r="EN59" s="57"/>
      <c r="EO59" s="57"/>
      <c r="EP59" s="57"/>
      <c r="EQ59" s="57"/>
      <c r="ER59" s="57"/>
      <c r="ES59" s="57"/>
      <c r="ET59" s="57"/>
      <c r="EU59" s="57"/>
      <c r="EV59" s="57"/>
      <c r="EW59" s="57"/>
      <c r="EX59" s="57"/>
      <c r="EY59" s="57"/>
      <c r="EZ59" s="57"/>
      <c r="FA59" s="57"/>
      <c r="FB59" s="57"/>
      <c r="FC59" s="57"/>
      <c r="FD59" s="57"/>
      <c r="FE59" s="57"/>
      <c r="FF59" s="57"/>
      <c r="FG59" s="57"/>
      <c r="FH59" s="57"/>
      <c r="FI59" s="57"/>
      <c r="FJ59" s="57"/>
      <c r="FK59" s="57"/>
      <c r="FL59" s="57"/>
      <c r="FM59" s="57"/>
      <c r="FN59" s="57"/>
      <c r="FO59" s="57"/>
      <c r="FP59" s="57"/>
      <c r="FQ59" s="57"/>
      <c r="FR59" s="57"/>
      <c r="FS59" s="57"/>
    </row>
    <row r="60" spans="1:175" ht="66">
      <c r="A60" s="57"/>
      <c r="B60" s="71">
        <v>13</v>
      </c>
      <c r="C60" s="53" t="str">
        <f>BC_LĐNM!B14</f>
        <v>L08201C</v>
      </c>
      <c r="D60" s="342" t="str">
        <f>BC_LĐNM!C14</f>
        <v>Máy dán tem không hoạt động</v>
      </c>
      <c r="E60" s="343"/>
      <c r="F60" s="343"/>
      <c r="G60" s="344"/>
      <c r="H60" s="53" t="str">
        <f>BC_LĐNM!E14</f>
        <v>Đạt</v>
      </c>
      <c r="I60" s="34" t="str">
        <f>BC_LĐNM!F14</f>
        <v>Nguyên nhân: Sensor piston đẩy tem lệch vị trí
Thực hiện: Kiểm tra sensor piston đẩy bao lệch vị trí. Tiến hành cân chỉnh lại vị trí sensor cho phù hợp máy dán tem đã hoạt động bình thường.
Kết quả: Thiết bị hoạt động  bình thường.</v>
      </c>
      <c r="J60" s="34"/>
      <c r="K60" s="34"/>
      <c r="L60" s="57"/>
      <c r="M60" s="57"/>
      <c r="N60" s="57"/>
      <c r="O60" s="57"/>
      <c r="P60" s="57"/>
      <c r="Q60" s="57"/>
      <c r="R60" s="57"/>
      <c r="S60" s="57"/>
      <c r="T60" s="57"/>
      <c r="U60" s="57"/>
      <c r="V60" s="57"/>
      <c r="W60" s="57"/>
      <c r="X60" s="57"/>
      <c r="Y60" s="57"/>
      <c r="Z60" s="57"/>
      <c r="AA60" s="57"/>
      <c r="AB60" s="57"/>
      <c r="AC60" s="57"/>
      <c r="AD60" s="57"/>
      <c r="AE60" s="57"/>
      <c r="AF60" s="57"/>
      <c r="AG60" s="57"/>
      <c r="AH60" s="57"/>
      <c r="AI60" s="57"/>
      <c r="AJ60" s="57"/>
      <c r="AK60" s="57"/>
      <c r="AL60" s="57"/>
      <c r="AM60" s="57"/>
      <c r="AN60" s="57"/>
      <c r="AO60" s="57"/>
      <c r="AP60" s="57"/>
      <c r="AQ60" s="57"/>
      <c r="AR60" s="57"/>
      <c r="AS60" s="57"/>
      <c r="AT60" s="57"/>
      <c r="AU60" s="57"/>
      <c r="AV60" s="57"/>
      <c r="AW60" s="57"/>
      <c r="AX60" s="57"/>
      <c r="AY60" s="57"/>
      <c r="AZ60" s="57"/>
      <c r="BA60" s="57"/>
      <c r="BB60" s="57"/>
      <c r="BC60" s="57"/>
      <c r="BD60" s="57"/>
      <c r="BE60" s="57"/>
      <c r="BF60" s="57"/>
      <c r="BG60" s="57"/>
      <c r="BH60" s="57"/>
      <c r="BI60" s="57"/>
      <c r="BJ60" s="57"/>
      <c r="BK60" s="57"/>
      <c r="BL60" s="57"/>
      <c r="BM60" s="57"/>
      <c r="BN60" s="57"/>
      <c r="BO60" s="57"/>
      <c r="BP60" s="57"/>
      <c r="BQ60" s="57"/>
      <c r="BR60" s="57"/>
      <c r="BS60" s="57"/>
      <c r="BT60" s="57"/>
      <c r="BU60" s="57"/>
      <c r="BV60" s="57"/>
      <c r="BW60" s="57"/>
      <c r="BX60" s="57"/>
      <c r="BY60" s="57"/>
      <c r="BZ60" s="57"/>
      <c r="CA60" s="57"/>
      <c r="CB60" s="57"/>
      <c r="CC60" s="57"/>
      <c r="CD60" s="57"/>
      <c r="CE60" s="57"/>
      <c r="CF60" s="57"/>
      <c r="CG60" s="57"/>
      <c r="CH60" s="57"/>
      <c r="CI60" s="57"/>
      <c r="CJ60" s="57"/>
      <c r="CK60" s="57"/>
      <c r="CL60" s="57"/>
      <c r="CM60" s="57"/>
      <c r="CN60" s="57"/>
      <c r="CO60" s="57"/>
      <c r="CP60" s="57"/>
      <c r="CQ60" s="57"/>
      <c r="CR60" s="57"/>
      <c r="CS60" s="57"/>
      <c r="CT60" s="57"/>
      <c r="CU60" s="57"/>
      <c r="CV60" s="57"/>
      <c r="CW60" s="57"/>
      <c r="CX60" s="57"/>
      <c r="CY60" s="57"/>
      <c r="CZ60" s="57"/>
      <c r="DA60" s="57"/>
      <c r="DB60" s="57"/>
      <c r="DC60" s="57"/>
      <c r="DD60" s="57"/>
      <c r="DE60" s="57"/>
      <c r="DF60" s="57"/>
      <c r="DG60" s="57"/>
      <c r="DH60" s="57"/>
      <c r="DI60" s="57"/>
      <c r="DJ60" s="57"/>
      <c r="DK60" s="57"/>
      <c r="DL60" s="57"/>
      <c r="DM60" s="57"/>
      <c r="DN60" s="57"/>
      <c r="DO60" s="57"/>
      <c r="DP60" s="57"/>
      <c r="DQ60" s="57"/>
      <c r="DR60" s="57"/>
      <c r="DS60" s="57"/>
      <c r="DT60" s="57"/>
      <c r="DU60" s="57"/>
      <c r="DV60" s="57"/>
      <c r="DW60" s="57"/>
      <c r="DX60" s="57"/>
      <c r="DY60" s="57"/>
      <c r="DZ60" s="57"/>
      <c r="EA60" s="57"/>
      <c r="EB60" s="57"/>
      <c r="EC60" s="57"/>
      <c r="ED60" s="57"/>
      <c r="EE60" s="57"/>
      <c r="EF60" s="57"/>
      <c r="EG60" s="57"/>
      <c r="EH60" s="57"/>
      <c r="EI60" s="57"/>
      <c r="EJ60" s="57"/>
      <c r="EK60" s="57"/>
      <c r="EL60" s="57"/>
      <c r="EM60" s="57"/>
      <c r="EN60" s="57"/>
      <c r="EO60" s="57"/>
      <c r="EP60" s="57"/>
      <c r="EQ60" s="57"/>
      <c r="ER60" s="57"/>
      <c r="ES60" s="57"/>
      <c r="ET60" s="57"/>
      <c r="EU60" s="57"/>
      <c r="EV60" s="57"/>
      <c r="EW60" s="57"/>
      <c r="EX60" s="57"/>
      <c r="EY60" s="57"/>
      <c r="EZ60" s="57"/>
      <c r="FA60" s="57"/>
      <c r="FB60" s="57"/>
      <c r="FC60" s="57"/>
      <c r="FD60" s="57"/>
      <c r="FE60" s="57"/>
      <c r="FF60" s="57"/>
      <c r="FG60" s="57"/>
      <c r="FH60" s="57"/>
      <c r="FI60" s="57"/>
      <c r="FJ60" s="57"/>
      <c r="FK60" s="57"/>
      <c r="FL60" s="57"/>
      <c r="FM60" s="57"/>
      <c r="FN60" s="57"/>
      <c r="FO60" s="57"/>
      <c r="FP60" s="57"/>
      <c r="FQ60" s="57"/>
      <c r="FR60" s="57"/>
      <c r="FS60" s="57"/>
    </row>
    <row r="61" spans="1:175" ht="49.5">
      <c r="A61" s="57"/>
      <c r="B61" s="71">
        <v>14</v>
      </c>
      <c r="C61" s="53" t="str">
        <f>BC_LĐNM!B15</f>
        <v>L08201B</v>
      </c>
      <c r="D61" s="342" t="str">
        <f>BC_LĐNM!C15</f>
        <v>Cân sai ký</v>
      </c>
      <c r="E61" s="343"/>
      <c r="F61" s="343"/>
      <c r="G61" s="344"/>
      <c r="H61" s="53" t="str">
        <f>BC_LĐNM!E15</f>
        <v>Đạt</v>
      </c>
      <c r="I61" s="34" t="str">
        <f>BC_LĐNM!F15</f>
        <v>Nguyên nhân: Thông số chưa phù hợp
Thực hiện: Kiểm tra điều chỉnh lại thông số cân, bàn giao ĐVVH
Kết quả: Thiết bị hoạt động  bình thường, bàn giao ĐVVH</v>
      </c>
      <c r="J61" s="34"/>
      <c r="K61" s="34"/>
      <c r="L61" s="57"/>
      <c r="M61" s="57"/>
      <c r="N61" s="57"/>
      <c r="O61" s="57"/>
      <c r="P61" s="57"/>
      <c r="Q61" s="57"/>
      <c r="R61" s="57"/>
      <c r="S61" s="57"/>
      <c r="T61" s="57"/>
      <c r="U61" s="57"/>
      <c r="V61" s="57"/>
      <c r="W61" s="57"/>
      <c r="X61" s="57"/>
      <c r="Y61" s="57"/>
      <c r="Z61" s="57"/>
      <c r="AA61" s="57"/>
      <c r="AB61" s="57"/>
      <c r="AC61" s="57"/>
      <c r="AD61" s="57"/>
      <c r="AE61" s="57"/>
      <c r="AF61" s="57"/>
      <c r="AG61" s="57"/>
      <c r="AH61" s="57"/>
      <c r="AI61" s="57"/>
      <c r="AJ61" s="57"/>
      <c r="AK61" s="57"/>
      <c r="AL61" s="57"/>
      <c r="AM61" s="57"/>
      <c r="AN61" s="57"/>
      <c r="AO61" s="57"/>
      <c r="AP61" s="57"/>
      <c r="AQ61" s="57"/>
      <c r="AR61" s="57"/>
      <c r="AS61" s="57"/>
      <c r="AT61" s="57"/>
      <c r="AU61" s="57"/>
      <c r="AV61" s="57"/>
      <c r="AW61" s="57"/>
      <c r="AX61" s="57"/>
      <c r="AY61" s="57"/>
      <c r="AZ61" s="57"/>
      <c r="BA61" s="57"/>
      <c r="BB61" s="57"/>
      <c r="BC61" s="57"/>
      <c r="BD61" s="57"/>
      <c r="BE61" s="57"/>
      <c r="BF61" s="57"/>
      <c r="BG61" s="57"/>
      <c r="BH61" s="57"/>
      <c r="BI61" s="57"/>
      <c r="BJ61" s="57"/>
      <c r="BK61" s="57"/>
      <c r="BL61" s="57"/>
      <c r="BM61" s="57"/>
      <c r="BN61" s="57"/>
      <c r="BO61" s="57"/>
      <c r="BP61" s="57"/>
      <c r="BQ61" s="57"/>
      <c r="BR61" s="57"/>
      <c r="BS61" s="57"/>
      <c r="BT61" s="57"/>
      <c r="BU61" s="57"/>
      <c r="BV61" s="57"/>
      <c r="BW61" s="57"/>
      <c r="BX61" s="57"/>
      <c r="BY61" s="57"/>
      <c r="BZ61" s="57"/>
      <c r="CA61" s="57"/>
      <c r="CB61" s="57"/>
      <c r="CC61" s="57"/>
      <c r="CD61" s="57"/>
      <c r="CE61" s="57"/>
      <c r="CF61" s="57"/>
      <c r="CG61" s="57"/>
      <c r="CH61" s="57"/>
      <c r="CI61" s="57"/>
      <c r="CJ61" s="57"/>
      <c r="CK61" s="57"/>
      <c r="CL61" s="57"/>
      <c r="CM61" s="57"/>
      <c r="CN61" s="57"/>
      <c r="CO61" s="57"/>
      <c r="CP61" s="57"/>
      <c r="CQ61" s="57"/>
      <c r="CR61" s="57"/>
      <c r="CS61" s="57"/>
      <c r="CT61" s="57"/>
      <c r="CU61" s="57"/>
      <c r="CV61" s="57"/>
      <c r="CW61" s="57"/>
      <c r="CX61" s="57"/>
      <c r="CY61" s="57"/>
      <c r="CZ61" s="57"/>
      <c r="DA61" s="57"/>
      <c r="DB61" s="57"/>
      <c r="DC61" s="57"/>
      <c r="DD61" s="57"/>
      <c r="DE61" s="57"/>
      <c r="DF61" s="57"/>
      <c r="DG61" s="57"/>
      <c r="DH61" s="57"/>
      <c r="DI61" s="57"/>
      <c r="DJ61" s="57"/>
      <c r="DK61" s="57"/>
      <c r="DL61" s="57"/>
      <c r="DM61" s="57"/>
      <c r="DN61" s="57"/>
      <c r="DO61" s="57"/>
      <c r="DP61" s="57"/>
      <c r="DQ61" s="57"/>
      <c r="DR61" s="57"/>
      <c r="DS61" s="57"/>
      <c r="DT61" s="57"/>
      <c r="DU61" s="57"/>
      <c r="DV61" s="57"/>
      <c r="DW61" s="57"/>
      <c r="DX61" s="57"/>
      <c r="DY61" s="57"/>
      <c r="DZ61" s="57"/>
      <c r="EA61" s="57"/>
      <c r="EB61" s="57"/>
      <c r="EC61" s="57"/>
      <c r="ED61" s="57"/>
      <c r="EE61" s="57"/>
      <c r="EF61" s="57"/>
      <c r="EG61" s="57"/>
      <c r="EH61" s="57"/>
      <c r="EI61" s="57"/>
      <c r="EJ61" s="57"/>
      <c r="EK61" s="57"/>
      <c r="EL61" s="57"/>
      <c r="EM61" s="57"/>
      <c r="EN61" s="57"/>
      <c r="EO61" s="57"/>
      <c r="EP61" s="57"/>
      <c r="EQ61" s="57"/>
      <c r="ER61" s="57"/>
      <c r="ES61" s="57"/>
      <c r="ET61" s="57"/>
      <c r="EU61" s="57"/>
      <c r="EV61" s="57"/>
      <c r="EW61" s="57"/>
      <c r="EX61" s="57"/>
      <c r="EY61" s="57"/>
      <c r="EZ61" s="57"/>
      <c r="FA61" s="57"/>
      <c r="FB61" s="57"/>
      <c r="FC61" s="57"/>
      <c r="FD61" s="57"/>
      <c r="FE61" s="57"/>
      <c r="FF61" s="57"/>
      <c r="FG61" s="57"/>
      <c r="FH61" s="57"/>
      <c r="FI61" s="57"/>
      <c r="FJ61" s="57"/>
      <c r="FK61" s="57"/>
      <c r="FL61" s="57"/>
      <c r="FM61" s="57"/>
      <c r="FN61" s="57"/>
      <c r="FO61" s="57"/>
      <c r="FP61" s="57"/>
      <c r="FQ61" s="57"/>
      <c r="FR61" s="57"/>
      <c r="FS61" s="57"/>
    </row>
    <row r="62" spans="1:175" ht="49.5">
      <c r="A62" s="57"/>
      <c r="B62" s="71">
        <v>15</v>
      </c>
      <c r="C62" s="53" t="str">
        <f>BC_LĐNM!B16</f>
        <v>L08202C</v>
      </c>
      <c r="D62" s="342" t="str">
        <f>BC_LĐNM!C16</f>
        <v>Không hoạt động được</v>
      </c>
      <c r="E62" s="343"/>
      <c r="F62" s="343"/>
      <c r="G62" s="344"/>
      <c r="H62" s="53" t="str">
        <f>BC_LĐNM!E16</f>
        <v>Đạt</v>
      </c>
      <c r="I62" s="34" t="str">
        <f>BC_LĐNM!F16</f>
        <v>Nguyên nhân: Bể ống khí ngàm kẹp
Thực hiện: Kiểm tra phát hiện bể ống khí ngàm kẹp, thay mới ống khí bàn giao ĐVVH
Kết quả: Thiết bị hoạt động  bình thường, bàn giao ĐVVH</v>
      </c>
      <c r="J62" s="34"/>
      <c r="K62" s="34"/>
      <c r="L62" s="57"/>
      <c r="M62" s="57"/>
      <c r="N62" s="57"/>
      <c r="O62" s="57"/>
      <c r="P62" s="57"/>
      <c r="Q62" s="57"/>
      <c r="R62" s="57"/>
      <c r="S62" s="57"/>
      <c r="T62" s="57"/>
      <c r="U62" s="57"/>
      <c r="V62" s="57"/>
      <c r="W62" s="57"/>
      <c r="X62" s="57"/>
      <c r="Y62" s="57"/>
      <c r="Z62" s="57"/>
      <c r="AA62" s="57"/>
      <c r="AB62" s="57"/>
      <c r="AC62" s="57"/>
      <c r="AD62" s="57"/>
      <c r="AE62" s="57"/>
      <c r="AF62" s="57"/>
      <c r="AG62" s="57"/>
      <c r="AH62" s="57"/>
      <c r="AI62" s="57"/>
      <c r="AJ62" s="57"/>
      <c r="AK62" s="57"/>
      <c r="AL62" s="57"/>
      <c r="AM62" s="57"/>
      <c r="AN62" s="57"/>
      <c r="AO62" s="57"/>
      <c r="AP62" s="57"/>
      <c r="AQ62" s="57"/>
      <c r="AR62" s="57"/>
      <c r="AS62" s="57"/>
      <c r="AT62" s="57"/>
      <c r="AU62" s="57"/>
      <c r="AV62" s="57"/>
      <c r="AW62" s="57"/>
      <c r="AX62" s="57"/>
      <c r="AY62" s="57"/>
      <c r="AZ62" s="57"/>
      <c r="BA62" s="57"/>
      <c r="BB62" s="57"/>
      <c r="BC62" s="57"/>
      <c r="BD62" s="57"/>
      <c r="BE62" s="57"/>
      <c r="BF62" s="57"/>
      <c r="BG62" s="57"/>
      <c r="BH62" s="57"/>
      <c r="BI62" s="57"/>
      <c r="BJ62" s="57"/>
      <c r="BK62" s="57"/>
      <c r="BL62" s="57"/>
      <c r="BM62" s="57"/>
      <c r="BN62" s="57"/>
      <c r="BO62" s="57"/>
      <c r="BP62" s="57"/>
      <c r="BQ62" s="57"/>
      <c r="BR62" s="57"/>
      <c r="BS62" s="57"/>
      <c r="BT62" s="57"/>
      <c r="BU62" s="57"/>
      <c r="BV62" s="57"/>
      <c r="BW62" s="57"/>
      <c r="BX62" s="57"/>
      <c r="BY62" s="57"/>
      <c r="BZ62" s="57"/>
      <c r="CA62" s="57"/>
      <c r="CB62" s="57"/>
      <c r="CC62" s="57"/>
      <c r="CD62" s="57"/>
      <c r="CE62" s="57"/>
      <c r="CF62" s="57"/>
      <c r="CG62" s="57"/>
      <c r="CH62" s="57"/>
      <c r="CI62" s="57"/>
      <c r="CJ62" s="57"/>
      <c r="CK62" s="57"/>
      <c r="CL62" s="57"/>
      <c r="CM62" s="57"/>
      <c r="CN62" s="57"/>
      <c r="CO62" s="57"/>
      <c r="CP62" s="57"/>
      <c r="CQ62" s="57"/>
      <c r="CR62" s="57"/>
      <c r="CS62" s="57"/>
      <c r="CT62" s="57"/>
      <c r="CU62" s="57"/>
      <c r="CV62" s="57"/>
      <c r="CW62" s="57"/>
      <c r="CX62" s="57"/>
      <c r="CY62" s="57"/>
      <c r="CZ62" s="57"/>
      <c r="DA62" s="57"/>
      <c r="DB62" s="57"/>
      <c r="DC62" s="57"/>
      <c r="DD62" s="57"/>
      <c r="DE62" s="57"/>
      <c r="DF62" s="57"/>
      <c r="DG62" s="57"/>
      <c r="DH62" s="57"/>
      <c r="DI62" s="57"/>
      <c r="DJ62" s="57"/>
      <c r="DK62" s="57"/>
      <c r="DL62" s="57"/>
      <c r="DM62" s="57"/>
      <c r="DN62" s="57"/>
      <c r="DO62" s="57"/>
      <c r="DP62" s="57"/>
      <c r="DQ62" s="57"/>
      <c r="DR62" s="57"/>
      <c r="DS62" s="57"/>
      <c r="DT62" s="57"/>
      <c r="DU62" s="57"/>
      <c r="DV62" s="57"/>
      <c r="DW62" s="57"/>
      <c r="DX62" s="57"/>
      <c r="DY62" s="57"/>
      <c r="DZ62" s="57"/>
      <c r="EA62" s="57"/>
      <c r="EB62" s="57"/>
      <c r="EC62" s="57"/>
      <c r="ED62" s="57"/>
      <c r="EE62" s="57"/>
      <c r="EF62" s="57"/>
      <c r="EG62" s="57"/>
      <c r="EH62" s="57"/>
      <c r="EI62" s="57"/>
      <c r="EJ62" s="57"/>
      <c r="EK62" s="57"/>
      <c r="EL62" s="57"/>
      <c r="EM62" s="57"/>
      <c r="EN62" s="57"/>
      <c r="EO62" s="57"/>
      <c r="EP62" s="57"/>
      <c r="EQ62" s="57"/>
      <c r="ER62" s="57"/>
      <c r="ES62" s="57"/>
      <c r="ET62" s="57"/>
      <c r="EU62" s="57"/>
      <c r="EV62" s="57"/>
      <c r="EW62" s="57"/>
      <c r="EX62" s="57"/>
      <c r="EY62" s="57"/>
      <c r="EZ62" s="57"/>
      <c r="FA62" s="57"/>
      <c r="FB62" s="57"/>
      <c r="FC62" s="57"/>
      <c r="FD62" s="57"/>
      <c r="FE62" s="57"/>
      <c r="FF62" s="57"/>
      <c r="FG62" s="57"/>
      <c r="FH62" s="57"/>
      <c r="FI62" s="57"/>
      <c r="FJ62" s="57"/>
      <c r="FK62" s="57"/>
      <c r="FL62" s="57"/>
      <c r="FM62" s="57"/>
      <c r="FN62" s="57"/>
      <c r="FO62" s="57"/>
      <c r="FP62" s="57"/>
      <c r="FQ62" s="57"/>
      <c r="FR62" s="57"/>
      <c r="FS62" s="57"/>
    </row>
    <row r="63" spans="1:175" ht="66">
      <c r="A63" s="57"/>
      <c r="B63" s="71">
        <v>16</v>
      </c>
      <c r="C63" s="53" t="str">
        <f>BC_LĐNM!B17</f>
        <v>L08201C</v>
      </c>
      <c r="D63" s="342" t="str">
        <f>BC_LĐNM!C17</f>
        <v>Cân dư ký</v>
      </c>
      <c r="E63" s="343"/>
      <c r="F63" s="343"/>
      <c r="G63" s="344"/>
      <c r="H63" s="53" t="str">
        <f>BC_LĐNM!E17</f>
        <v>Đạt</v>
      </c>
      <c r="I63" s="34" t="str">
        <f>BC_LĐNM!F17</f>
        <v>Nguyên nhân: Thông số cửa tin cao
Thực hiện: Kiểm tra phát hiện thông số cửa tin cao, tiến hành điều chỉnh thông số cửa tin, bàn giao ĐVVH
Kết quả: Thiết bị hoạt động  bình thường, bàn giao ĐVVH</v>
      </c>
      <c r="J63" s="34"/>
      <c r="K63" s="34"/>
      <c r="L63" s="57"/>
      <c r="M63" s="57"/>
      <c r="N63" s="57"/>
      <c r="O63" s="57"/>
      <c r="P63" s="57"/>
      <c r="Q63" s="57"/>
      <c r="R63" s="57"/>
      <c r="S63" s="57"/>
      <c r="T63" s="57"/>
      <c r="U63" s="57"/>
      <c r="V63" s="57"/>
      <c r="W63" s="57"/>
      <c r="X63" s="57"/>
      <c r="Y63" s="57"/>
      <c r="Z63" s="57"/>
      <c r="AA63" s="57"/>
      <c r="AB63" s="57"/>
      <c r="AC63" s="57"/>
      <c r="AD63" s="57"/>
      <c r="AE63" s="57"/>
      <c r="AF63" s="57"/>
      <c r="AG63" s="57"/>
      <c r="AH63" s="57"/>
      <c r="AI63" s="57"/>
      <c r="AJ63" s="57"/>
      <c r="AK63" s="57"/>
      <c r="AL63" s="57"/>
      <c r="AM63" s="57"/>
      <c r="AN63" s="57"/>
      <c r="AO63" s="57"/>
      <c r="AP63" s="57"/>
      <c r="AQ63" s="57"/>
      <c r="AR63" s="57"/>
      <c r="AS63" s="57"/>
      <c r="AT63" s="57"/>
      <c r="AU63" s="57"/>
      <c r="AV63" s="57"/>
      <c r="AW63" s="57"/>
      <c r="AX63" s="57"/>
      <c r="AY63" s="57"/>
      <c r="AZ63" s="57"/>
      <c r="BA63" s="57"/>
      <c r="BB63" s="57"/>
      <c r="BC63" s="57"/>
      <c r="BD63" s="57"/>
      <c r="BE63" s="57"/>
      <c r="BF63" s="57"/>
      <c r="BG63" s="57"/>
      <c r="BH63" s="57"/>
      <c r="BI63" s="57"/>
      <c r="BJ63" s="57"/>
      <c r="BK63" s="57"/>
      <c r="BL63" s="57"/>
      <c r="BM63" s="57"/>
      <c r="BN63" s="57"/>
      <c r="BO63" s="57"/>
      <c r="BP63" s="57"/>
      <c r="BQ63" s="57"/>
      <c r="BR63" s="57"/>
      <c r="BS63" s="57"/>
      <c r="BT63" s="57"/>
      <c r="BU63" s="57"/>
      <c r="BV63" s="57"/>
      <c r="BW63" s="57"/>
      <c r="BX63" s="57"/>
      <c r="BY63" s="57"/>
      <c r="BZ63" s="57"/>
      <c r="CA63" s="57"/>
      <c r="CB63" s="57"/>
      <c r="CC63" s="57"/>
      <c r="CD63" s="57"/>
      <c r="CE63" s="57"/>
      <c r="CF63" s="57"/>
      <c r="CG63" s="57"/>
      <c r="CH63" s="57"/>
      <c r="CI63" s="57"/>
      <c r="CJ63" s="57"/>
      <c r="CK63" s="57"/>
      <c r="CL63" s="57"/>
      <c r="CM63" s="57"/>
      <c r="CN63" s="57"/>
      <c r="CO63" s="57"/>
      <c r="CP63" s="57"/>
      <c r="CQ63" s="57"/>
      <c r="CR63" s="57"/>
      <c r="CS63" s="57"/>
      <c r="CT63" s="57"/>
      <c r="CU63" s="57"/>
      <c r="CV63" s="57"/>
      <c r="CW63" s="57"/>
      <c r="CX63" s="57"/>
      <c r="CY63" s="57"/>
      <c r="CZ63" s="57"/>
      <c r="DA63" s="57"/>
      <c r="DB63" s="57"/>
      <c r="DC63" s="57"/>
      <c r="DD63" s="57"/>
      <c r="DE63" s="57"/>
      <c r="DF63" s="57"/>
      <c r="DG63" s="57"/>
      <c r="DH63" s="57"/>
      <c r="DI63" s="57"/>
      <c r="DJ63" s="57"/>
      <c r="DK63" s="57"/>
      <c r="DL63" s="57"/>
      <c r="DM63" s="57"/>
      <c r="DN63" s="57"/>
      <c r="DO63" s="57"/>
      <c r="DP63" s="57"/>
      <c r="DQ63" s="57"/>
      <c r="DR63" s="57"/>
      <c r="DS63" s="57"/>
      <c r="DT63" s="57"/>
      <c r="DU63" s="57"/>
      <c r="DV63" s="57"/>
      <c r="DW63" s="57"/>
      <c r="DX63" s="57"/>
      <c r="DY63" s="57"/>
      <c r="DZ63" s="57"/>
      <c r="EA63" s="57"/>
      <c r="EB63" s="57"/>
      <c r="EC63" s="57"/>
      <c r="ED63" s="57"/>
      <c r="EE63" s="57"/>
      <c r="EF63" s="57"/>
      <c r="EG63" s="57"/>
      <c r="EH63" s="57"/>
      <c r="EI63" s="57"/>
      <c r="EJ63" s="57"/>
      <c r="EK63" s="57"/>
      <c r="EL63" s="57"/>
      <c r="EM63" s="57"/>
      <c r="EN63" s="57"/>
      <c r="EO63" s="57"/>
      <c r="EP63" s="57"/>
      <c r="EQ63" s="57"/>
      <c r="ER63" s="57"/>
      <c r="ES63" s="57"/>
      <c r="ET63" s="57"/>
      <c r="EU63" s="57"/>
      <c r="EV63" s="57"/>
      <c r="EW63" s="57"/>
      <c r="EX63" s="57"/>
      <c r="EY63" s="57"/>
      <c r="EZ63" s="57"/>
      <c r="FA63" s="57"/>
      <c r="FB63" s="57"/>
      <c r="FC63" s="57"/>
      <c r="FD63" s="57"/>
      <c r="FE63" s="57"/>
      <c r="FF63" s="57"/>
      <c r="FG63" s="57"/>
      <c r="FH63" s="57"/>
      <c r="FI63" s="57"/>
      <c r="FJ63" s="57"/>
      <c r="FK63" s="57"/>
      <c r="FL63" s="57"/>
      <c r="FM63" s="57"/>
      <c r="FN63" s="57"/>
      <c r="FO63" s="57"/>
      <c r="FP63" s="57"/>
      <c r="FQ63" s="57"/>
      <c r="FR63" s="57"/>
      <c r="FS63" s="57"/>
    </row>
    <row r="64" spans="1:175" ht="66">
      <c r="A64" s="57"/>
      <c r="B64" s="71">
        <v>17</v>
      </c>
      <c r="C64" s="53" t="str">
        <f>BC_LĐNM!B18</f>
        <v>L08301B</v>
      </c>
      <c r="D64" s="342" t="str">
        <f>BC_LĐNM!C18</f>
        <v>Không di chuyển được</v>
      </c>
      <c r="E64" s="343"/>
      <c r="F64" s="343"/>
      <c r="G64" s="344"/>
      <c r="H64" s="53" t="str">
        <f>BC_LĐNM!E18</f>
        <v>Đạt</v>
      </c>
      <c r="I64" s="34" t="str">
        <f>BC_LĐNM!F18</f>
        <v>Nguyên nhân:Switch báo vị trí không tác động
Thực hiện: Kiểm tra phát hiện switch báo vị trí không hoạt động được, tiến hành điều chỉnh lại vị trí switch đưa thiết bị vào hoạt động
Kết quả: Thiết bị hoạt động  bình thường, bàn giao ĐVVH</v>
      </c>
      <c r="J64" s="34"/>
      <c r="K64" s="34"/>
      <c r="L64" s="57"/>
      <c r="M64" s="57"/>
      <c r="N64" s="57"/>
      <c r="O64" s="57"/>
      <c r="P64" s="57"/>
      <c r="Q64" s="57"/>
      <c r="R64" s="57"/>
      <c r="S64" s="57"/>
      <c r="T64" s="57"/>
      <c r="U64" s="57"/>
      <c r="V64" s="57"/>
      <c r="W64" s="57"/>
      <c r="X64" s="57"/>
      <c r="Y64" s="57"/>
      <c r="Z64" s="57"/>
      <c r="AA64" s="57"/>
      <c r="AB64" s="57"/>
      <c r="AC64" s="57"/>
      <c r="AD64" s="57"/>
      <c r="AE64" s="57"/>
      <c r="AF64" s="57"/>
      <c r="AG64" s="57"/>
      <c r="AH64" s="57"/>
      <c r="AI64" s="57"/>
      <c r="AJ64" s="57"/>
      <c r="AK64" s="57"/>
      <c r="AL64" s="57"/>
      <c r="AM64" s="57"/>
      <c r="AN64" s="57"/>
      <c r="AO64" s="57"/>
      <c r="AP64" s="57"/>
      <c r="AQ64" s="57"/>
      <c r="AR64" s="57"/>
      <c r="AS64" s="57"/>
      <c r="AT64" s="57"/>
      <c r="AU64" s="57"/>
      <c r="AV64" s="57"/>
      <c r="AW64" s="57"/>
      <c r="AX64" s="57"/>
      <c r="AY64" s="57"/>
      <c r="AZ64" s="57"/>
      <c r="BA64" s="57"/>
      <c r="BB64" s="57"/>
      <c r="BC64" s="57"/>
      <c r="BD64" s="57"/>
      <c r="BE64" s="57"/>
      <c r="BF64" s="57"/>
      <c r="BG64" s="57"/>
      <c r="BH64" s="57"/>
      <c r="BI64" s="57"/>
      <c r="BJ64" s="57"/>
      <c r="BK64" s="57"/>
      <c r="BL64" s="57"/>
      <c r="BM64" s="57"/>
      <c r="BN64" s="57"/>
      <c r="BO64" s="57"/>
      <c r="BP64" s="57"/>
      <c r="BQ64" s="57"/>
      <c r="BR64" s="57"/>
      <c r="BS64" s="57"/>
      <c r="BT64" s="57"/>
      <c r="BU64" s="57"/>
      <c r="BV64" s="57"/>
      <c r="BW64" s="57"/>
      <c r="BX64" s="57"/>
      <c r="BY64" s="57"/>
      <c r="BZ64" s="57"/>
      <c r="CA64" s="57"/>
      <c r="CB64" s="57"/>
      <c r="CC64" s="57"/>
      <c r="CD64" s="57"/>
      <c r="CE64" s="57"/>
      <c r="CF64" s="57"/>
      <c r="CG64" s="57"/>
      <c r="CH64" s="57"/>
      <c r="CI64" s="57"/>
      <c r="CJ64" s="57"/>
      <c r="CK64" s="57"/>
      <c r="CL64" s="57"/>
      <c r="CM64" s="57"/>
      <c r="CN64" s="57"/>
      <c r="CO64" s="57"/>
      <c r="CP64" s="57"/>
      <c r="CQ64" s="57"/>
      <c r="CR64" s="57"/>
      <c r="CS64" s="57"/>
      <c r="CT64" s="57"/>
      <c r="CU64" s="57"/>
      <c r="CV64" s="57"/>
      <c r="CW64" s="57"/>
      <c r="CX64" s="57"/>
      <c r="CY64" s="57"/>
      <c r="CZ64" s="57"/>
      <c r="DA64" s="57"/>
      <c r="DB64" s="57"/>
      <c r="DC64" s="57"/>
      <c r="DD64" s="57"/>
      <c r="DE64" s="57"/>
      <c r="DF64" s="57"/>
      <c r="DG64" s="57"/>
      <c r="DH64" s="57"/>
      <c r="DI64" s="57"/>
      <c r="DJ64" s="57"/>
      <c r="DK64" s="57"/>
      <c r="DL64" s="57"/>
      <c r="DM64" s="57"/>
      <c r="DN64" s="57"/>
      <c r="DO64" s="57"/>
      <c r="DP64" s="57"/>
      <c r="DQ64" s="57"/>
      <c r="DR64" s="57"/>
      <c r="DS64" s="57"/>
      <c r="DT64" s="57"/>
      <c r="DU64" s="57"/>
      <c r="DV64" s="57"/>
      <c r="DW64" s="57"/>
      <c r="DX64" s="57"/>
      <c r="DY64" s="57"/>
      <c r="DZ64" s="57"/>
      <c r="EA64" s="57"/>
      <c r="EB64" s="57"/>
      <c r="EC64" s="57"/>
      <c r="ED64" s="57"/>
      <c r="EE64" s="57"/>
      <c r="EF64" s="57"/>
      <c r="EG64" s="57"/>
      <c r="EH64" s="57"/>
      <c r="EI64" s="57"/>
      <c r="EJ64" s="57"/>
      <c r="EK64" s="57"/>
      <c r="EL64" s="57"/>
      <c r="EM64" s="57"/>
      <c r="EN64" s="57"/>
      <c r="EO64" s="57"/>
      <c r="EP64" s="57"/>
      <c r="EQ64" s="57"/>
      <c r="ER64" s="57"/>
      <c r="ES64" s="57"/>
      <c r="ET64" s="57"/>
      <c r="EU64" s="57"/>
      <c r="EV64" s="57"/>
      <c r="EW64" s="57"/>
      <c r="EX64" s="57"/>
      <c r="EY64" s="57"/>
      <c r="EZ64" s="57"/>
      <c r="FA64" s="57"/>
      <c r="FB64" s="57"/>
      <c r="FC64" s="57"/>
      <c r="FD64" s="57"/>
      <c r="FE64" s="57"/>
      <c r="FF64" s="57"/>
      <c r="FG64" s="57"/>
      <c r="FH64" s="57"/>
      <c r="FI64" s="57"/>
      <c r="FJ64" s="57"/>
      <c r="FK64" s="57"/>
      <c r="FL64" s="57"/>
      <c r="FM64" s="57"/>
      <c r="FN64" s="57"/>
      <c r="FO64" s="57"/>
      <c r="FP64" s="57"/>
      <c r="FQ64" s="57"/>
      <c r="FR64" s="57"/>
      <c r="FS64" s="57"/>
    </row>
    <row r="65" spans="1:175" ht="66">
      <c r="A65" s="57"/>
      <c r="B65" s="71">
        <v>18</v>
      </c>
      <c r="C65" s="53" t="str">
        <f>BC_LĐNM!B19</f>
        <v>Z04201</v>
      </c>
      <c r="D65" s="342" t="str">
        <f>BC_LĐNM!C19</f>
        <v>Không có lưu lượng</v>
      </c>
      <c r="E65" s="343"/>
      <c r="F65" s="343"/>
      <c r="G65" s="344"/>
      <c r="H65" s="53" t="str">
        <f>BC_LĐNM!E19</f>
        <v>Đạt</v>
      </c>
      <c r="I65" s="34" t="str">
        <f>BC_LĐNM!F19</f>
        <v>Nguyên nhân: Lưu lượng plant air yếu
Thực hiện: Kiểm tra phát hiện lưu lượng plant air đưa vào thiết bị yếu, thực hiện điều chỉnh lại lưu lượng đưa thiết bị vào hoạt động
Kết quả: Thiết bị hoạt động  bình thường vàn giao ĐVVH</v>
      </c>
      <c r="J65" s="34"/>
      <c r="K65" s="34"/>
      <c r="L65" s="57"/>
      <c r="M65" s="57"/>
      <c r="N65" s="57"/>
      <c r="O65" s="57"/>
      <c r="P65" s="57"/>
      <c r="Q65" s="57"/>
      <c r="R65" s="57"/>
      <c r="S65" s="57"/>
      <c r="T65" s="57"/>
      <c r="U65" s="57"/>
      <c r="V65" s="57"/>
      <c r="W65" s="57"/>
      <c r="X65" s="57"/>
      <c r="Y65" s="57"/>
      <c r="Z65" s="57"/>
      <c r="AA65" s="57"/>
      <c r="AB65" s="57"/>
      <c r="AC65" s="57"/>
      <c r="AD65" s="57"/>
      <c r="AE65" s="57"/>
      <c r="AF65" s="57"/>
      <c r="AG65" s="57"/>
      <c r="AH65" s="57"/>
      <c r="AI65" s="57"/>
      <c r="AJ65" s="57"/>
      <c r="AK65" s="57"/>
      <c r="AL65" s="57"/>
      <c r="AM65" s="57"/>
      <c r="AN65" s="57"/>
      <c r="AO65" s="57"/>
      <c r="AP65" s="57"/>
      <c r="AQ65" s="57"/>
      <c r="AR65" s="57"/>
      <c r="AS65" s="57"/>
      <c r="AT65" s="57"/>
      <c r="AU65" s="57"/>
      <c r="AV65" s="57"/>
      <c r="AW65" s="57"/>
      <c r="AX65" s="57"/>
      <c r="AY65" s="57"/>
      <c r="AZ65" s="57"/>
      <c r="BA65" s="57"/>
      <c r="BB65" s="57"/>
      <c r="BC65" s="57"/>
      <c r="BD65" s="57"/>
      <c r="BE65" s="57"/>
      <c r="BF65" s="57"/>
      <c r="BG65" s="57"/>
      <c r="BH65" s="57"/>
      <c r="BI65" s="57"/>
      <c r="BJ65" s="57"/>
      <c r="BK65" s="57"/>
      <c r="BL65" s="57"/>
      <c r="BM65" s="57"/>
      <c r="BN65" s="57"/>
      <c r="BO65" s="57"/>
      <c r="BP65" s="57"/>
      <c r="BQ65" s="57"/>
      <c r="BR65" s="57"/>
      <c r="BS65" s="57"/>
      <c r="BT65" s="57"/>
      <c r="BU65" s="57"/>
      <c r="BV65" s="57"/>
      <c r="BW65" s="57"/>
      <c r="BX65" s="57"/>
      <c r="BY65" s="57"/>
      <c r="BZ65" s="57"/>
      <c r="CA65" s="57"/>
      <c r="CB65" s="57"/>
      <c r="CC65" s="57"/>
      <c r="CD65" s="57"/>
      <c r="CE65" s="57"/>
      <c r="CF65" s="57"/>
      <c r="CG65" s="57"/>
      <c r="CH65" s="57"/>
      <c r="CI65" s="57"/>
      <c r="CJ65" s="57"/>
      <c r="CK65" s="57"/>
      <c r="CL65" s="57"/>
      <c r="CM65" s="57"/>
      <c r="CN65" s="57"/>
      <c r="CO65" s="57"/>
      <c r="CP65" s="57"/>
      <c r="CQ65" s="57"/>
      <c r="CR65" s="57"/>
      <c r="CS65" s="57"/>
      <c r="CT65" s="57"/>
      <c r="CU65" s="57"/>
      <c r="CV65" s="57"/>
      <c r="CW65" s="57"/>
      <c r="CX65" s="57"/>
      <c r="CY65" s="57"/>
      <c r="CZ65" s="57"/>
      <c r="DA65" s="57"/>
      <c r="DB65" s="57"/>
      <c r="DC65" s="57"/>
      <c r="DD65" s="57"/>
      <c r="DE65" s="57"/>
      <c r="DF65" s="57"/>
      <c r="DG65" s="57"/>
      <c r="DH65" s="57"/>
      <c r="DI65" s="57"/>
      <c r="DJ65" s="57"/>
      <c r="DK65" s="57"/>
      <c r="DL65" s="57"/>
      <c r="DM65" s="57"/>
      <c r="DN65" s="57"/>
      <c r="DO65" s="57"/>
      <c r="DP65" s="57"/>
      <c r="DQ65" s="57"/>
      <c r="DR65" s="57"/>
      <c r="DS65" s="57"/>
      <c r="DT65" s="57"/>
      <c r="DU65" s="57"/>
      <c r="DV65" s="57"/>
      <c r="DW65" s="57"/>
      <c r="DX65" s="57"/>
      <c r="DY65" s="57"/>
      <c r="DZ65" s="57"/>
      <c r="EA65" s="57"/>
      <c r="EB65" s="57"/>
      <c r="EC65" s="57"/>
      <c r="ED65" s="57"/>
      <c r="EE65" s="57"/>
      <c r="EF65" s="57"/>
      <c r="EG65" s="57"/>
      <c r="EH65" s="57"/>
      <c r="EI65" s="57"/>
      <c r="EJ65" s="57"/>
      <c r="EK65" s="57"/>
      <c r="EL65" s="57"/>
      <c r="EM65" s="57"/>
      <c r="EN65" s="57"/>
      <c r="EO65" s="57"/>
      <c r="EP65" s="57"/>
      <c r="EQ65" s="57"/>
      <c r="ER65" s="57"/>
      <c r="ES65" s="57"/>
      <c r="ET65" s="57"/>
      <c r="EU65" s="57"/>
      <c r="EV65" s="57"/>
      <c r="EW65" s="57"/>
      <c r="EX65" s="57"/>
      <c r="EY65" s="57"/>
      <c r="EZ65" s="57"/>
      <c r="FA65" s="57"/>
      <c r="FB65" s="57"/>
      <c r="FC65" s="57"/>
      <c r="FD65" s="57"/>
      <c r="FE65" s="57"/>
      <c r="FF65" s="57"/>
      <c r="FG65" s="57"/>
      <c r="FH65" s="57"/>
      <c r="FI65" s="57"/>
      <c r="FJ65" s="57"/>
      <c r="FK65" s="57"/>
      <c r="FL65" s="57"/>
      <c r="FM65" s="57"/>
      <c r="FN65" s="57"/>
      <c r="FO65" s="57"/>
      <c r="FP65" s="57"/>
      <c r="FQ65" s="57"/>
      <c r="FR65" s="57"/>
      <c r="FS65" s="57"/>
    </row>
    <row r="66" spans="1:175" ht="66">
      <c r="A66" s="57"/>
      <c r="B66" s="71">
        <v>19</v>
      </c>
      <c r="C66" s="53" t="str">
        <f>BC_LĐNM!B20</f>
        <v>EMS-WW</v>
      </c>
      <c r="D66" s="342" t="str">
        <f>BC_LĐNM!C20</f>
        <v>pH cao</v>
      </c>
      <c r="E66" s="343"/>
      <c r="F66" s="343"/>
      <c r="G66" s="344"/>
      <c r="H66" s="53" t="str">
        <f>BC_LĐNM!E20</f>
        <v>Đạt</v>
      </c>
      <c r="I66" s="34" t="str">
        <f>BC_LĐNM!F20</f>
        <v>Nguyên nhân: Chưa rõ nguyên nhân
Thực hiện: Kiểm tra thấy giá trị pH cao, tiến hành kiểm tra với mẫu chuẩn thì lệch 1 pH, thực hiện calibrate lại đưa thiết bị vào hoạt động
Kết quả: Thiết bị hoạt động  bình thường vàn giao ĐVVH</v>
      </c>
      <c r="J66" s="34"/>
      <c r="K66" s="34"/>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7"/>
      <c r="AK66" s="57"/>
      <c r="AL66" s="57"/>
      <c r="AM66" s="57"/>
      <c r="AN66" s="57"/>
      <c r="AO66" s="57"/>
      <c r="AP66" s="57"/>
      <c r="AQ66" s="57"/>
      <c r="AR66" s="57"/>
      <c r="AS66" s="57"/>
      <c r="AT66" s="57"/>
      <c r="AU66" s="57"/>
      <c r="AV66" s="57"/>
      <c r="AW66" s="57"/>
      <c r="AX66" s="57"/>
      <c r="AY66" s="57"/>
      <c r="AZ66" s="57"/>
      <c r="BA66" s="57"/>
      <c r="BB66" s="57"/>
      <c r="BC66" s="57"/>
      <c r="BD66" s="57"/>
      <c r="BE66" s="57"/>
      <c r="BF66" s="57"/>
      <c r="BG66" s="57"/>
      <c r="BH66" s="57"/>
      <c r="BI66" s="57"/>
      <c r="BJ66" s="57"/>
      <c r="BK66" s="57"/>
      <c r="BL66" s="57"/>
      <c r="BM66" s="57"/>
      <c r="BN66" s="57"/>
      <c r="BO66" s="57"/>
      <c r="BP66" s="57"/>
      <c r="BQ66" s="57"/>
      <c r="BR66" s="57"/>
      <c r="BS66" s="57"/>
      <c r="BT66" s="57"/>
      <c r="BU66" s="57"/>
      <c r="BV66" s="57"/>
      <c r="BW66" s="57"/>
      <c r="BX66" s="57"/>
      <c r="BY66" s="57"/>
      <c r="BZ66" s="57"/>
      <c r="CA66" s="57"/>
      <c r="CB66" s="57"/>
      <c r="CC66" s="57"/>
      <c r="CD66" s="57"/>
      <c r="CE66" s="57"/>
      <c r="CF66" s="57"/>
      <c r="CG66" s="57"/>
      <c r="CH66" s="57"/>
      <c r="CI66" s="57"/>
      <c r="CJ66" s="57"/>
      <c r="CK66" s="57"/>
      <c r="CL66" s="57"/>
      <c r="CM66" s="57"/>
      <c r="CN66" s="57"/>
      <c r="CO66" s="57"/>
      <c r="CP66" s="57"/>
      <c r="CQ66" s="57"/>
      <c r="CR66" s="57"/>
      <c r="CS66" s="57"/>
      <c r="CT66" s="57"/>
      <c r="CU66" s="57"/>
      <c r="CV66" s="57"/>
      <c r="CW66" s="57"/>
      <c r="CX66" s="57"/>
      <c r="CY66" s="57"/>
      <c r="CZ66" s="57"/>
      <c r="DA66" s="57"/>
      <c r="DB66" s="57"/>
      <c r="DC66" s="57"/>
      <c r="DD66" s="57"/>
      <c r="DE66" s="57"/>
      <c r="DF66" s="57"/>
      <c r="DG66" s="57"/>
      <c r="DH66" s="57"/>
      <c r="DI66" s="57"/>
      <c r="DJ66" s="57"/>
      <c r="DK66" s="57"/>
      <c r="DL66" s="57"/>
      <c r="DM66" s="57"/>
      <c r="DN66" s="57"/>
      <c r="DO66" s="57"/>
      <c r="DP66" s="57"/>
      <c r="DQ66" s="57"/>
      <c r="DR66" s="57"/>
      <c r="DS66" s="57"/>
      <c r="DT66" s="57"/>
      <c r="DU66" s="57"/>
      <c r="DV66" s="57"/>
      <c r="DW66" s="57"/>
      <c r="DX66" s="57"/>
      <c r="DY66" s="57"/>
      <c r="DZ66" s="57"/>
      <c r="EA66" s="57"/>
      <c r="EB66" s="57"/>
      <c r="EC66" s="57"/>
      <c r="ED66" s="57"/>
      <c r="EE66" s="57"/>
      <c r="EF66" s="57"/>
      <c r="EG66" s="57"/>
      <c r="EH66" s="57"/>
      <c r="EI66" s="57"/>
      <c r="EJ66" s="57"/>
      <c r="EK66" s="57"/>
      <c r="EL66" s="57"/>
      <c r="EM66" s="57"/>
      <c r="EN66" s="57"/>
      <c r="EO66" s="57"/>
      <c r="EP66" s="57"/>
      <c r="EQ66" s="57"/>
      <c r="ER66" s="57"/>
      <c r="ES66" s="57"/>
      <c r="ET66" s="57"/>
      <c r="EU66" s="57"/>
      <c r="EV66" s="57"/>
      <c r="EW66" s="57"/>
      <c r="EX66" s="57"/>
      <c r="EY66" s="57"/>
      <c r="EZ66" s="57"/>
      <c r="FA66" s="57"/>
      <c r="FB66" s="57"/>
      <c r="FC66" s="57"/>
      <c r="FD66" s="57"/>
      <c r="FE66" s="57"/>
      <c r="FF66" s="57"/>
      <c r="FG66" s="57"/>
      <c r="FH66" s="57"/>
      <c r="FI66" s="57"/>
      <c r="FJ66" s="57"/>
      <c r="FK66" s="57"/>
      <c r="FL66" s="57"/>
      <c r="FM66" s="57"/>
      <c r="FN66" s="57"/>
      <c r="FO66" s="57"/>
      <c r="FP66" s="57"/>
      <c r="FQ66" s="57"/>
      <c r="FR66" s="57"/>
      <c r="FS66" s="57"/>
    </row>
    <row r="67" spans="1:175" ht="66">
      <c r="A67" s="57"/>
      <c r="B67" s="71">
        <v>20</v>
      </c>
      <c r="C67" s="53" t="str">
        <f>BC_LĐNM!B21</f>
        <v>04PDT-3057</v>
      </c>
      <c r="D67" s="342" t="str">
        <f>BC_LĐNM!C21</f>
        <v>Rò khớp nối</v>
      </c>
      <c r="E67" s="343"/>
      <c r="F67" s="343"/>
      <c r="G67" s="344"/>
      <c r="H67" s="53" t="str">
        <f>BC_LĐNM!E21</f>
        <v>Chưa đạt</v>
      </c>
      <c r="I67" s="34" t="str">
        <f>BC_LĐNM!F21</f>
        <v>Nguyên nhân: Chưa rõ nguyên nhân
Thực hiện: Kiểm tra phát hiện rò khớp nối, thực hiện siết không hết rò, thiết bị không tháo được do vướng mặt bích thiết bị đo áp, chuyển ca sau tìm giải pháp xử lý
Kết quả: Thiết bị vẫn còn rò nhỏ</v>
      </c>
      <c r="J67" s="34"/>
      <c r="K67" s="34"/>
      <c r="L67" s="57"/>
      <c r="M67" s="57"/>
      <c r="N67" s="57"/>
      <c r="O67" s="57"/>
      <c r="P67" s="57"/>
      <c r="Q67" s="57"/>
      <c r="R67" s="57"/>
      <c r="S67" s="57"/>
      <c r="T67" s="57"/>
      <c r="U67" s="57"/>
      <c r="V67" s="57"/>
      <c r="W67" s="57"/>
      <c r="X67" s="57"/>
      <c r="Y67" s="57"/>
      <c r="Z67" s="57"/>
      <c r="AA67" s="57"/>
      <c r="AB67" s="57"/>
      <c r="AC67" s="57"/>
      <c r="AD67" s="57"/>
      <c r="AE67" s="57"/>
      <c r="AF67" s="57"/>
      <c r="AG67" s="57"/>
      <c r="AH67" s="57"/>
      <c r="AI67" s="57"/>
      <c r="AJ67" s="57"/>
      <c r="AK67" s="57"/>
      <c r="AL67" s="57"/>
      <c r="AM67" s="57"/>
      <c r="AN67" s="57"/>
      <c r="AO67" s="57"/>
      <c r="AP67" s="57"/>
      <c r="AQ67" s="57"/>
      <c r="AR67" s="57"/>
      <c r="AS67" s="57"/>
      <c r="AT67" s="57"/>
      <c r="AU67" s="57"/>
      <c r="AV67" s="57"/>
      <c r="AW67" s="57"/>
      <c r="AX67" s="57"/>
      <c r="AY67" s="57"/>
      <c r="AZ67" s="57"/>
      <c r="BA67" s="57"/>
      <c r="BB67" s="57"/>
      <c r="BC67" s="57"/>
      <c r="BD67" s="57"/>
      <c r="BE67" s="57"/>
      <c r="BF67" s="57"/>
      <c r="BG67" s="57"/>
      <c r="BH67" s="57"/>
      <c r="BI67" s="57"/>
      <c r="BJ67" s="57"/>
      <c r="BK67" s="57"/>
      <c r="BL67" s="57"/>
      <c r="BM67" s="57"/>
      <c r="BN67" s="57"/>
      <c r="BO67" s="57"/>
      <c r="BP67" s="57"/>
      <c r="BQ67" s="57"/>
      <c r="BR67" s="57"/>
      <c r="BS67" s="57"/>
      <c r="BT67" s="57"/>
      <c r="BU67" s="57"/>
      <c r="BV67" s="57"/>
      <c r="BW67" s="57"/>
      <c r="BX67" s="57"/>
      <c r="BY67" s="57"/>
      <c r="BZ67" s="57"/>
      <c r="CA67" s="57"/>
      <c r="CB67" s="57"/>
      <c r="CC67" s="57"/>
      <c r="CD67" s="57"/>
      <c r="CE67" s="57"/>
      <c r="CF67" s="57"/>
      <c r="CG67" s="57"/>
      <c r="CH67" s="57"/>
      <c r="CI67" s="57"/>
      <c r="CJ67" s="57"/>
      <c r="CK67" s="57"/>
      <c r="CL67" s="57"/>
      <c r="CM67" s="57"/>
      <c r="CN67" s="57"/>
      <c r="CO67" s="57"/>
      <c r="CP67" s="57"/>
      <c r="CQ67" s="57"/>
      <c r="CR67" s="57"/>
      <c r="CS67" s="57"/>
      <c r="CT67" s="57"/>
      <c r="CU67" s="57"/>
      <c r="CV67" s="57"/>
      <c r="CW67" s="57"/>
      <c r="CX67" s="57"/>
      <c r="CY67" s="57"/>
      <c r="CZ67" s="57"/>
      <c r="DA67" s="57"/>
      <c r="DB67" s="57"/>
      <c r="DC67" s="57"/>
      <c r="DD67" s="57"/>
      <c r="DE67" s="57"/>
      <c r="DF67" s="57"/>
      <c r="DG67" s="57"/>
      <c r="DH67" s="57"/>
      <c r="DI67" s="57"/>
      <c r="DJ67" s="57"/>
      <c r="DK67" s="57"/>
      <c r="DL67" s="57"/>
      <c r="DM67" s="57"/>
      <c r="DN67" s="57"/>
      <c r="DO67" s="57"/>
      <c r="DP67" s="57"/>
      <c r="DQ67" s="57"/>
      <c r="DR67" s="57"/>
      <c r="DS67" s="57"/>
      <c r="DT67" s="57"/>
      <c r="DU67" s="57"/>
      <c r="DV67" s="57"/>
      <c r="DW67" s="57"/>
      <c r="DX67" s="57"/>
      <c r="DY67" s="57"/>
      <c r="DZ67" s="57"/>
      <c r="EA67" s="57"/>
      <c r="EB67" s="57"/>
      <c r="EC67" s="57"/>
      <c r="ED67" s="57"/>
      <c r="EE67" s="57"/>
      <c r="EF67" s="57"/>
      <c r="EG67" s="57"/>
      <c r="EH67" s="57"/>
      <c r="EI67" s="57"/>
      <c r="EJ67" s="57"/>
      <c r="EK67" s="57"/>
      <c r="EL67" s="57"/>
      <c r="EM67" s="57"/>
      <c r="EN67" s="57"/>
      <c r="EO67" s="57"/>
      <c r="EP67" s="57"/>
      <c r="EQ67" s="57"/>
      <c r="ER67" s="57"/>
      <c r="ES67" s="57"/>
      <c r="ET67" s="57"/>
      <c r="EU67" s="57"/>
      <c r="EV67" s="57"/>
      <c r="EW67" s="57"/>
      <c r="EX67" s="57"/>
      <c r="EY67" s="57"/>
      <c r="EZ67" s="57"/>
      <c r="FA67" s="57"/>
      <c r="FB67" s="57"/>
      <c r="FC67" s="57"/>
      <c r="FD67" s="57"/>
      <c r="FE67" s="57"/>
      <c r="FF67" s="57"/>
      <c r="FG67" s="57"/>
      <c r="FH67" s="57"/>
      <c r="FI67" s="57"/>
      <c r="FJ67" s="57"/>
      <c r="FK67" s="57"/>
      <c r="FL67" s="57"/>
      <c r="FM67" s="57"/>
      <c r="FN67" s="57"/>
      <c r="FO67" s="57"/>
      <c r="FP67" s="57"/>
      <c r="FQ67" s="57"/>
      <c r="FR67" s="57"/>
      <c r="FS67" s="57"/>
    </row>
    <row r="68" spans="1:175" ht="66">
      <c r="A68" s="57"/>
      <c r="B68" s="71">
        <v>21</v>
      </c>
      <c r="C68" s="53" t="str">
        <f>BC_LĐNM!B22</f>
        <v>06TI-2201A</v>
      </c>
      <c r="D68" s="342" t="str">
        <f>BC_LĐNM!C22</f>
        <v>Lắp lại PI</v>
      </c>
      <c r="E68" s="343"/>
      <c r="F68" s="343"/>
      <c r="G68" s="344"/>
      <c r="H68" s="53" t="str">
        <f>BC_LĐNM!E22</f>
        <v>Đạt</v>
      </c>
      <c r="I68" s="34" t="str">
        <f>BC_LĐNM!F22</f>
        <v>Nguyên nhân: Lệch zero
Thực hiện: Ca ngày 15/05 thực hiện tháo TI về kiểm tra theo yêu cầu, Ca ngày 18/05 thực hiện lắp lại sau khi tổ chuyên môn kiểm tra xong
Kết quả: Thiết bị hoạt động  bình thường vàn giao ĐVVH</v>
      </c>
      <c r="J68" s="34"/>
      <c r="K68" s="34"/>
      <c r="L68" s="57"/>
      <c r="M68" s="57"/>
      <c r="N68" s="57"/>
      <c r="O68" s="57"/>
      <c r="P68" s="57"/>
      <c r="Q68" s="57"/>
      <c r="R68" s="57"/>
      <c r="S68" s="57"/>
      <c r="T68" s="57"/>
      <c r="U68" s="57"/>
      <c r="V68" s="57"/>
      <c r="W68" s="57"/>
      <c r="X68" s="57"/>
      <c r="Y68" s="57"/>
      <c r="Z68" s="57"/>
      <c r="AA68" s="57"/>
      <c r="AB68" s="57"/>
      <c r="AC68" s="57"/>
      <c r="AD68" s="57"/>
      <c r="AE68" s="57"/>
      <c r="AF68" s="57"/>
      <c r="AG68" s="57"/>
      <c r="AH68" s="57"/>
      <c r="AI68" s="57"/>
      <c r="AJ68" s="57"/>
      <c r="AK68" s="57"/>
      <c r="AL68" s="57"/>
      <c r="AM68" s="57"/>
      <c r="AN68" s="57"/>
      <c r="AO68" s="57"/>
      <c r="AP68" s="57"/>
      <c r="AQ68" s="57"/>
      <c r="AR68" s="57"/>
      <c r="AS68" s="57"/>
      <c r="AT68" s="57"/>
      <c r="AU68" s="57"/>
      <c r="AV68" s="57"/>
      <c r="AW68" s="57"/>
      <c r="AX68" s="57"/>
      <c r="AY68" s="57"/>
      <c r="AZ68" s="57"/>
      <c r="BA68" s="57"/>
      <c r="BB68" s="57"/>
      <c r="BC68" s="57"/>
      <c r="BD68" s="57"/>
      <c r="BE68" s="57"/>
      <c r="BF68" s="57"/>
      <c r="BG68" s="57"/>
      <c r="BH68" s="57"/>
      <c r="BI68" s="57"/>
      <c r="BJ68" s="57"/>
      <c r="BK68" s="57"/>
      <c r="BL68" s="57"/>
      <c r="BM68" s="57"/>
      <c r="BN68" s="57"/>
      <c r="BO68" s="57"/>
      <c r="BP68" s="57"/>
      <c r="BQ68" s="57"/>
      <c r="BR68" s="57"/>
      <c r="BS68" s="57"/>
      <c r="BT68" s="57"/>
      <c r="BU68" s="57"/>
      <c r="BV68" s="57"/>
      <c r="BW68" s="57"/>
      <c r="BX68" s="57"/>
      <c r="BY68" s="57"/>
      <c r="BZ68" s="57"/>
      <c r="CA68" s="57"/>
      <c r="CB68" s="57"/>
      <c r="CC68" s="57"/>
      <c r="CD68" s="57"/>
      <c r="CE68" s="57"/>
      <c r="CF68" s="57"/>
      <c r="CG68" s="57"/>
      <c r="CH68" s="57"/>
      <c r="CI68" s="57"/>
      <c r="CJ68" s="57"/>
      <c r="CK68" s="57"/>
      <c r="CL68" s="57"/>
      <c r="CM68" s="57"/>
      <c r="CN68" s="57"/>
      <c r="CO68" s="57"/>
      <c r="CP68" s="57"/>
      <c r="CQ68" s="57"/>
      <c r="CR68" s="57"/>
      <c r="CS68" s="57"/>
      <c r="CT68" s="57"/>
      <c r="CU68" s="57"/>
      <c r="CV68" s="57"/>
      <c r="CW68" s="57"/>
      <c r="CX68" s="57"/>
      <c r="CY68" s="57"/>
      <c r="CZ68" s="57"/>
      <c r="DA68" s="57"/>
      <c r="DB68" s="57"/>
      <c r="DC68" s="57"/>
      <c r="DD68" s="57"/>
      <c r="DE68" s="57"/>
      <c r="DF68" s="57"/>
      <c r="DG68" s="57"/>
      <c r="DH68" s="57"/>
      <c r="DI68" s="57"/>
      <c r="DJ68" s="57"/>
      <c r="DK68" s="57"/>
      <c r="DL68" s="57"/>
      <c r="DM68" s="57"/>
      <c r="DN68" s="57"/>
      <c r="DO68" s="57"/>
      <c r="DP68" s="57"/>
      <c r="DQ68" s="57"/>
      <c r="DR68" s="57"/>
      <c r="DS68" s="57"/>
      <c r="DT68" s="57"/>
      <c r="DU68" s="57"/>
      <c r="DV68" s="57"/>
      <c r="DW68" s="57"/>
      <c r="DX68" s="57"/>
      <c r="DY68" s="57"/>
      <c r="DZ68" s="57"/>
      <c r="EA68" s="57"/>
      <c r="EB68" s="57"/>
      <c r="EC68" s="57"/>
      <c r="ED68" s="57"/>
      <c r="EE68" s="57"/>
      <c r="EF68" s="57"/>
      <c r="EG68" s="57"/>
      <c r="EH68" s="57"/>
      <c r="EI68" s="57"/>
      <c r="EJ68" s="57"/>
      <c r="EK68" s="57"/>
      <c r="EL68" s="57"/>
      <c r="EM68" s="57"/>
      <c r="EN68" s="57"/>
      <c r="EO68" s="57"/>
      <c r="EP68" s="57"/>
      <c r="EQ68" s="57"/>
      <c r="ER68" s="57"/>
      <c r="ES68" s="57"/>
      <c r="ET68" s="57"/>
      <c r="EU68" s="57"/>
      <c r="EV68" s="57"/>
      <c r="EW68" s="57"/>
      <c r="EX68" s="57"/>
      <c r="EY68" s="57"/>
      <c r="EZ68" s="57"/>
      <c r="FA68" s="57"/>
      <c r="FB68" s="57"/>
      <c r="FC68" s="57"/>
      <c r="FD68" s="57"/>
      <c r="FE68" s="57"/>
      <c r="FF68" s="57"/>
      <c r="FG68" s="57"/>
      <c r="FH68" s="57"/>
      <c r="FI68" s="57"/>
      <c r="FJ68" s="57"/>
      <c r="FK68" s="57"/>
      <c r="FL68" s="57"/>
      <c r="FM68" s="57"/>
      <c r="FN68" s="57"/>
      <c r="FO68" s="57"/>
      <c r="FP68" s="57"/>
      <c r="FQ68" s="57"/>
      <c r="FR68" s="57"/>
      <c r="FS68" s="57"/>
    </row>
    <row r="69" spans="1:175" ht="49.5">
      <c r="A69" s="57"/>
      <c r="B69" s="71">
        <v>22</v>
      </c>
      <c r="C69" s="53" t="str">
        <f>BC_LĐNM!B23</f>
        <v>07SSLMS2652A</v>
      </c>
      <c r="D69" s="342" t="str">
        <f>BC_LĐNM!C23</f>
        <v>Trả MOS</v>
      </c>
      <c r="E69" s="343"/>
      <c r="F69" s="343"/>
      <c r="G69" s="344"/>
      <c r="H69" s="53" t="str">
        <f>BC_LĐNM!E23</f>
        <v>Đạt</v>
      </c>
      <c r="I69" s="34" t="str">
        <f>BC_LĐNM!F23</f>
        <v>Nguyên nhân: Thực hiện theo yêu cầu
Thực hiện: Kiểm tra giá trị SSL sàn rung A bình thường, tiến hành trả MOS theo yêu cầu ĐVCQ
Kết quả: Đã trả MOS theo yêu cầu ĐVCQ</v>
      </c>
      <c r="J69" s="34"/>
      <c r="K69" s="34"/>
      <c r="L69" s="57"/>
      <c r="M69" s="57"/>
      <c r="N69" s="57"/>
      <c r="O69" s="57"/>
      <c r="P69" s="57"/>
      <c r="Q69" s="57"/>
      <c r="R69" s="57"/>
      <c r="S69" s="57"/>
      <c r="T69" s="57"/>
      <c r="U69" s="57"/>
      <c r="V69" s="57"/>
      <c r="W69" s="57"/>
      <c r="X69" s="57"/>
      <c r="Y69" s="57"/>
      <c r="Z69" s="57"/>
      <c r="AA69" s="57"/>
      <c r="AB69" s="57"/>
      <c r="AC69" s="57"/>
      <c r="AD69" s="57"/>
      <c r="AE69" s="57"/>
      <c r="AF69" s="57"/>
      <c r="AG69" s="57"/>
      <c r="AH69" s="57"/>
      <c r="AI69" s="57"/>
      <c r="AJ69" s="57"/>
      <c r="AK69" s="57"/>
      <c r="AL69" s="57"/>
      <c r="AM69" s="57"/>
      <c r="AN69" s="57"/>
      <c r="AO69" s="57"/>
      <c r="AP69" s="57"/>
      <c r="AQ69" s="57"/>
      <c r="AR69" s="57"/>
      <c r="AS69" s="57"/>
      <c r="AT69" s="57"/>
      <c r="AU69" s="57"/>
      <c r="AV69" s="57"/>
      <c r="AW69" s="57"/>
      <c r="AX69" s="57"/>
      <c r="AY69" s="57"/>
      <c r="AZ69" s="57"/>
      <c r="BA69" s="57"/>
      <c r="BB69" s="57"/>
      <c r="BC69" s="57"/>
      <c r="BD69" s="57"/>
      <c r="BE69" s="57"/>
      <c r="BF69" s="57"/>
      <c r="BG69" s="57"/>
      <c r="BH69" s="57"/>
      <c r="BI69" s="57"/>
      <c r="BJ69" s="57"/>
      <c r="BK69" s="57"/>
      <c r="BL69" s="57"/>
      <c r="BM69" s="57"/>
      <c r="BN69" s="57"/>
      <c r="BO69" s="57"/>
      <c r="BP69" s="57"/>
      <c r="BQ69" s="57"/>
      <c r="BR69" s="57"/>
      <c r="BS69" s="57"/>
      <c r="BT69" s="57"/>
      <c r="BU69" s="57"/>
      <c r="BV69" s="57"/>
      <c r="BW69" s="57"/>
      <c r="BX69" s="57"/>
      <c r="BY69" s="57"/>
      <c r="BZ69" s="57"/>
      <c r="CA69" s="57"/>
      <c r="CB69" s="57"/>
      <c r="CC69" s="57"/>
      <c r="CD69" s="57"/>
      <c r="CE69" s="57"/>
      <c r="CF69" s="57"/>
      <c r="CG69" s="57"/>
      <c r="CH69" s="57"/>
      <c r="CI69" s="57"/>
      <c r="CJ69" s="57"/>
      <c r="CK69" s="57"/>
      <c r="CL69" s="57"/>
      <c r="CM69" s="57"/>
      <c r="CN69" s="57"/>
      <c r="CO69" s="57"/>
      <c r="CP69" s="57"/>
      <c r="CQ69" s="57"/>
      <c r="CR69" s="57"/>
      <c r="CS69" s="57"/>
      <c r="CT69" s="57"/>
      <c r="CU69" s="57"/>
      <c r="CV69" s="57"/>
      <c r="CW69" s="57"/>
      <c r="CX69" s="57"/>
      <c r="CY69" s="57"/>
      <c r="CZ69" s="57"/>
      <c r="DA69" s="57"/>
      <c r="DB69" s="57"/>
      <c r="DC69" s="57"/>
      <c r="DD69" s="57"/>
      <c r="DE69" s="57"/>
      <c r="DF69" s="57"/>
      <c r="DG69" s="57"/>
      <c r="DH69" s="57"/>
      <c r="DI69" s="57"/>
      <c r="DJ69" s="57"/>
      <c r="DK69" s="57"/>
      <c r="DL69" s="57"/>
      <c r="DM69" s="57"/>
      <c r="DN69" s="57"/>
      <c r="DO69" s="57"/>
      <c r="DP69" s="57"/>
      <c r="DQ69" s="57"/>
      <c r="DR69" s="57"/>
      <c r="DS69" s="57"/>
      <c r="DT69" s="57"/>
      <c r="DU69" s="57"/>
      <c r="DV69" s="57"/>
      <c r="DW69" s="57"/>
      <c r="DX69" s="57"/>
      <c r="DY69" s="57"/>
      <c r="DZ69" s="57"/>
      <c r="EA69" s="57"/>
      <c r="EB69" s="57"/>
      <c r="EC69" s="57"/>
      <c r="ED69" s="57"/>
      <c r="EE69" s="57"/>
      <c r="EF69" s="57"/>
      <c r="EG69" s="57"/>
      <c r="EH69" s="57"/>
      <c r="EI69" s="57"/>
      <c r="EJ69" s="57"/>
      <c r="EK69" s="57"/>
      <c r="EL69" s="57"/>
      <c r="EM69" s="57"/>
      <c r="EN69" s="57"/>
      <c r="EO69" s="57"/>
      <c r="EP69" s="57"/>
      <c r="EQ69" s="57"/>
      <c r="ER69" s="57"/>
      <c r="ES69" s="57"/>
      <c r="ET69" s="57"/>
      <c r="EU69" s="57"/>
      <c r="EV69" s="57"/>
      <c r="EW69" s="57"/>
      <c r="EX69" s="57"/>
      <c r="EY69" s="57"/>
      <c r="EZ69" s="57"/>
      <c r="FA69" s="57"/>
      <c r="FB69" s="57"/>
      <c r="FC69" s="57"/>
      <c r="FD69" s="57"/>
      <c r="FE69" s="57"/>
      <c r="FF69" s="57"/>
      <c r="FG69" s="57"/>
      <c r="FH69" s="57"/>
      <c r="FI69" s="57"/>
      <c r="FJ69" s="57"/>
      <c r="FK69" s="57"/>
      <c r="FL69" s="57"/>
      <c r="FM69" s="57"/>
      <c r="FN69" s="57"/>
      <c r="FO69" s="57"/>
      <c r="FP69" s="57"/>
      <c r="FQ69" s="57"/>
      <c r="FR69" s="57"/>
      <c r="FS69" s="57"/>
    </row>
    <row r="70" spans="1:175" ht="66">
      <c r="A70" s="57"/>
      <c r="B70" s="71">
        <v>23</v>
      </c>
      <c r="C70" s="53" t="str">
        <f>BC_LĐNM!B24</f>
        <v>Dự án LTS</v>
      </c>
      <c r="D70" s="342" t="str">
        <f>BC_LĐNM!C24</f>
        <v>Khảo sát cáp ngầm theo yêu cầu</v>
      </c>
      <c r="E70" s="343"/>
      <c r="F70" s="343"/>
      <c r="G70" s="344"/>
      <c r="H70" s="53" t="str">
        <f>BC_LĐNM!E24</f>
        <v>Đạt</v>
      </c>
      <c r="I70" s="34" t="str">
        <f>BC_LĐNM!F24</f>
        <v>Nguyên nhân: Khảo sát dây cáp ngầm
Thực hiện: Thực hiện kiểm tra đoạn cáp ngầm theo yêu cầu xưởng Ammonia, sau khi kiểm tra không phải cáp điều khiển, chuyển xưởng Ammonia bàn giao Điện kiểm tra
Kết quả: Đã kiểm tra theo yêu cầu</v>
      </c>
      <c r="J70" s="34"/>
      <c r="K70" s="34"/>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7"/>
      <c r="AK70" s="57"/>
      <c r="AL70" s="57"/>
      <c r="AM70" s="57"/>
      <c r="AN70" s="57"/>
      <c r="AO70" s="57"/>
      <c r="AP70" s="57"/>
      <c r="AQ70" s="57"/>
      <c r="AR70" s="57"/>
      <c r="AS70" s="57"/>
      <c r="AT70" s="57"/>
      <c r="AU70" s="57"/>
      <c r="AV70" s="57"/>
      <c r="AW70" s="57"/>
      <c r="AX70" s="57"/>
      <c r="AY70" s="57"/>
      <c r="AZ70" s="57"/>
      <c r="BA70" s="57"/>
      <c r="BB70" s="57"/>
      <c r="BC70" s="57"/>
      <c r="BD70" s="57"/>
      <c r="BE70" s="57"/>
      <c r="BF70" s="57"/>
      <c r="BG70" s="57"/>
      <c r="BH70" s="57"/>
      <c r="BI70" s="57"/>
      <c r="BJ70" s="57"/>
      <c r="BK70" s="57"/>
      <c r="BL70" s="57"/>
      <c r="BM70" s="57"/>
      <c r="BN70" s="57"/>
      <c r="BO70" s="57"/>
      <c r="BP70" s="57"/>
      <c r="BQ70" s="57"/>
      <c r="BR70" s="57"/>
      <c r="BS70" s="57"/>
      <c r="BT70" s="57"/>
      <c r="BU70" s="57"/>
      <c r="BV70" s="57"/>
      <c r="BW70" s="57"/>
      <c r="BX70" s="57"/>
      <c r="BY70" s="57"/>
      <c r="BZ70" s="57"/>
      <c r="CA70" s="57"/>
      <c r="CB70" s="57"/>
      <c r="CC70" s="57"/>
      <c r="CD70" s="57"/>
      <c r="CE70" s="57"/>
      <c r="CF70" s="57"/>
      <c r="CG70" s="57"/>
      <c r="CH70" s="57"/>
      <c r="CI70" s="57"/>
      <c r="CJ70" s="57"/>
      <c r="CK70" s="57"/>
      <c r="CL70" s="57"/>
      <c r="CM70" s="57"/>
      <c r="CN70" s="57"/>
      <c r="CO70" s="57"/>
      <c r="CP70" s="57"/>
      <c r="CQ70" s="57"/>
      <c r="CR70" s="57"/>
      <c r="CS70" s="57"/>
      <c r="CT70" s="57"/>
      <c r="CU70" s="57"/>
      <c r="CV70" s="57"/>
      <c r="CW70" s="57"/>
      <c r="CX70" s="57"/>
      <c r="CY70" s="57"/>
      <c r="CZ70" s="57"/>
      <c r="DA70" s="57"/>
      <c r="DB70" s="57"/>
      <c r="DC70" s="57"/>
      <c r="DD70" s="57"/>
      <c r="DE70" s="57"/>
      <c r="DF70" s="57"/>
      <c r="DG70" s="57"/>
      <c r="DH70" s="57"/>
      <c r="DI70" s="57"/>
      <c r="DJ70" s="57"/>
      <c r="DK70" s="57"/>
      <c r="DL70" s="57"/>
      <c r="DM70" s="57"/>
      <c r="DN70" s="57"/>
      <c r="DO70" s="57"/>
      <c r="DP70" s="57"/>
      <c r="DQ70" s="57"/>
      <c r="DR70" s="57"/>
      <c r="DS70" s="57"/>
      <c r="DT70" s="57"/>
      <c r="DU70" s="57"/>
      <c r="DV70" s="57"/>
      <c r="DW70" s="57"/>
      <c r="DX70" s="57"/>
      <c r="DY70" s="57"/>
      <c r="DZ70" s="57"/>
      <c r="EA70" s="57"/>
      <c r="EB70" s="57"/>
      <c r="EC70" s="57"/>
      <c r="ED70" s="57"/>
      <c r="EE70" s="57"/>
      <c r="EF70" s="57"/>
      <c r="EG70" s="57"/>
      <c r="EH70" s="57"/>
      <c r="EI70" s="57"/>
      <c r="EJ70" s="57"/>
      <c r="EK70" s="57"/>
      <c r="EL70" s="57"/>
      <c r="EM70" s="57"/>
      <c r="EN70" s="57"/>
      <c r="EO70" s="57"/>
      <c r="EP70" s="57"/>
      <c r="EQ70" s="57"/>
      <c r="ER70" s="57"/>
      <c r="ES70" s="57"/>
      <c r="ET70" s="57"/>
      <c r="EU70" s="57"/>
      <c r="EV70" s="57"/>
      <c r="EW70" s="57"/>
      <c r="EX70" s="57"/>
      <c r="EY70" s="57"/>
      <c r="EZ70" s="57"/>
      <c r="FA70" s="57"/>
      <c r="FB70" s="57"/>
      <c r="FC70" s="57"/>
      <c r="FD70" s="57"/>
      <c r="FE70" s="57"/>
      <c r="FF70" s="57"/>
      <c r="FG70" s="57"/>
      <c r="FH70" s="57"/>
      <c r="FI70" s="57"/>
      <c r="FJ70" s="57"/>
      <c r="FK70" s="57"/>
      <c r="FL70" s="57"/>
      <c r="FM70" s="57"/>
      <c r="FN70" s="57"/>
      <c r="FO70" s="57"/>
      <c r="FP70" s="57"/>
      <c r="FQ70" s="57"/>
      <c r="FR70" s="57"/>
      <c r="FS70" s="57"/>
    </row>
    <row r="71" spans="1:175" ht="66">
      <c r="A71" s="57"/>
      <c r="B71" s="71">
        <v>24</v>
      </c>
      <c r="C71" s="53" t="str">
        <f>BC_LĐNM!B25</f>
        <v>48XS-0048A</v>
      </c>
      <c r="D71" s="342" t="str">
        <f>BC_LĐNM!C25</f>
        <v>Hỏng switch lệch băng</v>
      </c>
      <c r="E71" s="343"/>
      <c r="F71" s="343"/>
      <c r="G71" s="344"/>
      <c r="H71" s="53" t="str">
        <f>BC_LĐNM!E25</f>
        <v>Chưa đạt</v>
      </c>
      <c r="I71" s="34" t="str">
        <f>BC_LĐNM!F25</f>
        <v>Nguyên nhân: Hỏng switch lệch băng
Thực hiện: Kiểm tra băng tải hỏng switch lệch băng, thực hiện nhận vật tư mới thay thế, tuy nhiên do nhu cầu xuất hàng ĐVCQ chưa dừng được, chuyển ca sau phối hợp xử lý
Kết quả: Đã nhận thiết bị mới về phòng ca, chuyển ca sau thực hiện thay thế khi có cơ hội</v>
      </c>
      <c r="J71" s="34"/>
      <c r="K71" s="34"/>
      <c r="L71" s="57"/>
      <c r="M71" s="57"/>
      <c r="N71" s="57"/>
      <c r="O71" s="57"/>
      <c r="P71" s="57"/>
      <c r="Q71" s="57"/>
      <c r="R71" s="57"/>
      <c r="S71" s="57"/>
      <c r="T71" s="57"/>
      <c r="U71" s="57"/>
      <c r="V71" s="57"/>
      <c r="W71" s="57"/>
      <c r="X71" s="57"/>
      <c r="Y71" s="57"/>
      <c r="Z71" s="57"/>
      <c r="AA71" s="57"/>
      <c r="AB71" s="57"/>
      <c r="AC71" s="57"/>
      <c r="AD71" s="57"/>
      <c r="AE71" s="57"/>
      <c r="AF71" s="57"/>
      <c r="AG71" s="57"/>
      <c r="AH71" s="57"/>
      <c r="AI71" s="57"/>
      <c r="AJ71" s="57"/>
      <c r="AK71" s="57"/>
      <c r="AL71" s="57"/>
      <c r="AM71" s="57"/>
      <c r="AN71" s="57"/>
      <c r="AO71" s="57"/>
      <c r="AP71" s="57"/>
      <c r="AQ71" s="57"/>
      <c r="AR71" s="57"/>
      <c r="AS71" s="57"/>
      <c r="AT71" s="57"/>
      <c r="AU71" s="57"/>
      <c r="AV71" s="57"/>
      <c r="AW71" s="57"/>
      <c r="AX71" s="57"/>
      <c r="AY71" s="57"/>
      <c r="AZ71" s="57"/>
      <c r="BA71" s="57"/>
      <c r="BB71" s="57"/>
      <c r="BC71" s="57"/>
      <c r="BD71" s="57"/>
      <c r="BE71" s="57"/>
      <c r="BF71" s="57"/>
      <c r="BG71" s="57"/>
      <c r="BH71" s="57"/>
      <c r="BI71" s="57"/>
      <c r="BJ71" s="57"/>
      <c r="BK71" s="57"/>
      <c r="BL71" s="57"/>
      <c r="BM71" s="57"/>
      <c r="BN71" s="57"/>
      <c r="BO71" s="57"/>
      <c r="BP71" s="57"/>
      <c r="BQ71" s="57"/>
      <c r="BR71" s="57"/>
      <c r="BS71" s="57"/>
      <c r="BT71" s="57"/>
      <c r="BU71" s="57"/>
      <c r="BV71" s="57"/>
      <c r="BW71" s="57"/>
      <c r="BX71" s="57"/>
      <c r="BY71" s="57"/>
      <c r="BZ71" s="57"/>
      <c r="CA71" s="57"/>
      <c r="CB71" s="57"/>
      <c r="CC71" s="57"/>
      <c r="CD71" s="57"/>
      <c r="CE71" s="57"/>
      <c r="CF71" s="57"/>
      <c r="CG71" s="57"/>
      <c r="CH71" s="57"/>
      <c r="CI71" s="57"/>
      <c r="CJ71" s="57"/>
      <c r="CK71" s="57"/>
      <c r="CL71" s="57"/>
      <c r="CM71" s="57"/>
      <c r="CN71" s="57"/>
      <c r="CO71" s="57"/>
      <c r="CP71" s="57"/>
      <c r="CQ71" s="57"/>
      <c r="CR71" s="57"/>
      <c r="CS71" s="57"/>
      <c r="CT71" s="57"/>
      <c r="CU71" s="57"/>
      <c r="CV71" s="57"/>
      <c r="CW71" s="57"/>
      <c r="CX71" s="57"/>
      <c r="CY71" s="57"/>
      <c r="CZ71" s="57"/>
      <c r="DA71" s="57"/>
      <c r="DB71" s="57"/>
      <c r="DC71" s="57"/>
      <c r="DD71" s="57"/>
      <c r="DE71" s="57"/>
      <c r="DF71" s="57"/>
      <c r="DG71" s="57"/>
      <c r="DH71" s="57"/>
      <c r="DI71" s="57"/>
      <c r="DJ71" s="57"/>
      <c r="DK71" s="57"/>
      <c r="DL71" s="57"/>
      <c r="DM71" s="57"/>
      <c r="DN71" s="57"/>
      <c r="DO71" s="57"/>
      <c r="DP71" s="57"/>
      <c r="DQ71" s="57"/>
      <c r="DR71" s="57"/>
      <c r="DS71" s="57"/>
      <c r="DT71" s="57"/>
      <c r="DU71" s="57"/>
      <c r="DV71" s="57"/>
      <c r="DW71" s="57"/>
      <c r="DX71" s="57"/>
      <c r="DY71" s="57"/>
      <c r="DZ71" s="57"/>
      <c r="EA71" s="57"/>
      <c r="EB71" s="57"/>
      <c r="EC71" s="57"/>
      <c r="ED71" s="57"/>
      <c r="EE71" s="57"/>
      <c r="EF71" s="57"/>
      <c r="EG71" s="57"/>
      <c r="EH71" s="57"/>
      <c r="EI71" s="57"/>
      <c r="EJ71" s="57"/>
      <c r="EK71" s="57"/>
      <c r="EL71" s="57"/>
      <c r="EM71" s="57"/>
      <c r="EN71" s="57"/>
      <c r="EO71" s="57"/>
      <c r="EP71" s="57"/>
      <c r="EQ71" s="57"/>
      <c r="ER71" s="57"/>
      <c r="ES71" s="57"/>
      <c r="ET71" s="57"/>
      <c r="EU71" s="57"/>
      <c r="EV71" s="57"/>
      <c r="EW71" s="57"/>
      <c r="EX71" s="57"/>
      <c r="EY71" s="57"/>
      <c r="EZ71" s="57"/>
      <c r="FA71" s="57"/>
      <c r="FB71" s="57"/>
      <c r="FC71" s="57"/>
      <c r="FD71" s="57"/>
      <c r="FE71" s="57"/>
      <c r="FF71" s="57"/>
      <c r="FG71" s="57"/>
      <c r="FH71" s="57"/>
      <c r="FI71" s="57"/>
      <c r="FJ71" s="57"/>
      <c r="FK71" s="57"/>
      <c r="FL71" s="57"/>
      <c r="FM71" s="57"/>
      <c r="FN71" s="57"/>
      <c r="FO71" s="57"/>
      <c r="FP71" s="57"/>
      <c r="FQ71" s="57"/>
      <c r="FR71" s="57"/>
      <c r="FS71" s="57"/>
    </row>
    <row r="72" spans="1:175" ht="66">
      <c r="A72" s="57"/>
      <c r="B72" s="71">
        <v>25</v>
      </c>
      <c r="C72" s="53" t="str">
        <f>BC_LĐNM!B26</f>
        <v>L48001A</v>
      </c>
      <c r="D72" s="342" t="str">
        <f>BC_LĐNM!C26</f>
        <v>Cân B line A dao động</v>
      </c>
      <c r="E72" s="343"/>
      <c r="F72" s="343"/>
      <c r="G72" s="344"/>
      <c r="H72" s="53" t="str">
        <f>BC_LĐNM!E26</f>
        <v>Đạt</v>
      </c>
      <c r="I72" s="34" t="str">
        <f>BC_LĐNM!F26</f>
        <v>Nguyên nhân: Cửa tin đóng chậm
Thực hiện: Kiểm tra phát hiện cửa tin đống chậm tiến hành điều chỉnh khí nén và thông số cửa đưa thiết bị vào hoạt động
Kết quả: Thiết bị hoạt động  bình thường, bàn giao ĐVCQ</v>
      </c>
      <c r="J72" s="34"/>
      <c r="K72" s="34"/>
      <c r="L72" s="57"/>
      <c r="M72" s="57"/>
      <c r="N72" s="57"/>
      <c r="O72" s="57"/>
      <c r="P72" s="57"/>
      <c r="Q72" s="57"/>
      <c r="R72" s="57"/>
      <c r="S72" s="57"/>
      <c r="T72" s="57"/>
      <c r="U72" s="57"/>
      <c r="V72" s="57"/>
      <c r="W72" s="57"/>
      <c r="X72" s="57"/>
      <c r="Y72" s="57"/>
      <c r="Z72" s="57"/>
      <c r="AA72" s="57"/>
      <c r="AB72" s="57"/>
      <c r="AC72" s="57"/>
      <c r="AD72" s="57"/>
      <c r="AE72" s="57"/>
      <c r="AF72" s="57"/>
      <c r="AG72" s="57"/>
      <c r="AH72" s="57"/>
      <c r="AI72" s="57"/>
      <c r="AJ72" s="57"/>
      <c r="AK72" s="57"/>
      <c r="AL72" s="57"/>
      <c r="AM72" s="57"/>
      <c r="AN72" s="57"/>
      <c r="AO72" s="57"/>
      <c r="AP72" s="57"/>
      <c r="AQ72" s="57"/>
      <c r="AR72" s="57"/>
      <c r="AS72" s="57"/>
      <c r="AT72" s="57"/>
      <c r="AU72" s="57"/>
      <c r="AV72" s="57"/>
      <c r="AW72" s="57"/>
      <c r="AX72" s="57"/>
      <c r="AY72" s="57"/>
      <c r="AZ72" s="57"/>
      <c r="BA72" s="57"/>
      <c r="BB72" s="57"/>
      <c r="BC72" s="57"/>
      <c r="BD72" s="57"/>
      <c r="BE72" s="57"/>
      <c r="BF72" s="57"/>
      <c r="BG72" s="57"/>
      <c r="BH72" s="57"/>
      <c r="BI72" s="57"/>
      <c r="BJ72" s="57"/>
      <c r="BK72" s="57"/>
      <c r="BL72" s="57"/>
      <c r="BM72" s="57"/>
      <c r="BN72" s="57"/>
      <c r="BO72" s="57"/>
      <c r="BP72" s="57"/>
      <c r="BQ72" s="57"/>
      <c r="BR72" s="57"/>
      <c r="BS72" s="57"/>
      <c r="BT72" s="57"/>
      <c r="BU72" s="57"/>
      <c r="BV72" s="57"/>
      <c r="BW72" s="57"/>
      <c r="BX72" s="57"/>
      <c r="BY72" s="57"/>
      <c r="BZ72" s="57"/>
      <c r="CA72" s="57"/>
      <c r="CB72" s="57"/>
      <c r="CC72" s="57"/>
      <c r="CD72" s="57"/>
      <c r="CE72" s="57"/>
      <c r="CF72" s="57"/>
      <c r="CG72" s="57"/>
      <c r="CH72" s="57"/>
      <c r="CI72" s="57"/>
      <c r="CJ72" s="57"/>
      <c r="CK72" s="57"/>
      <c r="CL72" s="57"/>
      <c r="CM72" s="57"/>
      <c r="CN72" s="57"/>
      <c r="CO72" s="57"/>
      <c r="CP72" s="57"/>
      <c r="CQ72" s="57"/>
      <c r="CR72" s="57"/>
      <c r="CS72" s="57"/>
      <c r="CT72" s="57"/>
      <c r="CU72" s="57"/>
      <c r="CV72" s="57"/>
      <c r="CW72" s="57"/>
      <c r="CX72" s="57"/>
      <c r="CY72" s="57"/>
      <c r="CZ72" s="57"/>
      <c r="DA72" s="57"/>
      <c r="DB72" s="57"/>
      <c r="DC72" s="57"/>
      <c r="DD72" s="57"/>
      <c r="DE72" s="57"/>
      <c r="DF72" s="57"/>
      <c r="DG72" s="57"/>
      <c r="DH72" s="57"/>
      <c r="DI72" s="57"/>
      <c r="DJ72" s="57"/>
      <c r="DK72" s="57"/>
      <c r="DL72" s="57"/>
      <c r="DM72" s="57"/>
      <c r="DN72" s="57"/>
      <c r="DO72" s="57"/>
      <c r="DP72" s="57"/>
      <c r="DQ72" s="57"/>
      <c r="DR72" s="57"/>
      <c r="DS72" s="57"/>
      <c r="DT72" s="57"/>
      <c r="DU72" s="57"/>
      <c r="DV72" s="57"/>
      <c r="DW72" s="57"/>
      <c r="DX72" s="57"/>
      <c r="DY72" s="57"/>
      <c r="DZ72" s="57"/>
      <c r="EA72" s="57"/>
      <c r="EB72" s="57"/>
      <c r="EC72" s="57"/>
      <c r="ED72" s="57"/>
      <c r="EE72" s="57"/>
      <c r="EF72" s="57"/>
      <c r="EG72" s="57"/>
      <c r="EH72" s="57"/>
      <c r="EI72" s="57"/>
      <c r="EJ72" s="57"/>
      <c r="EK72" s="57"/>
      <c r="EL72" s="57"/>
      <c r="EM72" s="57"/>
      <c r="EN72" s="57"/>
      <c r="EO72" s="57"/>
      <c r="EP72" s="57"/>
      <c r="EQ72" s="57"/>
      <c r="ER72" s="57"/>
      <c r="ES72" s="57"/>
      <c r="ET72" s="57"/>
      <c r="EU72" s="57"/>
      <c r="EV72" s="57"/>
      <c r="EW72" s="57"/>
      <c r="EX72" s="57"/>
      <c r="EY72" s="57"/>
      <c r="EZ72" s="57"/>
      <c r="FA72" s="57"/>
      <c r="FB72" s="57"/>
      <c r="FC72" s="57"/>
      <c r="FD72" s="57"/>
      <c r="FE72" s="57"/>
      <c r="FF72" s="57"/>
      <c r="FG72" s="57"/>
      <c r="FH72" s="57"/>
      <c r="FI72" s="57"/>
      <c r="FJ72" s="57"/>
      <c r="FK72" s="57"/>
      <c r="FL72" s="57"/>
      <c r="FM72" s="57"/>
      <c r="FN72" s="57"/>
      <c r="FO72" s="57"/>
      <c r="FP72" s="57"/>
      <c r="FQ72" s="57"/>
      <c r="FR72" s="57"/>
      <c r="FS72" s="57"/>
    </row>
    <row r="73" spans="1:175" ht="66">
      <c r="A73" s="57"/>
      <c r="B73" s="71">
        <v>26</v>
      </c>
      <c r="C73" s="53" t="str">
        <f>BC_LĐNM!B27</f>
        <v>W48001E</v>
      </c>
      <c r="D73" s="342" t="str">
        <f>BC_LĐNM!C27</f>
        <v>Dư ký</v>
      </c>
      <c r="E73" s="343"/>
      <c r="F73" s="343"/>
      <c r="G73" s="344"/>
      <c r="H73" s="53" t="str">
        <f>BC_LĐNM!E27</f>
        <v>Đạt</v>
      </c>
      <c r="I73" s="34" t="str">
        <f>BC_LĐNM!F27</f>
        <v>Nguyên nhân: Chưa rõ nguyên nhân
Thực hiện: Kiểm tra phát hiện cân sai so với tạ chuẩn, tiến hành calibrate lại cân, bàn giao ĐVCQ
Kết quả: Thiết bị hoạt động  bình thường.</v>
      </c>
      <c r="J73" s="34"/>
      <c r="K73" s="34"/>
      <c r="L73" s="57"/>
      <c r="M73" s="57"/>
      <c r="N73" s="57"/>
      <c r="O73" s="57"/>
      <c r="P73" s="57"/>
      <c r="Q73" s="57"/>
      <c r="R73" s="57"/>
      <c r="S73" s="57"/>
      <c r="T73" s="57"/>
      <c r="U73" s="57"/>
      <c r="V73" s="57"/>
      <c r="W73" s="57"/>
      <c r="X73" s="57"/>
      <c r="Y73" s="57"/>
      <c r="Z73" s="57"/>
      <c r="AA73" s="57"/>
      <c r="AB73" s="57"/>
      <c r="AC73" s="57"/>
      <c r="AD73" s="57"/>
      <c r="AE73" s="57"/>
      <c r="AF73" s="57"/>
      <c r="AG73" s="57"/>
      <c r="AH73" s="57"/>
      <c r="AI73" s="57"/>
      <c r="AJ73" s="57"/>
      <c r="AK73" s="57"/>
      <c r="AL73" s="57"/>
      <c r="AM73" s="57"/>
      <c r="AN73" s="57"/>
      <c r="AO73" s="57"/>
      <c r="AP73" s="57"/>
      <c r="AQ73" s="57"/>
      <c r="AR73" s="57"/>
      <c r="AS73" s="57"/>
      <c r="AT73" s="57"/>
      <c r="AU73" s="57"/>
      <c r="AV73" s="57"/>
      <c r="AW73" s="57"/>
      <c r="AX73" s="57"/>
      <c r="AY73" s="57"/>
      <c r="AZ73" s="57"/>
      <c r="BA73" s="57"/>
      <c r="BB73" s="57"/>
      <c r="BC73" s="57"/>
      <c r="BD73" s="57"/>
      <c r="BE73" s="57"/>
      <c r="BF73" s="57"/>
      <c r="BG73" s="57"/>
      <c r="BH73" s="57"/>
      <c r="BI73" s="57"/>
      <c r="BJ73" s="57"/>
      <c r="BK73" s="57"/>
      <c r="BL73" s="57"/>
      <c r="BM73" s="57"/>
      <c r="BN73" s="57"/>
      <c r="BO73" s="57"/>
      <c r="BP73" s="57"/>
      <c r="BQ73" s="57"/>
      <c r="BR73" s="57"/>
      <c r="BS73" s="57"/>
      <c r="BT73" s="57"/>
      <c r="BU73" s="57"/>
      <c r="BV73" s="57"/>
      <c r="BW73" s="57"/>
      <c r="BX73" s="57"/>
      <c r="BY73" s="57"/>
      <c r="BZ73" s="57"/>
      <c r="CA73" s="57"/>
      <c r="CB73" s="57"/>
      <c r="CC73" s="57"/>
      <c r="CD73" s="57"/>
      <c r="CE73" s="57"/>
      <c r="CF73" s="57"/>
      <c r="CG73" s="57"/>
      <c r="CH73" s="57"/>
      <c r="CI73" s="57"/>
      <c r="CJ73" s="57"/>
      <c r="CK73" s="57"/>
      <c r="CL73" s="57"/>
      <c r="CM73" s="57"/>
      <c r="CN73" s="57"/>
      <c r="CO73" s="57"/>
      <c r="CP73" s="57"/>
      <c r="CQ73" s="57"/>
      <c r="CR73" s="57"/>
      <c r="CS73" s="57"/>
      <c r="CT73" s="57"/>
      <c r="CU73" s="57"/>
      <c r="CV73" s="57"/>
      <c r="CW73" s="57"/>
      <c r="CX73" s="57"/>
      <c r="CY73" s="57"/>
      <c r="CZ73" s="57"/>
      <c r="DA73" s="57"/>
      <c r="DB73" s="57"/>
      <c r="DC73" s="57"/>
      <c r="DD73" s="57"/>
      <c r="DE73" s="57"/>
      <c r="DF73" s="57"/>
      <c r="DG73" s="57"/>
      <c r="DH73" s="57"/>
      <c r="DI73" s="57"/>
      <c r="DJ73" s="57"/>
      <c r="DK73" s="57"/>
      <c r="DL73" s="57"/>
      <c r="DM73" s="57"/>
      <c r="DN73" s="57"/>
      <c r="DO73" s="57"/>
      <c r="DP73" s="57"/>
      <c r="DQ73" s="57"/>
      <c r="DR73" s="57"/>
      <c r="DS73" s="57"/>
      <c r="DT73" s="57"/>
      <c r="DU73" s="57"/>
      <c r="DV73" s="57"/>
      <c r="DW73" s="57"/>
      <c r="DX73" s="57"/>
      <c r="DY73" s="57"/>
      <c r="DZ73" s="57"/>
      <c r="EA73" s="57"/>
      <c r="EB73" s="57"/>
      <c r="EC73" s="57"/>
      <c r="ED73" s="57"/>
      <c r="EE73" s="57"/>
      <c r="EF73" s="57"/>
      <c r="EG73" s="57"/>
      <c r="EH73" s="57"/>
      <c r="EI73" s="57"/>
      <c r="EJ73" s="57"/>
      <c r="EK73" s="57"/>
      <c r="EL73" s="57"/>
      <c r="EM73" s="57"/>
      <c r="EN73" s="57"/>
      <c r="EO73" s="57"/>
      <c r="EP73" s="57"/>
      <c r="EQ73" s="57"/>
      <c r="ER73" s="57"/>
      <c r="ES73" s="57"/>
      <c r="ET73" s="57"/>
      <c r="EU73" s="57"/>
      <c r="EV73" s="57"/>
      <c r="EW73" s="57"/>
      <c r="EX73" s="57"/>
      <c r="EY73" s="57"/>
      <c r="EZ73" s="57"/>
      <c r="FA73" s="57"/>
      <c r="FB73" s="57"/>
      <c r="FC73" s="57"/>
      <c r="FD73" s="57"/>
      <c r="FE73" s="57"/>
      <c r="FF73" s="57"/>
      <c r="FG73" s="57"/>
      <c r="FH73" s="57"/>
      <c r="FI73" s="57"/>
      <c r="FJ73" s="57"/>
      <c r="FK73" s="57"/>
      <c r="FL73" s="57"/>
      <c r="FM73" s="57"/>
      <c r="FN73" s="57"/>
      <c r="FO73" s="57"/>
      <c r="FP73" s="57"/>
      <c r="FQ73" s="57"/>
      <c r="FR73" s="57"/>
      <c r="FS73" s="57"/>
    </row>
    <row r="74" spans="1:175" ht="49.5">
      <c r="A74" s="57"/>
      <c r="B74" s="71">
        <v>27</v>
      </c>
      <c r="C74" s="53" t="str">
        <f>BC_LĐNM!B28</f>
        <v>L48006C</v>
      </c>
      <c r="D74" s="342" t="str">
        <f>BC_LĐNM!C28</f>
        <v>Không chạy được</v>
      </c>
      <c r="E74" s="343"/>
      <c r="F74" s="343"/>
      <c r="G74" s="344"/>
      <c r="H74" s="53" t="str">
        <f>BC_LĐNM!E28</f>
        <v>Đạt</v>
      </c>
      <c r="I74" s="34" t="str">
        <f>BC_LĐNM!F28</f>
        <v>Nguyên nhân: Lỗi biến tần
Thực hiện: Kiểm tra phát hiện biến tần lỗi, chuyển ĐVCQ bàn giao VH điện xử lý
Kết quả: Đã kiểm tra thiết bị điều khiển bình thường, bàn giao Điện xử lý</v>
      </c>
      <c r="J74" s="34"/>
      <c r="K74" s="34"/>
      <c r="L74" s="57"/>
      <c r="M74" s="57"/>
      <c r="N74" s="57"/>
      <c r="O74" s="57"/>
      <c r="P74" s="57"/>
      <c r="Q74" s="57"/>
      <c r="R74" s="57"/>
      <c r="S74" s="57"/>
      <c r="T74" s="57"/>
      <c r="U74" s="57"/>
      <c r="V74" s="57"/>
      <c r="W74" s="57"/>
      <c r="X74" s="57"/>
      <c r="Y74" s="57"/>
      <c r="Z74" s="57"/>
      <c r="AA74" s="57"/>
      <c r="AB74" s="57"/>
      <c r="AC74" s="57"/>
      <c r="AD74" s="57"/>
      <c r="AE74" s="57"/>
      <c r="AF74" s="57"/>
      <c r="AG74" s="57"/>
      <c r="AH74" s="57"/>
      <c r="AI74" s="57"/>
      <c r="AJ74" s="57"/>
      <c r="AK74" s="57"/>
      <c r="AL74" s="57"/>
      <c r="AM74" s="57"/>
      <c r="AN74" s="57"/>
      <c r="AO74" s="57"/>
      <c r="AP74" s="57"/>
      <c r="AQ74" s="57"/>
      <c r="AR74" s="57"/>
      <c r="AS74" s="57"/>
      <c r="AT74" s="57"/>
      <c r="AU74" s="57"/>
      <c r="AV74" s="57"/>
      <c r="AW74" s="57"/>
      <c r="AX74" s="57"/>
      <c r="AY74" s="57"/>
      <c r="AZ74" s="57"/>
      <c r="BA74" s="57"/>
      <c r="BB74" s="57"/>
      <c r="BC74" s="57"/>
      <c r="BD74" s="57"/>
      <c r="BE74" s="57"/>
      <c r="BF74" s="57"/>
      <c r="BG74" s="57"/>
      <c r="BH74" s="57"/>
      <c r="BI74" s="57"/>
      <c r="BJ74" s="57"/>
      <c r="BK74" s="57"/>
      <c r="BL74" s="57"/>
      <c r="BM74" s="57"/>
      <c r="BN74" s="57"/>
      <c r="BO74" s="57"/>
      <c r="BP74" s="57"/>
      <c r="BQ74" s="57"/>
      <c r="BR74" s="57"/>
      <c r="BS74" s="57"/>
      <c r="BT74" s="57"/>
      <c r="BU74" s="57"/>
      <c r="BV74" s="57"/>
      <c r="BW74" s="57"/>
      <c r="BX74" s="57"/>
      <c r="BY74" s="57"/>
      <c r="BZ74" s="57"/>
      <c r="CA74" s="57"/>
      <c r="CB74" s="57"/>
      <c r="CC74" s="57"/>
      <c r="CD74" s="57"/>
      <c r="CE74" s="57"/>
      <c r="CF74" s="57"/>
      <c r="CG74" s="57"/>
      <c r="CH74" s="57"/>
      <c r="CI74" s="57"/>
      <c r="CJ74" s="57"/>
      <c r="CK74" s="57"/>
      <c r="CL74" s="57"/>
      <c r="CM74" s="57"/>
      <c r="CN74" s="57"/>
      <c r="CO74" s="57"/>
      <c r="CP74" s="57"/>
      <c r="CQ74" s="57"/>
      <c r="CR74" s="57"/>
      <c r="CS74" s="57"/>
      <c r="CT74" s="57"/>
      <c r="CU74" s="57"/>
      <c r="CV74" s="57"/>
      <c r="CW74" s="57"/>
      <c r="CX74" s="57"/>
      <c r="CY74" s="57"/>
      <c r="CZ74" s="57"/>
      <c r="DA74" s="57"/>
      <c r="DB74" s="57"/>
      <c r="DC74" s="57"/>
      <c r="DD74" s="57"/>
      <c r="DE74" s="57"/>
      <c r="DF74" s="57"/>
      <c r="DG74" s="57"/>
      <c r="DH74" s="57"/>
      <c r="DI74" s="57"/>
      <c r="DJ74" s="57"/>
      <c r="DK74" s="57"/>
      <c r="DL74" s="57"/>
      <c r="DM74" s="57"/>
      <c r="DN74" s="57"/>
      <c r="DO74" s="57"/>
      <c r="DP74" s="57"/>
      <c r="DQ74" s="57"/>
      <c r="DR74" s="57"/>
      <c r="DS74" s="57"/>
      <c r="DT74" s="57"/>
      <c r="DU74" s="57"/>
      <c r="DV74" s="57"/>
      <c r="DW74" s="57"/>
      <c r="DX74" s="57"/>
      <c r="DY74" s="57"/>
      <c r="DZ74" s="57"/>
      <c r="EA74" s="57"/>
      <c r="EB74" s="57"/>
      <c r="EC74" s="57"/>
      <c r="ED74" s="57"/>
      <c r="EE74" s="57"/>
      <c r="EF74" s="57"/>
      <c r="EG74" s="57"/>
      <c r="EH74" s="57"/>
      <c r="EI74" s="57"/>
      <c r="EJ74" s="57"/>
      <c r="EK74" s="57"/>
      <c r="EL74" s="57"/>
      <c r="EM74" s="57"/>
      <c r="EN74" s="57"/>
      <c r="EO74" s="57"/>
      <c r="EP74" s="57"/>
      <c r="EQ74" s="57"/>
      <c r="ER74" s="57"/>
      <c r="ES74" s="57"/>
      <c r="ET74" s="57"/>
      <c r="EU74" s="57"/>
      <c r="EV74" s="57"/>
      <c r="EW74" s="57"/>
      <c r="EX74" s="57"/>
      <c r="EY74" s="57"/>
      <c r="EZ74" s="57"/>
      <c r="FA74" s="57"/>
      <c r="FB74" s="57"/>
      <c r="FC74" s="57"/>
      <c r="FD74" s="57"/>
      <c r="FE74" s="57"/>
      <c r="FF74" s="57"/>
      <c r="FG74" s="57"/>
      <c r="FH74" s="57"/>
      <c r="FI74" s="57"/>
      <c r="FJ74" s="57"/>
      <c r="FK74" s="57"/>
      <c r="FL74" s="57"/>
      <c r="FM74" s="57"/>
      <c r="FN74" s="57"/>
      <c r="FO74" s="57"/>
      <c r="FP74" s="57"/>
      <c r="FQ74" s="57"/>
      <c r="FR74" s="57"/>
      <c r="FS74" s="57"/>
    </row>
    <row r="75" spans="1:175" ht="66">
      <c r="A75" s="57"/>
      <c r="B75" s="71">
        <v>28</v>
      </c>
      <c r="C75" s="53" t="str">
        <f>BC_LĐNM!B29</f>
        <v>L48001A</v>
      </c>
      <c r="D75" s="342" t="str">
        <f>BC_LĐNM!C29</f>
        <v>Chuyển cân xuống 40kg</v>
      </c>
      <c r="E75" s="343"/>
      <c r="F75" s="343"/>
      <c r="G75" s="344"/>
      <c r="H75" s="53" t="str">
        <f>BC_LĐNM!E29</f>
        <v>Đạt</v>
      </c>
      <c r="I75" s="34" t="str">
        <f>BC_LĐNM!F29</f>
        <v>Nguyên nhân:Thực hiện theo yêu cầu
Thực hiện: Kiểm tra thực hiện chuyển cân từ 50kg xuống 40kg, điều chỉnh thông số, bàn giao ĐVCQ
Kết quả: Thiết bị hoạt động bình thường, bàn giao ĐVCQ</v>
      </c>
      <c r="J75" s="34"/>
      <c r="K75" s="34"/>
      <c r="L75" s="57"/>
      <c r="M75" s="57"/>
      <c r="N75" s="57"/>
      <c r="O75" s="57"/>
      <c r="P75" s="57"/>
      <c r="Q75" s="57"/>
      <c r="R75" s="57"/>
      <c r="S75" s="57"/>
      <c r="T75" s="57"/>
      <c r="U75" s="57"/>
      <c r="V75" s="57"/>
      <c r="W75" s="57"/>
      <c r="X75" s="57"/>
      <c r="Y75" s="57"/>
      <c r="Z75" s="57"/>
      <c r="AA75" s="57"/>
      <c r="AB75" s="57"/>
      <c r="AC75" s="57"/>
      <c r="AD75" s="57"/>
      <c r="AE75" s="57"/>
      <c r="AF75" s="57"/>
      <c r="AG75" s="57"/>
      <c r="AH75" s="57"/>
      <c r="AI75" s="57"/>
      <c r="AJ75" s="57"/>
      <c r="AK75" s="57"/>
      <c r="AL75" s="57"/>
      <c r="AM75" s="57"/>
      <c r="AN75" s="57"/>
      <c r="AO75" s="57"/>
      <c r="AP75" s="57"/>
      <c r="AQ75" s="57"/>
      <c r="AR75" s="57"/>
      <c r="AS75" s="57"/>
      <c r="AT75" s="57"/>
      <c r="AU75" s="57"/>
      <c r="AV75" s="57"/>
      <c r="AW75" s="57"/>
      <c r="AX75" s="57"/>
      <c r="AY75" s="57"/>
      <c r="AZ75" s="57"/>
      <c r="BA75" s="57"/>
      <c r="BB75" s="57"/>
      <c r="BC75" s="57"/>
      <c r="BD75" s="57"/>
      <c r="BE75" s="57"/>
      <c r="BF75" s="57"/>
      <c r="BG75" s="57"/>
      <c r="BH75" s="57"/>
      <c r="BI75" s="57"/>
      <c r="BJ75" s="57"/>
      <c r="BK75" s="57"/>
      <c r="BL75" s="57"/>
      <c r="BM75" s="57"/>
      <c r="BN75" s="57"/>
      <c r="BO75" s="57"/>
      <c r="BP75" s="57"/>
      <c r="BQ75" s="57"/>
      <c r="BR75" s="57"/>
      <c r="BS75" s="57"/>
      <c r="BT75" s="57"/>
      <c r="BU75" s="57"/>
      <c r="BV75" s="57"/>
      <c r="BW75" s="57"/>
      <c r="BX75" s="57"/>
      <c r="BY75" s="57"/>
      <c r="BZ75" s="57"/>
      <c r="CA75" s="57"/>
      <c r="CB75" s="57"/>
      <c r="CC75" s="57"/>
      <c r="CD75" s="57"/>
      <c r="CE75" s="57"/>
      <c r="CF75" s="57"/>
      <c r="CG75" s="57"/>
      <c r="CH75" s="57"/>
      <c r="CI75" s="57"/>
      <c r="CJ75" s="57"/>
      <c r="CK75" s="57"/>
      <c r="CL75" s="57"/>
      <c r="CM75" s="57"/>
      <c r="CN75" s="57"/>
      <c r="CO75" s="57"/>
      <c r="CP75" s="57"/>
      <c r="CQ75" s="57"/>
      <c r="CR75" s="57"/>
      <c r="CS75" s="57"/>
      <c r="CT75" s="57"/>
      <c r="CU75" s="57"/>
      <c r="CV75" s="57"/>
      <c r="CW75" s="57"/>
      <c r="CX75" s="57"/>
      <c r="CY75" s="57"/>
      <c r="CZ75" s="57"/>
      <c r="DA75" s="57"/>
      <c r="DB75" s="57"/>
      <c r="DC75" s="57"/>
      <c r="DD75" s="57"/>
      <c r="DE75" s="57"/>
      <c r="DF75" s="57"/>
      <c r="DG75" s="57"/>
      <c r="DH75" s="57"/>
      <c r="DI75" s="57"/>
      <c r="DJ75" s="57"/>
      <c r="DK75" s="57"/>
      <c r="DL75" s="57"/>
      <c r="DM75" s="57"/>
      <c r="DN75" s="57"/>
      <c r="DO75" s="57"/>
      <c r="DP75" s="57"/>
      <c r="DQ75" s="57"/>
      <c r="DR75" s="57"/>
      <c r="DS75" s="57"/>
      <c r="DT75" s="57"/>
      <c r="DU75" s="57"/>
      <c r="DV75" s="57"/>
      <c r="DW75" s="57"/>
      <c r="DX75" s="57"/>
      <c r="DY75" s="57"/>
      <c r="DZ75" s="57"/>
      <c r="EA75" s="57"/>
      <c r="EB75" s="57"/>
      <c r="EC75" s="57"/>
      <c r="ED75" s="57"/>
      <c r="EE75" s="57"/>
      <c r="EF75" s="57"/>
      <c r="EG75" s="57"/>
      <c r="EH75" s="57"/>
      <c r="EI75" s="57"/>
      <c r="EJ75" s="57"/>
      <c r="EK75" s="57"/>
      <c r="EL75" s="57"/>
      <c r="EM75" s="57"/>
      <c r="EN75" s="57"/>
      <c r="EO75" s="57"/>
      <c r="EP75" s="57"/>
      <c r="EQ75" s="57"/>
      <c r="ER75" s="57"/>
      <c r="ES75" s="57"/>
      <c r="ET75" s="57"/>
      <c r="EU75" s="57"/>
      <c r="EV75" s="57"/>
      <c r="EW75" s="57"/>
      <c r="EX75" s="57"/>
      <c r="EY75" s="57"/>
      <c r="EZ75" s="57"/>
      <c r="FA75" s="57"/>
      <c r="FB75" s="57"/>
      <c r="FC75" s="57"/>
      <c r="FD75" s="57"/>
      <c r="FE75" s="57"/>
      <c r="FF75" s="57"/>
      <c r="FG75" s="57"/>
      <c r="FH75" s="57"/>
      <c r="FI75" s="57"/>
      <c r="FJ75" s="57"/>
      <c r="FK75" s="57"/>
      <c r="FL75" s="57"/>
      <c r="FM75" s="57"/>
      <c r="FN75" s="57"/>
      <c r="FO75" s="57"/>
      <c r="FP75" s="57"/>
      <c r="FQ75" s="57"/>
      <c r="FR75" s="57"/>
      <c r="FS75" s="57"/>
    </row>
    <row r="76" spans="1:175" ht="66">
      <c r="A76" s="57"/>
      <c r="B76" s="71">
        <v>29</v>
      </c>
      <c r="C76" s="53" t="str">
        <f>BC_LĐNM!B30</f>
        <v>L48002A</v>
      </c>
      <c r="D76" s="342" t="str">
        <f>BC_LĐNM!C30</f>
        <v>Chuyển robot bốc bao 40kg</v>
      </c>
      <c r="E76" s="343"/>
      <c r="F76" s="343"/>
      <c r="G76" s="344"/>
      <c r="H76" s="53" t="str">
        <f>BC_LĐNM!E30</f>
        <v>Đạt</v>
      </c>
      <c r="I76" s="34" t="str">
        <f>BC_LĐNM!F30</f>
        <v>Nguyên nhân:Thực hiện theo yêu cầu
Thực hiện: Kiểm tra thực hiện chuyển robot bốc bao từ 50kg xuống 40kg, sau khi điều chỉnh xong robot hoạt động bình thường bàn giao ĐVCQ
Kết quả: Thiết bị hoạt động bình thường, bàn giao ĐVCQ</v>
      </c>
      <c r="J76" s="34"/>
      <c r="K76" s="34"/>
      <c r="L76" s="57"/>
      <c r="M76" s="57"/>
      <c r="N76" s="57"/>
      <c r="O76" s="57"/>
      <c r="P76" s="57"/>
      <c r="Q76" s="57"/>
      <c r="R76" s="57"/>
      <c r="S76" s="57"/>
      <c r="T76" s="57"/>
      <c r="U76" s="57"/>
      <c r="V76" s="57"/>
      <c r="W76" s="57"/>
      <c r="X76" s="57"/>
      <c r="Y76" s="57"/>
      <c r="Z76" s="57"/>
      <c r="AA76" s="57"/>
      <c r="AB76" s="57"/>
      <c r="AC76" s="57"/>
      <c r="AD76" s="57"/>
      <c r="AE76" s="57"/>
      <c r="AF76" s="57"/>
      <c r="AG76" s="57"/>
      <c r="AH76" s="57"/>
      <c r="AI76" s="57"/>
      <c r="AJ76" s="57"/>
      <c r="AK76" s="57"/>
      <c r="AL76" s="57"/>
      <c r="AM76" s="57"/>
      <c r="AN76" s="57"/>
      <c r="AO76" s="57"/>
      <c r="AP76" s="57"/>
      <c r="AQ76" s="57"/>
      <c r="AR76" s="57"/>
      <c r="AS76" s="57"/>
      <c r="AT76" s="57"/>
      <c r="AU76" s="57"/>
      <c r="AV76" s="57"/>
      <c r="AW76" s="57"/>
      <c r="AX76" s="57"/>
      <c r="AY76" s="57"/>
      <c r="AZ76" s="57"/>
      <c r="BA76" s="57"/>
      <c r="BB76" s="57"/>
      <c r="BC76" s="57"/>
      <c r="BD76" s="57"/>
      <c r="BE76" s="57"/>
      <c r="BF76" s="57"/>
      <c r="BG76" s="57"/>
      <c r="BH76" s="57"/>
      <c r="BI76" s="57"/>
      <c r="BJ76" s="57"/>
      <c r="BK76" s="57"/>
      <c r="BL76" s="57"/>
      <c r="BM76" s="57"/>
      <c r="BN76" s="57"/>
      <c r="BO76" s="57"/>
      <c r="BP76" s="57"/>
      <c r="BQ76" s="57"/>
      <c r="BR76" s="57"/>
      <c r="BS76" s="57"/>
      <c r="BT76" s="57"/>
      <c r="BU76" s="57"/>
      <c r="BV76" s="57"/>
      <c r="BW76" s="57"/>
      <c r="BX76" s="57"/>
      <c r="BY76" s="57"/>
      <c r="BZ76" s="57"/>
      <c r="CA76" s="57"/>
      <c r="CB76" s="57"/>
      <c r="CC76" s="57"/>
      <c r="CD76" s="57"/>
      <c r="CE76" s="57"/>
      <c r="CF76" s="57"/>
      <c r="CG76" s="57"/>
      <c r="CH76" s="57"/>
      <c r="CI76" s="57"/>
      <c r="CJ76" s="57"/>
      <c r="CK76" s="57"/>
      <c r="CL76" s="57"/>
      <c r="CM76" s="57"/>
      <c r="CN76" s="57"/>
      <c r="CO76" s="57"/>
      <c r="CP76" s="57"/>
      <c r="CQ76" s="57"/>
      <c r="CR76" s="57"/>
      <c r="CS76" s="57"/>
      <c r="CT76" s="57"/>
      <c r="CU76" s="57"/>
      <c r="CV76" s="57"/>
      <c r="CW76" s="57"/>
      <c r="CX76" s="57"/>
      <c r="CY76" s="57"/>
      <c r="CZ76" s="57"/>
      <c r="DA76" s="57"/>
      <c r="DB76" s="57"/>
      <c r="DC76" s="57"/>
      <c r="DD76" s="57"/>
      <c r="DE76" s="57"/>
      <c r="DF76" s="57"/>
      <c r="DG76" s="57"/>
      <c r="DH76" s="57"/>
      <c r="DI76" s="57"/>
      <c r="DJ76" s="57"/>
      <c r="DK76" s="57"/>
      <c r="DL76" s="57"/>
      <c r="DM76" s="57"/>
      <c r="DN76" s="57"/>
      <c r="DO76" s="57"/>
      <c r="DP76" s="57"/>
      <c r="DQ76" s="57"/>
      <c r="DR76" s="57"/>
      <c r="DS76" s="57"/>
      <c r="DT76" s="57"/>
      <c r="DU76" s="57"/>
      <c r="DV76" s="57"/>
      <c r="DW76" s="57"/>
      <c r="DX76" s="57"/>
      <c r="DY76" s="57"/>
      <c r="DZ76" s="57"/>
      <c r="EA76" s="57"/>
      <c r="EB76" s="57"/>
      <c r="EC76" s="57"/>
      <c r="ED76" s="57"/>
      <c r="EE76" s="57"/>
      <c r="EF76" s="57"/>
      <c r="EG76" s="57"/>
      <c r="EH76" s="57"/>
      <c r="EI76" s="57"/>
      <c r="EJ76" s="57"/>
      <c r="EK76" s="57"/>
      <c r="EL76" s="57"/>
      <c r="EM76" s="57"/>
      <c r="EN76" s="57"/>
      <c r="EO76" s="57"/>
      <c r="EP76" s="57"/>
      <c r="EQ76" s="57"/>
      <c r="ER76" s="57"/>
      <c r="ES76" s="57"/>
      <c r="ET76" s="57"/>
      <c r="EU76" s="57"/>
      <c r="EV76" s="57"/>
      <c r="EW76" s="57"/>
      <c r="EX76" s="57"/>
      <c r="EY76" s="57"/>
      <c r="EZ76" s="57"/>
      <c r="FA76" s="57"/>
      <c r="FB76" s="57"/>
      <c r="FC76" s="57"/>
      <c r="FD76" s="57"/>
      <c r="FE76" s="57"/>
      <c r="FF76" s="57"/>
      <c r="FG76" s="57"/>
      <c r="FH76" s="57"/>
      <c r="FI76" s="57"/>
      <c r="FJ76" s="57"/>
      <c r="FK76" s="57"/>
      <c r="FL76" s="57"/>
      <c r="FM76" s="57"/>
      <c r="FN76" s="57"/>
      <c r="FO76" s="57"/>
      <c r="FP76" s="57"/>
      <c r="FQ76" s="57"/>
      <c r="FR76" s="57"/>
      <c r="FS76" s="57"/>
    </row>
    <row r="77" spans="1:175" ht="66">
      <c r="A77" s="57"/>
      <c r="B77" s="71">
        <v>30</v>
      </c>
      <c r="C77" s="53" t="str">
        <f>BC_LĐNM!B31</f>
        <v>40PI-2013</v>
      </c>
      <c r="D77" s="342" t="str">
        <f>BC_LĐNM!C31</f>
        <v>Tháo theo yêu cầu</v>
      </c>
      <c r="E77" s="343"/>
      <c r="F77" s="343"/>
      <c r="G77" s="344"/>
      <c r="H77" s="53" t="str">
        <f>BC_LĐNM!E31</f>
        <v>Chưa đạt</v>
      </c>
      <c r="I77" s="34" t="str">
        <f>BC_LĐNM!F31</f>
        <v>Nguyên nhân:Thực hiện theo yêu cầu
Thực hiện: Kiểm tra thực hiện tháo PI để ĐVCQ điền nước vào bồn, sẽ lắp lại sau khi ĐVCQ thực hiện xong công việc
Kết quả: Thiết bị đã tháo, sẽ thực hiện lắp lại sau khi ĐVCQ thực hiện xong việc</v>
      </c>
      <c r="J77" s="34"/>
      <c r="K77" s="34"/>
      <c r="L77" s="57"/>
      <c r="M77" s="57"/>
      <c r="N77" s="57"/>
      <c r="O77" s="57"/>
      <c r="P77" s="57"/>
      <c r="Q77" s="57"/>
      <c r="R77" s="57"/>
      <c r="S77" s="57"/>
      <c r="T77" s="57"/>
      <c r="U77" s="57"/>
      <c r="V77" s="57"/>
      <c r="W77" s="57"/>
      <c r="X77" s="57"/>
      <c r="Y77" s="57"/>
      <c r="Z77" s="57"/>
      <c r="AA77" s="57"/>
      <c r="AB77" s="57"/>
      <c r="AC77" s="57"/>
      <c r="AD77" s="57"/>
      <c r="AE77" s="57"/>
      <c r="AF77" s="57"/>
      <c r="AG77" s="57"/>
      <c r="AH77" s="57"/>
      <c r="AI77" s="57"/>
      <c r="AJ77" s="57"/>
      <c r="AK77" s="57"/>
      <c r="AL77" s="57"/>
      <c r="AM77" s="57"/>
      <c r="AN77" s="57"/>
      <c r="AO77" s="57"/>
      <c r="AP77" s="57"/>
      <c r="AQ77" s="57"/>
      <c r="AR77" s="57"/>
      <c r="AS77" s="57"/>
      <c r="AT77" s="57"/>
      <c r="AU77" s="57"/>
      <c r="AV77" s="57"/>
      <c r="AW77" s="57"/>
      <c r="AX77" s="57"/>
      <c r="AY77" s="57"/>
      <c r="AZ77" s="57"/>
      <c r="BA77" s="57"/>
      <c r="BB77" s="57"/>
      <c r="BC77" s="57"/>
      <c r="BD77" s="57"/>
      <c r="BE77" s="57"/>
      <c r="BF77" s="57"/>
      <c r="BG77" s="57"/>
      <c r="BH77" s="57"/>
      <c r="BI77" s="57"/>
      <c r="BJ77" s="57"/>
      <c r="BK77" s="57"/>
      <c r="BL77" s="57"/>
      <c r="BM77" s="57"/>
      <c r="BN77" s="57"/>
      <c r="BO77" s="57"/>
      <c r="BP77" s="57"/>
      <c r="BQ77" s="57"/>
      <c r="BR77" s="57"/>
      <c r="BS77" s="57"/>
      <c r="BT77" s="57"/>
      <c r="BU77" s="57"/>
      <c r="BV77" s="57"/>
      <c r="BW77" s="57"/>
      <c r="BX77" s="57"/>
      <c r="BY77" s="57"/>
      <c r="BZ77" s="57"/>
      <c r="CA77" s="57"/>
      <c r="CB77" s="57"/>
      <c r="CC77" s="57"/>
      <c r="CD77" s="57"/>
      <c r="CE77" s="57"/>
      <c r="CF77" s="57"/>
      <c r="CG77" s="57"/>
      <c r="CH77" s="57"/>
      <c r="CI77" s="57"/>
      <c r="CJ77" s="57"/>
      <c r="CK77" s="57"/>
      <c r="CL77" s="57"/>
      <c r="CM77" s="57"/>
      <c r="CN77" s="57"/>
      <c r="CO77" s="57"/>
      <c r="CP77" s="57"/>
      <c r="CQ77" s="57"/>
      <c r="CR77" s="57"/>
      <c r="CS77" s="57"/>
      <c r="CT77" s="57"/>
      <c r="CU77" s="57"/>
      <c r="CV77" s="57"/>
      <c r="CW77" s="57"/>
      <c r="CX77" s="57"/>
      <c r="CY77" s="57"/>
      <c r="CZ77" s="57"/>
      <c r="DA77" s="57"/>
      <c r="DB77" s="57"/>
      <c r="DC77" s="57"/>
      <c r="DD77" s="57"/>
      <c r="DE77" s="57"/>
      <c r="DF77" s="57"/>
      <c r="DG77" s="57"/>
      <c r="DH77" s="57"/>
      <c r="DI77" s="57"/>
      <c r="DJ77" s="57"/>
      <c r="DK77" s="57"/>
      <c r="DL77" s="57"/>
      <c r="DM77" s="57"/>
      <c r="DN77" s="57"/>
      <c r="DO77" s="57"/>
      <c r="DP77" s="57"/>
      <c r="DQ77" s="57"/>
      <c r="DR77" s="57"/>
      <c r="DS77" s="57"/>
      <c r="DT77" s="57"/>
      <c r="DU77" s="57"/>
      <c r="DV77" s="57"/>
      <c r="DW77" s="57"/>
      <c r="DX77" s="57"/>
      <c r="DY77" s="57"/>
      <c r="DZ77" s="57"/>
      <c r="EA77" s="57"/>
      <c r="EB77" s="57"/>
      <c r="EC77" s="57"/>
      <c r="ED77" s="57"/>
      <c r="EE77" s="57"/>
      <c r="EF77" s="57"/>
      <c r="EG77" s="57"/>
      <c r="EH77" s="57"/>
      <c r="EI77" s="57"/>
      <c r="EJ77" s="57"/>
      <c r="EK77" s="57"/>
      <c r="EL77" s="57"/>
      <c r="EM77" s="57"/>
      <c r="EN77" s="57"/>
      <c r="EO77" s="57"/>
      <c r="EP77" s="57"/>
      <c r="EQ77" s="57"/>
      <c r="ER77" s="57"/>
      <c r="ES77" s="57"/>
      <c r="ET77" s="57"/>
      <c r="EU77" s="57"/>
      <c r="EV77" s="57"/>
      <c r="EW77" s="57"/>
      <c r="EX77" s="57"/>
      <c r="EY77" s="57"/>
      <c r="EZ77" s="57"/>
      <c r="FA77" s="57"/>
      <c r="FB77" s="57"/>
      <c r="FC77" s="57"/>
      <c r="FD77" s="57"/>
      <c r="FE77" s="57"/>
      <c r="FF77" s="57"/>
      <c r="FG77" s="57"/>
      <c r="FH77" s="57"/>
      <c r="FI77" s="57"/>
      <c r="FJ77" s="57"/>
      <c r="FK77" s="57"/>
      <c r="FL77" s="57"/>
      <c r="FM77" s="57"/>
      <c r="FN77" s="57"/>
      <c r="FO77" s="57"/>
      <c r="FP77" s="57"/>
      <c r="FQ77" s="57"/>
      <c r="FR77" s="57"/>
      <c r="FS77" s="57"/>
    </row>
    <row r="78" spans="1:175" ht="49.5">
      <c r="A78" s="57"/>
      <c r="B78" s="71">
        <v>31</v>
      </c>
      <c r="C78" s="53" t="str">
        <f>BC_LĐNM!B32</f>
        <v>MAY IN
L48001D</v>
      </c>
      <c r="D78" s="342" t="str">
        <f>BC_LĐNM!C32</f>
        <v>Lệch tia mực</v>
      </c>
      <c r="E78" s="343"/>
      <c r="F78" s="343"/>
      <c r="G78" s="344"/>
      <c r="H78" s="53" t="str">
        <f>BC_LĐNM!E32</f>
        <v>Đạt</v>
      </c>
      <c r="I78" s="34" t="str">
        <f>BC_LĐNM!F32</f>
        <v>Nguyên nhân: Thực hiện theo yêu cầu
Thực hiện: Máy in đã hết lỗi sau khi vệ sinh và cân chỉnh lại tia mực.
Kết quả: Đã thực hiện theo yêu cầu,, bàn giao ĐVCQ</v>
      </c>
      <c r="J78" s="34"/>
      <c r="K78" s="34"/>
      <c r="L78" s="57"/>
      <c r="M78" s="57"/>
      <c r="N78" s="57"/>
      <c r="O78" s="57"/>
      <c r="P78" s="57"/>
      <c r="Q78" s="57"/>
      <c r="R78" s="57"/>
      <c r="S78" s="57"/>
      <c r="T78" s="57"/>
      <c r="U78" s="57"/>
      <c r="V78" s="57"/>
      <c r="W78" s="57"/>
      <c r="X78" s="57"/>
      <c r="Y78" s="57"/>
      <c r="Z78" s="57"/>
      <c r="AA78" s="57"/>
      <c r="AB78" s="57"/>
      <c r="AC78" s="57"/>
      <c r="AD78" s="57"/>
      <c r="AE78" s="57"/>
      <c r="AF78" s="57"/>
      <c r="AG78" s="57"/>
      <c r="AH78" s="57"/>
      <c r="AI78" s="57"/>
      <c r="AJ78" s="57"/>
      <c r="AK78" s="57"/>
      <c r="AL78" s="57"/>
      <c r="AM78" s="57"/>
      <c r="AN78" s="57"/>
      <c r="AO78" s="57"/>
      <c r="AP78" s="57"/>
      <c r="AQ78" s="57"/>
      <c r="AR78" s="57"/>
      <c r="AS78" s="57"/>
      <c r="AT78" s="57"/>
      <c r="AU78" s="57"/>
      <c r="AV78" s="57"/>
      <c r="AW78" s="57"/>
      <c r="AX78" s="57"/>
      <c r="AY78" s="57"/>
      <c r="AZ78" s="57"/>
      <c r="BA78" s="57"/>
      <c r="BB78" s="57"/>
      <c r="BC78" s="57"/>
      <c r="BD78" s="57"/>
      <c r="BE78" s="57"/>
      <c r="BF78" s="57"/>
      <c r="BG78" s="57"/>
      <c r="BH78" s="57"/>
      <c r="BI78" s="57"/>
      <c r="BJ78" s="57"/>
      <c r="BK78" s="57"/>
      <c r="BL78" s="57"/>
      <c r="BM78" s="57"/>
      <c r="BN78" s="57"/>
      <c r="BO78" s="57"/>
      <c r="BP78" s="57"/>
      <c r="BQ78" s="57"/>
      <c r="BR78" s="57"/>
      <c r="BS78" s="57"/>
      <c r="BT78" s="57"/>
      <c r="BU78" s="57"/>
      <c r="BV78" s="57"/>
      <c r="BW78" s="57"/>
      <c r="BX78" s="57"/>
      <c r="BY78" s="57"/>
      <c r="BZ78" s="57"/>
      <c r="CA78" s="57"/>
      <c r="CB78" s="57"/>
      <c r="CC78" s="57"/>
      <c r="CD78" s="57"/>
      <c r="CE78" s="57"/>
      <c r="CF78" s="57"/>
      <c r="CG78" s="57"/>
      <c r="CH78" s="57"/>
      <c r="CI78" s="57"/>
      <c r="CJ78" s="57"/>
      <c r="CK78" s="57"/>
      <c r="CL78" s="57"/>
      <c r="CM78" s="57"/>
      <c r="CN78" s="57"/>
      <c r="CO78" s="57"/>
      <c r="CP78" s="57"/>
      <c r="CQ78" s="57"/>
      <c r="CR78" s="57"/>
      <c r="CS78" s="57"/>
      <c r="CT78" s="57"/>
      <c r="CU78" s="57"/>
      <c r="CV78" s="57"/>
      <c r="CW78" s="57"/>
      <c r="CX78" s="57"/>
      <c r="CY78" s="57"/>
      <c r="CZ78" s="57"/>
      <c r="DA78" s="57"/>
      <c r="DB78" s="57"/>
      <c r="DC78" s="57"/>
      <c r="DD78" s="57"/>
      <c r="DE78" s="57"/>
      <c r="DF78" s="57"/>
      <c r="DG78" s="57"/>
      <c r="DH78" s="57"/>
      <c r="DI78" s="57"/>
      <c r="DJ78" s="57"/>
      <c r="DK78" s="57"/>
      <c r="DL78" s="57"/>
      <c r="DM78" s="57"/>
      <c r="DN78" s="57"/>
      <c r="DO78" s="57"/>
      <c r="DP78" s="57"/>
      <c r="DQ78" s="57"/>
      <c r="DR78" s="57"/>
      <c r="DS78" s="57"/>
      <c r="DT78" s="57"/>
      <c r="DU78" s="57"/>
      <c r="DV78" s="57"/>
      <c r="DW78" s="57"/>
      <c r="DX78" s="57"/>
      <c r="DY78" s="57"/>
      <c r="DZ78" s="57"/>
      <c r="EA78" s="57"/>
      <c r="EB78" s="57"/>
      <c r="EC78" s="57"/>
      <c r="ED78" s="57"/>
      <c r="EE78" s="57"/>
      <c r="EF78" s="57"/>
      <c r="EG78" s="57"/>
      <c r="EH78" s="57"/>
      <c r="EI78" s="57"/>
      <c r="EJ78" s="57"/>
      <c r="EK78" s="57"/>
      <c r="EL78" s="57"/>
      <c r="EM78" s="57"/>
      <c r="EN78" s="57"/>
      <c r="EO78" s="57"/>
      <c r="EP78" s="57"/>
      <c r="EQ78" s="57"/>
      <c r="ER78" s="57"/>
      <c r="ES78" s="57"/>
      <c r="ET78" s="57"/>
      <c r="EU78" s="57"/>
      <c r="EV78" s="57"/>
      <c r="EW78" s="57"/>
      <c r="EX78" s="57"/>
      <c r="EY78" s="57"/>
      <c r="EZ78" s="57"/>
      <c r="FA78" s="57"/>
      <c r="FB78" s="57"/>
      <c r="FC78" s="57"/>
      <c r="FD78" s="57"/>
      <c r="FE78" s="57"/>
      <c r="FF78" s="57"/>
      <c r="FG78" s="57"/>
      <c r="FH78" s="57"/>
      <c r="FI78" s="57"/>
      <c r="FJ78" s="57"/>
      <c r="FK78" s="57"/>
      <c r="FL78" s="57"/>
      <c r="FM78" s="57"/>
      <c r="FN78" s="57"/>
      <c r="FO78" s="57"/>
      <c r="FP78" s="57"/>
      <c r="FQ78" s="57"/>
      <c r="FR78" s="57"/>
      <c r="FS78" s="57"/>
    </row>
    <row r="79" spans="1:175" ht="49.5">
      <c r="A79" s="57"/>
      <c r="B79" s="71">
        <v>32</v>
      </c>
      <c r="C79" s="53" t="str">
        <f>BC_LĐNM!B33</f>
        <v>48XS-0044A</v>
      </c>
      <c r="D79" s="342" t="str">
        <f>BC_LĐNM!C33</f>
        <v>Hỏng switch lệch băng</v>
      </c>
      <c r="E79" s="343"/>
      <c r="F79" s="343"/>
      <c r="G79" s="344"/>
      <c r="H79" s="53" t="str">
        <f>BC_LĐNM!E33</f>
        <v>Đạt</v>
      </c>
      <c r="I79" s="34" t="str">
        <f>BC_LĐNM!F33</f>
        <v>Nguyên nhân: Thực hiện theo yêu cầu
Thực hiện: Gia cố lại Switch theo yêu cầu.
Kết quả: Đã thực hiện theo yêu cầu, bàn giao ĐVCQ</v>
      </c>
      <c r="J79" s="34"/>
      <c r="K79" s="34"/>
      <c r="L79" s="57"/>
      <c r="M79" s="57"/>
      <c r="N79" s="57"/>
      <c r="O79" s="57"/>
      <c r="P79" s="57"/>
      <c r="Q79" s="57"/>
      <c r="R79" s="57"/>
      <c r="S79" s="57"/>
      <c r="T79" s="57"/>
      <c r="U79" s="57"/>
      <c r="V79" s="57"/>
      <c r="W79" s="57"/>
      <c r="X79" s="57"/>
      <c r="Y79" s="57"/>
      <c r="Z79" s="57"/>
      <c r="AA79" s="57"/>
      <c r="AB79" s="57"/>
      <c r="AC79" s="57"/>
      <c r="AD79" s="57"/>
      <c r="AE79" s="57"/>
      <c r="AF79" s="57"/>
      <c r="AG79" s="57"/>
      <c r="AH79" s="57"/>
      <c r="AI79" s="57"/>
      <c r="AJ79" s="57"/>
      <c r="AK79" s="57"/>
      <c r="AL79" s="57"/>
      <c r="AM79" s="57"/>
      <c r="AN79" s="57"/>
      <c r="AO79" s="57"/>
      <c r="AP79" s="57"/>
      <c r="AQ79" s="57"/>
      <c r="AR79" s="57"/>
      <c r="AS79" s="57"/>
      <c r="AT79" s="57"/>
      <c r="AU79" s="57"/>
      <c r="AV79" s="57"/>
      <c r="AW79" s="57"/>
      <c r="AX79" s="57"/>
      <c r="AY79" s="57"/>
      <c r="AZ79" s="57"/>
      <c r="BA79" s="57"/>
      <c r="BB79" s="57"/>
      <c r="BC79" s="57"/>
      <c r="BD79" s="57"/>
      <c r="BE79" s="57"/>
      <c r="BF79" s="57"/>
      <c r="BG79" s="57"/>
      <c r="BH79" s="57"/>
      <c r="BI79" s="57"/>
      <c r="BJ79" s="57"/>
      <c r="BK79" s="57"/>
      <c r="BL79" s="57"/>
      <c r="BM79" s="57"/>
      <c r="BN79" s="57"/>
      <c r="BO79" s="57"/>
      <c r="BP79" s="57"/>
      <c r="BQ79" s="57"/>
      <c r="BR79" s="57"/>
      <c r="BS79" s="57"/>
      <c r="BT79" s="57"/>
      <c r="BU79" s="57"/>
      <c r="BV79" s="57"/>
      <c r="BW79" s="57"/>
      <c r="BX79" s="57"/>
      <c r="BY79" s="57"/>
      <c r="BZ79" s="57"/>
      <c r="CA79" s="57"/>
      <c r="CB79" s="57"/>
      <c r="CC79" s="57"/>
      <c r="CD79" s="57"/>
      <c r="CE79" s="57"/>
      <c r="CF79" s="57"/>
      <c r="CG79" s="57"/>
      <c r="CH79" s="57"/>
      <c r="CI79" s="57"/>
      <c r="CJ79" s="57"/>
      <c r="CK79" s="57"/>
      <c r="CL79" s="57"/>
      <c r="CM79" s="57"/>
      <c r="CN79" s="57"/>
      <c r="CO79" s="57"/>
      <c r="CP79" s="57"/>
      <c r="CQ79" s="57"/>
      <c r="CR79" s="57"/>
      <c r="CS79" s="57"/>
      <c r="CT79" s="57"/>
      <c r="CU79" s="57"/>
      <c r="CV79" s="57"/>
      <c r="CW79" s="57"/>
      <c r="CX79" s="57"/>
      <c r="CY79" s="57"/>
      <c r="CZ79" s="57"/>
      <c r="DA79" s="57"/>
      <c r="DB79" s="57"/>
      <c r="DC79" s="57"/>
      <c r="DD79" s="57"/>
      <c r="DE79" s="57"/>
      <c r="DF79" s="57"/>
      <c r="DG79" s="57"/>
      <c r="DH79" s="57"/>
      <c r="DI79" s="57"/>
      <c r="DJ79" s="57"/>
      <c r="DK79" s="57"/>
      <c r="DL79" s="57"/>
      <c r="DM79" s="57"/>
      <c r="DN79" s="57"/>
      <c r="DO79" s="57"/>
      <c r="DP79" s="57"/>
      <c r="DQ79" s="57"/>
      <c r="DR79" s="57"/>
      <c r="DS79" s="57"/>
      <c r="DT79" s="57"/>
      <c r="DU79" s="57"/>
      <c r="DV79" s="57"/>
      <c r="DW79" s="57"/>
      <c r="DX79" s="57"/>
      <c r="DY79" s="57"/>
      <c r="DZ79" s="57"/>
      <c r="EA79" s="57"/>
      <c r="EB79" s="57"/>
      <c r="EC79" s="57"/>
      <c r="ED79" s="57"/>
      <c r="EE79" s="57"/>
      <c r="EF79" s="57"/>
      <c r="EG79" s="57"/>
      <c r="EH79" s="57"/>
      <c r="EI79" s="57"/>
      <c r="EJ79" s="57"/>
      <c r="EK79" s="57"/>
      <c r="EL79" s="57"/>
      <c r="EM79" s="57"/>
      <c r="EN79" s="57"/>
      <c r="EO79" s="57"/>
      <c r="EP79" s="57"/>
      <c r="EQ79" s="57"/>
      <c r="ER79" s="57"/>
      <c r="ES79" s="57"/>
      <c r="ET79" s="57"/>
      <c r="EU79" s="57"/>
      <c r="EV79" s="57"/>
      <c r="EW79" s="57"/>
      <c r="EX79" s="57"/>
      <c r="EY79" s="57"/>
      <c r="EZ79" s="57"/>
      <c r="FA79" s="57"/>
      <c r="FB79" s="57"/>
      <c r="FC79" s="57"/>
      <c r="FD79" s="57"/>
      <c r="FE79" s="57"/>
      <c r="FF79" s="57"/>
      <c r="FG79" s="57"/>
      <c r="FH79" s="57"/>
      <c r="FI79" s="57"/>
      <c r="FJ79" s="57"/>
      <c r="FK79" s="57"/>
      <c r="FL79" s="57"/>
      <c r="FM79" s="57"/>
      <c r="FN79" s="57"/>
      <c r="FO79" s="57"/>
      <c r="FP79" s="57"/>
      <c r="FQ79" s="57"/>
      <c r="FR79" s="57"/>
      <c r="FS79" s="57"/>
    </row>
    <row r="80" spans="1:175" ht="49.5">
      <c r="A80" s="57"/>
      <c r="B80" s="71">
        <v>33</v>
      </c>
      <c r="C80" s="53" t="str">
        <f>BC_LĐNM!B34</f>
        <v>L48002B</v>
      </c>
      <c r="D80" s="342" t="str">
        <f>BC_LĐNM!C34</f>
        <v>Robot xếp bao 25kg lệch</v>
      </c>
      <c r="E80" s="343"/>
      <c r="F80" s="343"/>
      <c r="G80" s="344"/>
      <c r="H80" s="53" t="str">
        <f>BC_LĐNM!E34</f>
        <v>Đạt</v>
      </c>
      <c r="I80" s="34" t="str">
        <f>BC_LĐNM!F34</f>
        <v>Nguyên nhân: Thực hiện theo yêu cầu
Thực hiện: Calibarte lại vị trí tọa độ bao 2.1 và 2.4 theo yêu cầu.
Kết quả: Đã thực hiện theo yêu cầu, bàn giao ĐVCQ</v>
      </c>
      <c r="J80" s="34"/>
      <c r="K80" s="34"/>
      <c r="L80" s="57"/>
      <c r="M80" s="57"/>
      <c r="N80" s="57"/>
      <c r="O80" s="57"/>
      <c r="P80" s="57"/>
      <c r="Q80" s="57"/>
      <c r="R80" s="57"/>
      <c r="S80" s="57"/>
      <c r="T80" s="57"/>
      <c r="U80" s="57"/>
      <c r="V80" s="57"/>
      <c r="W80" s="57"/>
      <c r="X80" s="57"/>
      <c r="Y80" s="57"/>
      <c r="Z80" s="57"/>
      <c r="AA80" s="57"/>
      <c r="AB80" s="57"/>
      <c r="AC80" s="57"/>
      <c r="AD80" s="57"/>
      <c r="AE80" s="57"/>
      <c r="AF80" s="57"/>
      <c r="AG80" s="57"/>
      <c r="AH80" s="57"/>
      <c r="AI80" s="57"/>
      <c r="AJ80" s="57"/>
      <c r="AK80" s="57"/>
      <c r="AL80" s="57"/>
      <c r="AM80" s="57"/>
      <c r="AN80" s="57"/>
      <c r="AO80" s="57"/>
      <c r="AP80" s="57"/>
      <c r="AQ80" s="57"/>
      <c r="AR80" s="57"/>
      <c r="AS80" s="57"/>
      <c r="AT80" s="57"/>
      <c r="AU80" s="57"/>
      <c r="AV80" s="57"/>
      <c r="AW80" s="57"/>
      <c r="AX80" s="57"/>
      <c r="AY80" s="57"/>
      <c r="AZ80" s="57"/>
      <c r="BA80" s="57"/>
      <c r="BB80" s="57"/>
      <c r="BC80" s="57"/>
      <c r="BD80" s="57"/>
      <c r="BE80" s="57"/>
      <c r="BF80" s="57"/>
      <c r="BG80" s="57"/>
      <c r="BH80" s="57"/>
      <c r="BI80" s="57"/>
      <c r="BJ80" s="57"/>
      <c r="BK80" s="57"/>
      <c r="BL80" s="57"/>
      <c r="BM80" s="57"/>
      <c r="BN80" s="57"/>
      <c r="BO80" s="57"/>
      <c r="BP80" s="57"/>
      <c r="BQ80" s="57"/>
      <c r="BR80" s="57"/>
      <c r="BS80" s="57"/>
      <c r="BT80" s="57"/>
      <c r="BU80" s="57"/>
      <c r="BV80" s="57"/>
      <c r="BW80" s="57"/>
      <c r="BX80" s="57"/>
      <c r="BY80" s="57"/>
      <c r="BZ80" s="57"/>
      <c r="CA80" s="57"/>
      <c r="CB80" s="57"/>
      <c r="CC80" s="57"/>
      <c r="CD80" s="57"/>
      <c r="CE80" s="57"/>
      <c r="CF80" s="57"/>
      <c r="CG80" s="57"/>
      <c r="CH80" s="57"/>
      <c r="CI80" s="57"/>
      <c r="CJ80" s="57"/>
      <c r="CK80" s="57"/>
      <c r="CL80" s="57"/>
      <c r="CM80" s="57"/>
      <c r="CN80" s="57"/>
      <c r="CO80" s="57"/>
      <c r="CP80" s="57"/>
      <c r="CQ80" s="57"/>
      <c r="CR80" s="57"/>
      <c r="CS80" s="57"/>
      <c r="CT80" s="57"/>
      <c r="CU80" s="57"/>
      <c r="CV80" s="57"/>
      <c r="CW80" s="57"/>
      <c r="CX80" s="57"/>
      <c r="CY80" s="57"/>
      <c r="CZ80" s="57"/>
      <c r="DA80" s="57"/>
      <c r="DB80" s="57"/>
      <c r="DC80" s="57"/>
      <c r="DD80" s="57"/>
      <c r="DE80" s="57"/>
      <c r="DF80" s="57"/>
      <c r="DG80" s="57"/>
      <c r="DH80" s="57"/>
      <c r="DI80" s="57"/>
      <c r="DJ80" s="57"/>
      <c r="DK80" s="57"/>
      <c r="DL80" s="57"/>
      <c r="DM80" s="57"/>
      <c r="DN80" s="57"/>
      <c r="DO80" s="57"/>
      <c r="DP80" s="57"/>
      <c r="DQ80" s="57"/>
      <c r="DR80" s="57"/>
      <c r="DS80" s="57"/>
      <c r="DT80" s="57"/>
      <c r="DU80" s="57"/>
      <c r="DV80" s="57"/>
      <c r="DW80" s="57"/>
      <c r="DX80" s="57"/>
      <c r="DY80" s="57"/>
      <c r="DZ80" s="57"/>
      <c r="EA80" s="57"/>
      <c r="EB80" s="57"/>
      <c r="EC80" s="57"/>
      <c r="ED80" s="57"/>
      <c r="EE80" s="57"/>
      <c r="EF80" s="57"/>
      <c r="EG80" s="57"/>
      <c r="EH80" s="57"/>
      <c r="EI80" s="57"/>
      <c r="EJ80" s="57"/>
      <c r="EK80" s="57"/>
      <c r="EL80" s="57"/>
      <c r="EM80" s="57"/>
      <c r="EN80" s="57"/>
      <c r="EO80" s="57"/>
      <c r="EP80" s="57"/>
      <c r="EQ80" s="57"/>
      <c r="ER80" s="57"/>
      <c r="ES80" s="57"/>
      <c r="ET80" s="57"/>
      <c r="EU80" s="57"/>
      <c r="EV80" s="57"/>
      <c r="EW80" s="57"/>
      <c r="EX80" s="57"/>
      <c r="EY80" s="57"/>
      <c r="EZ80" s="57"/>
      <c r="FA80" s="57"/>
      <c r="FB80" s="57"/>
      <c r="FC80" s="57"/>
      <c r="FD80" s="57"/>
      <c r="FE80" s="57"/>
      <c r="FF80" s="57"/>
      <c r="FG80" s="57"/>
      <c r="FH80" s="57"/>
      <c r="FI80" s="57"/>
      <c r="FJ80" s="57"/>
      <c r="FK80" s="57"/>
      <c r="FL80" s="57"/>
      <c r="FM80" s="57"/>
      <c r="FN80" s="57"/>
      <c r="FO80" s="57"/>
      <c r="FP80" s="57"/>
      <c r="FQ80" s="57"/>
      <c r="FR80" s="57"/>
      <c r="FS80" s="57"/>
    </row>
    <row r="81" spans="1:175" ht="49.5">
      <c r="A81" s="57"/>
      <c r="B81" s="71">
        <v>34</v>
      </c>
      <c r="C81" s="53" t="str">
        <f>BC_LĐNM!B35</f>
        <v>W48001A</v>
      </c>
      <c r="D81" s="342" t="str">
        <f>BC_LĐNM!C35</f>
        <v>Cân báo lỗi</v>
      </c>
      <c r="E81" s="343"/>
      <c r="F81" s="343"/>
      <c r="G81" s="344"/>
      <c r="H81" s="53" t="str">
        <f>BC_LĐNM!E35</f>
        <v>Đạt</v>
      </c>
      <c r="I81" s="34" t="str">
        <f>BC_LĐNM!F35</f>
        <v>Nguyên nhân: Thực hiện theo yêu cầu
Thực hiện: Vệ sinh lại jack kết nối, cân đã hết báo lỗi.
Kết quả: Đã thực hiện theo yêu cầu, bàn giao ĐVCQ</v>
      </c>
      <c r="J81" s="34"/>
      <c r="K81" s="34"/>
      <c r="L81" s="57"/>
      <c r="M81" s="57"/>
      <c r="N81" s="57"/>
      <c r="O81" s="57"/>
      <c r="P81" s="57"/>
      <c r="Q81" s="57"/>
      <c r="R81" s="57"/>
      <c r="S81" s="57"/>
      <c r="T81" s="57"/>
      <c r="U81" s="57"/>
      <c r="V81" s="57"/>
      <c r="W81" s="57"/>
      <c r="X81" s="57"/>
      <c r="Y81" s="57"/>
      <c r="Z81" s="57"/>
      <c r="AA81" s="57"/>
      <c r="AB81" s="57"/>
      <c r="AC81" s="57"/>
      <c r="AD81" s="57"/>
      <c r="AE81" s="57"/>
      <c r="AF81" s="57"/>
      <c r="AG81" s="57"/>
      <c r="AH81" s="57"/>
      <c r="AI81" s="57"/>
      <c r="AJ81" s="57"/>
      <c r="AK81" s="57"/>
      <c r="AL81" s="57"/>
      <c r="AM81" s="57"/>
      <c r="AN81" s="57"/>
      <c r="AO81" s="57"/>
      <c r="AP81" s="57"/>
      <c r="AQ81" s="57"/>
      <c r="AR81" s="57"/>
      <c r="AS81" s="57"/>
      <c r="AT81" s="57"/>
      <c r="AU81" s="57"/>
      <c r="AV81" s="57"/>
      <c r="AW81" s="57"/>
      <c r="AX81" s="57"/>
      <c r="AY81" s="57"/>
      <c r="AZ81" s="57"/>
      <c r="BA81" s="57"/>
      <c r="BB81" s="57"/>
      <c r="BC81" s="57"/>
      <c r="BD81" s="57"/>
      <c r="BE81" s="57"/>
      <c r="BF81" s="57"/>
      <c r="BG81" s="57"/>
      <c r="BH81" s="57"/>
      <c r="BI81" s="57"/>
      <c r="BJ81" s="57"/>
      <c r="BK81" s="57"/>
      <c r="BL81" s="57"/>
      <c r="BM81" s="57"/>
      <c r="BN81" s="57"/>
      <c r="BO81" s="57"/>
      <c r="BP81" s="57"/>
      <c r="BQ81" s="57"/>
      <c r="BR81" s="57"/>
      <c r="BS81" s="57"/>
      <c r="BT81" s="57"/>
      <c r="BU81" s="57"/>
      <c r="BV81" s="57"/>
      <c r="BW81" s="57"/>
      <c r="BX81" s="57"/>
      <c r="BY81" s="57"/>
      <c r="BZ81" s="57"/>
      <c r="CA81" s="57"/>
      <c r="CB81" s="57"/>
      <c r="CC81" s="57"/>
      <c r="CD81" s="57"/>
      <c r="CE81" s="57"/>
      <c r="CF81" s="57"/>
      <c r="CG81" s="57"/>
      <c r="CH81" s="57"/>
      <c r="CI81" s="57"/>
      <c r="CJ81" s="57"/>
      <c r="CK81" s="57"/>
      <c r="CL81" s="57"/>
      <c r="CM81" s="57"/>
      <c r="CN81" s="57"/>
      <c r="CO81" s="57"/>
      <c r="CP81" s="57"/>
      <c r="CQ81" s="57"/>
      <c r="CR81" s="57"/>
      <c r="CS81" s="57"/>
      <c r="CT81" s="57"/>
      <c r="CU81" s="57"/>
      <c r="CV81" s="57"/>
      <c r="CW81" s="57"/>
      <c r="CX81" s="57"/>
      <c r="CY81" s="57"/>
      <c r="CZ81" s="57"/>
      <c r="DA81" s="57"/>
      <c r="DB81" s="57"/>
      <c r="DC81" s="57"/>
      <c r="DD81" s="57"/>
      <c r="DE81" s="57"/>
      <c r="DF81" s="57"/>
      <c r="DG81" s="57"/>
      <c r="DH81" s="57"/>
      <c r="DI81" s="57"/>
      <c r="DJ81" s="57"/>
      <c r="DK81" s="57"/>
      <c r="DL81" s="57"/>
      <c r="DM81" s="57"/>
      <c r="DN81" s="57"/>
      <c r="DO81" s="57"/>
      <c r="DP81" s="57"/>
      <c r="DQ81" s="57"/>
      <c r="DR81" s="57"/>
      <c r="DS81" s="57"/>
      <c r="DT81" s="57"/>
      <c r="DU81" s="57"/>
      <c r="DV81" s="57"/>
      <c r="DW81" s="57"/>
      <c r="DX81" s="57"/>
      <c r="DY81" s="57"/>
      <c r="DZ81" s="57"/>
      <c r="EA81" s="57"/>
      <c r="EB81" s="57"/>
      <c r="EC81" s="57"/>
      <c r="ED81" s="57"/>
      <c r="EE81" s="57"/>
      <c r="EF81" s="57"/>
      <c r="EG81" s="57"/>
      <c r="EH81" s="57"/>
      <c r="EI81" s="57"/>
      <c r="EJ81" s="57"/>
      <c r="EK81" s="57"/>
      <c r="EL81" s="57"/>
      <c r="EM81" s="57"/>
      <c r="EN81" s="57"/>
      <c r="EO81" s="57"/>
      <c r="EP81" s="57"/>
      <c r="EQ81" s="57"/>
      <c r="ER81" s="57"/>
      <c r="ES81" s="57"/>
      <c r="ET81" s="57"/>
      <c r="EU81" s="57"/>
      <c r="EV81" s="57"/>
      <c r="EW81" s="57"/>
      <c r="EX81" s="57"/>
      <c r="EY81" s="57"/>
      <c r="EZ81" s="57"/>
      <c r="FA81" s="57"/>
      <c r="FB81" s="57"/>
      <c r="FC81" s="57"/>
      <c r="FD81" s="57"/>
      <c r="FE81" s="57"/>
      <c r="FF81" s="57"/>
      <c r="FG81" s="57"/>
      <c r="FH81" s="57"/>
      <c r="FI81" s="57"/>
      <c r="FJ81" s="57"/>
      <c r="FK81" s="57"/>
      <c r="FL81" s="57"/>
      <c r="FM81" s="57"/>
      <c r="FN81" s="57"/>
      <c r="FO81" s="57"/>
      <c r="FP81" s="57"/>
      <c r="FQ81" s="57"/>
      <c r="FR81" s="57"/>
      <c r="FS81" s="57"/>
    </row>
    <row r="82" spans="1:175" ht="49.5">
      <c r="A82" s="57"/>
      <c r="B82" s="71">
        <v>35</v>
      </c>
      <c r="C82" s="53" t="str">
        <f>BC_LĐNM!B36</f>
        <v>MAY RFID
L08201C</v>
      </c>
      <c r="D82" s="342" t="str">
        <f>BC_LĐNM!C36</f>
        <v>Báo lỗi</v>
      </c>
      <c r="E82" s="343"/>
      <c r="F82" s="343"/>
      <c r="G82" s="344"/>
      <c r="H82" s="53" t="str">
        <f>BC_LĐNM!E36</f>
        <v>Đạt</v>
      </c>
      <c r="I82" s="34" t="str">
        <f>BC_LĐNM!F36</f>
        <v>Nguyên nhân: Thực hiện theo yêu cầu
Thực hiện: Điều chỉnh lại sensor theo yêu cầu
Kết quả: Đã thực hiện theo yêu cầu, bàn giao ĐVCQ</v>
      </c>
      <c r="J82" s="34"/>
      <c r="K82" s="34"/>
      <c r="L82" s="57"/>
      <c r="M82" s="57"/>
      <c r="N82" s="57"/>
      <c r="O82" s="57"/>
      <c r="P82" s="57"/>
      <c r="Q82" s="57"/>
      <c r="R82" s="57"/>
      <c r="S82" s="57"/>
      <c r="T82" s="57"/>
      <c r="U82" s="57"/>
      <c r="V82" s="57"/>
      <c r="W82" s="57"/>
      <c r="X82" s="57"/>
      <c r="Y82" s="57"/>
      <c r="Z82" s="57"/>
      <c r="AA82" s="57"/>
      <c r="AB82" s="57"/>
      <c r="AC82" s="57"/>
      <c r="AD82" s="57"/>
      <c r="AE82" s="57"/>
      <c r="AF82" s="57"/>
      <c r="AG82" s="57"/>
      <c r="AH82" s="57"/>
      <c r="AI82" s="57"/>
      <c r="AJ82" s="57"/>
      <c r="AK82" s="57"/>
      <c r="AL82" s="57"/>
      <c r="AM82" s="57"/>
      <c r="AN82" s="57"/>
      <c r="AO82" s="57"/>
      <c r="AP82" s="57"/>
      <c r="AQ82" s="57"/>
      <c r="AR82" s="57"/>
      <c r="AS82" s="57"/>
      <c r="AT82" s="57"/>
      <c r="AU82" s="57"/>
      <c r="AV82" s="57"/>
      <c r="AW82" s="57"/>
      <c r="AX82" s="57"/>
      <c r="AY82" s="57"/>
      <c r="AZ82" s="57"/>
      <c r="BA82" s="57"/>
      <c r="BB82" s="57"/>
      <c r="BC82" s="57"/>
      <c r="BD82" s="57"/>
      <c r="BE82" s="57"/>
      <c r="BF82" s="57"/>
      <c r="BG82" s="57"/>
      <c r="BH82" s="57"/>
      <c r="BI82" s="57"/>
      <c r="BJ82" s="57"/>
      <c r="BK82" s="57"/>
      <c r="BL82" s="57"/>
      <c r="BM82" s="57"/>
      <c r="BN82" s="57"/>
      <c r="BO82" s="57"/>
      <c r="BP82" s="57"/>
      <c r="BQ82" s="57"/>
      <c r="BR82" s="57"/>
      <c r="BS82" s="57"/>
      <c r="BT82" s="57"/>
      <c r="BU82" s="57"/>
      <c r="BV82" s="57"/>
      <c r="BW82" s="57"/>
      <c r="BX82" s="57"/>
      <c r="BY82" s="57"/>
      <c r="BZ82" s="57"/>
      <c r="CA82" s="57"/>
      <c r="CB82" s="57"/>
      <c r="CC82" s="57"/>
      <c r="CD82" s="57"/>
      <c r="CE82" s="57"/>
      <c r="CF82" s="57"/>
      <c r="CG82" s="57"/>
      <c r="CH82" s="57"/>
      <c r="CI82" s="57"/>
      <c r="CJ82" s="57"/>
      <c r="CK82" s="57"/>
      <c r="CL82" s="57"/>
      <c r="CM82" s="57"/>
      <c r="CN82" s="57"/>
      <c r="CO82" s="57"/>
      <c r="CP82" s="57"/>
      <c r="CQ82" s="57"/>
      <c r="CR82" s="57"/>
      <c r="CS82" s="57"/>
      <c r="CT82" s="57"/>
      <c r="CU82" s="57"/>
      <c r="CV82" s="57"/>
      <c r="CW82" s="57"/>
      <c r="CX82" s="57"/>
      <c r="CY82" s="57"/>
      <c r="CZ82" s="57"/>
      <c r="DA82" s="57"/>
      <c r="DB82" s="57"/>
      <c r="DC82" s="57"/>
      <c r="DD82" s="57"/>
      <c r="DE82" s="57"/>
      <c r="DF82" s="57"/>
      <c r="DG82" s="57"/>
      <c r="DH82" s="57"/>
      <c r="DI82" s="57"/>
      <c r="DJ82" s="57"/>
      <c r="DK82" s="57"/>
      <c r="DL82" s="57"/>
      <c r="DM82" s="57"/>
      <c r="DN82" s="57"/>
      <c r="DO82" s="57"/>
      <c r="DP82" s="57"/>
      <c r="DQ82" s="57"/>
      <c r="DR82" s="57"/>
      <c r="DS82" s="57"/>
      <c r="DT82" s="57"/>
      <c r="DU82" s="57"/>
      <c r="DV82" s="57"/>
      <c r="DW82" s="57"/>
      <c r="DX82" s="57"/>
      <c r="DY82" s="57"/>
      <c r="DZ82" s="57"/>
      <c r="EA82" s="57"/>
      <c r="EB82" s="57"/>
      <c r="EC82" s="57"/>
      <c r="ED82" s="57"/>
      <c r="EE82" s="57"/>
      <c r="EF82" s="57"/>
      <c r="EG82" s="57"/>
      <c r="EH82" s="57"/>
      <c r="EI82" s="57"/>
      <c r="EJ82" s="57"/>
      <c r="EK82" s="57"/>
      <c r="EL82" s="57"/>
      <c r="EM82" s="57"/>
      <c r="EN82" s="57"/>
      <c r="EO82" s="57"/>
      <c r="EP82" s="57"/>
      <c r="EQ82" s="57"/>
      <c r="ER82" s="57"/>
      <c r="ES82" s="57"/>
      <c r="ET82" s="57"/>
      <c r="EU82" s="57"/>
      <c r="EV82" s="57"/>
      <c r="EW82" s="57"/>
      <c r="EX82" s="57"/>
      <c r="EY82" s="57"/>
      <c r="EZ82" s="57"/>
      <c r="FA82" s="57"/>
      <c r="FB82" s="57"/>
      <c r="FC82" s="57"/>
      <c r="FD82" s="57"/>
      <c r="FE82" s="57"/>
      <c r="FF82" s="57"/>
      <c r="FG82" s="57"/>
      <c r="FH82" s="57"/>
      <c r="FI82" s="57"/>
      <c r="FJ82" s="57"/>
      <c r="FK82" s="57"/>
      <c r="FL82" s="57"/>
      <c r="FM82" s="57"/>
      <c r="FN82" s="57"/>
      <c r="FO82" s="57"/>
      <c r="FP82" s="57"/>
      <c r="FQ82" s="57"/>
      <c r="FR82" s="57"/>
      <c r="FS82" s="57"/>
    </row>
    <row r="83" spans="1:175" ht="49.5">
      <c r="A83" s="57"/>
      <c r="B83" s="71">
        <v>36</v>
      </c>
      <c r="C83" s="53" t="str">
        <f>BC_LĐNM!B37</f>
        <v>L08201C</v>
      </c>
      <c r="D83" s="342" t="str">
        <f>BC_LĐNM!C37</f>
        <v>Giảm cân đóng bao xuống 100g</v>
      </c>
      <c r="E83" s="343"/>
      <c r="F83" s="343"/>
      <c r="G83" s="344"/>
      <c r="H83" s="53" t="str">
        <f>BC_LĐNM!E37</f>
        <v>Đạt</v>
      </c>
      <c r="I83" s="34" t="str">
        <f>BC_LĐNM!F37</f>
        <v>Nguyên nhân: Thực hiện theo yêu cầu
Thực hiện: Điều chỉnh lại thông số cân giảm 100g theo yêu cầu
Kết quả: Đã thực hiện theo yêu cầu, bàn giao ĐVCQ</v>
      </c>
      <c r="J83" s="34"/>
      <c r="K83" s="34"/>
      <c r="L83" s="57"/>
      <c r="M83" s="57"/>
      <c r="N83" s="57"/>
      <c r="O83" s="57"/>
      <c r="P83" s="57"/>
      <c r="Q83" s="57"/>
      <c r="R83" s="57"/>
      <c r="S83" s="57"/>
      <c r="T83" s="57"/>
      <c r="U83" s="57"/>
      <c r="V83" s="57"/>
      <c r="W83" s="57"/>
      <c r="X83" s="57"/>
      <c r="Y83" s="57"/>
      <c r="Z83" s="57"/>
      <c r="AA83" s="57"/>
      <c r="AB83" s="57"/>
      <c r="AC83" s="57"/>
      <c r="AD83" s="57"/>
      <c r="AE83" s="57"/>
      <c r="AF83" s="57"/>
      <c r="AG83" s="57"/>
      <c r="AH83" s="57"/>
      <c r="AI83" s="57"/>
      <c r="AJ83" s="57"/>
      <c r="AK83" s="57"/>
      <c r="AL83" s="57"/>
      <c r="AM83" s="57"/>
      <c r="AN83" s="57"/>
      <c r="AO83" s="57"/>
      <c r="AP83" s="57"/>
      <c r="AQ83" s="57"/>
      <c r="AR83" s="57"/>
      <c r="AS83" s="57"/>
      <c r="AT83" s="57"/>
      <c r="AU83" s="57"/>
      <c r="AV83" s="57"/>
      <c r="AW83" s="57"/>
      <c r="AX83" s="57"/>
      <c r="AY83" s="57"/>
      <c r="AZ83" s="57"/>
      <c r="BA83" s="57"/>
      <c r="BB83" s="57"/>
      <c r="BC83" s="57"/>
      <c r="BD83" s="57"/>
      <c r="BE83" s="57"/>
      <c r="BF83" s="57"/>
      <c r="BG83" s="57"/>
      <c r="BH83" s="57"/>
      <c r="BI83" s="57"/>
      <c r="BJ83" s="57"/>
      <c r="BK83" s="57"/>
      <c r="BL83" s="57"/>
      <c r="BM83" s="57"/>
      <c r="BN83" s="57"/>
      <c r="BO83" s="57"/>
      <c r="BP83" s="57"/>
      <c r="BQ83" s="57"/>
      <c r="BR83" s="57"/>
      <c r="BS83" s="57"/>
      <c r="BT83" s="57"/>
      <c r="BU83" s="57"/>
      <c r="BV83" s="57"/>
      <c r="BW83" s="57"/>
      <c r="BX83" s="57"/>
      <c r="BY83" s="57"/>
      <c r="BZ83" s="57"/>
      <c r="CA83" s="57"/>
      <c r="CB83" s="57"/>
      <c r="CC83" s="57"/>
      <c r="CD83" s="57"/>
      <c r="CE83" s="57"/>
      <c r="CF83" s="57"/>
      <c r="CG83" s="57"/>
      <c r="CH83" s="57"/>
      <c r="CI83" s="57"/>
      <c r="CJ83" s="57"/>
      <c r="CK83" s="57"/>
      <c r="CL83" s="57"/>
      <c r="CM83" s="57"/>
      <c r="CN83" s="57"/>
      <c r="CO83" s="57"/>
      <c r="CP83" s="57"/>
      <c r="CQ83" s="57"/>
      <c r="CR83" s="57"/>
      <c r="CS83" s="57"/>
      <c r="CT83" s="57"/>
      <c r="CU83" s="57"/>
      <c r="CV83" s="57"/>
      <c r="CW83" s="57"/>
      <c r="CX83" s="57"/>
      <c r="CY83" s="57"/>
      <c r="CZ83" s="57"/>
      <c r="DA83" s="57"/>
      <c r="DB83" s="57"/>
      <c r="DC83" s="57"/>
      <c r="DD83" s="57"/>
      <c r="DE83" s="57"/>
      <c r="DF83" s="57"/>
      <c r="DG83" s="57"/>
      <c r="DH83" s="57"/>
      <c r="DI83" s="57"/>
      <c r="DJ83" s="57"/>
      <c r="DK83" s="57"/>
      <c r="DL83" s="57"/>
      <c r="DM83" s="57"/>
      <c r="DN83" s="57"/>
      <c r="DO83" s="57"/>
      <c r="DP83" s="57"/>
      <c r="DQ83" s="57"/>
      <c r="DR83" s="57"/>
      <c r="DS83" s="57"/>
      <c r="DT83" s="57"/>
      <c r="DU83" s="57"/>
      <c r="DV83" s="57"/>
      <c r="DW83" s="57"/>
      <c r="DX83" s="57"/>
      <c r="DY83" s="57"/>
      <c r="DZ83" s="57"/>
      <c r="EA83" s="57"/>
      <c r="EB83" s="57"/>
      <c r="EC83" s="57"/>
      <c r="ED83" s="57"/>
      <c r="EE83" s="57"/>
      <c r="EF83" s="57"/>
      <c r="EG83" s="57"/>
      <c r="EH83" s="57"/>
      <c r="EI83" s="57"/>
      <c r="EJ83" s="57"/>
      <c r="EK83" s="57"/>
      <c r="EL83" s="57"/>
      <c r="EM83" s="57"/>
      <c r="EN83" s="57"/>
      <c r="EO83" s="57"/>
      <c r="EP83" s="57"/>
      <c r="EQ83" s="57"/>
      <c r="ER83" s="57"/>
      <c r="ES83" s="57"/>
      <c r="ET83" s="57"/>
      <c r="EU83" s="57"/>
      <c r="EV83" s="57"/>
      <c r="EW83" s="57"/>
      <c r="EX83" s="57"/>
      <c r="EY83" s="57"/>
      <c r="EZ83" s="57"/>
      <c r="FA83" s="57"/>
      <c r="FB83" s="57"/>
      <c r="FC83" s="57"/>
      <c r="FD83" s="57"/>
      <c r="FE83" s="57"/>
      <c r="FF83" s="57"/>
      <c r="FG83" s="57"/>
      <c r="FH83" s="57"/>
      <c r="FI83" s="57"/>
      <c r="FJ83" s="57"/>
      <c r="FK83" s="57"/>
      <c r="FL83" s="57"/>
      <c r="FM83" s="57"/>
      <c r="FN83" s="57"/>
      <c r="FO83" s="57"/>
      <c r="FP83" s="57"/>
      <c r="FQ83" s="57"/>
      <c r="FR83" s="57"/>
      <c r="FS83" s="57"/>
    </row>
    <row r="84" spans="1:175" ht="99">
      <c r="A84" s="57"/>
      <c r="B84" s="71">
        <v>37</v>
      </c>
      <c r="C84" s="53" t="str">
        <f>BC_LĐNM!B38</f>
        <v>V48016D</v>
      </c>
      <c r="D84" s="342" t="str">
        <f>BC_LĐNM!C38</f>
        <v>Hỏng switch lệch băng (giao ca)</v>
      </c>
      <c r="E84" s="343"/>
      <c r="F84" s="343"/>
      <c r="G84" s="344"/>
      <c r="H84" s="53" t="str">
        <f>BC_LĐNM!E38</f>
        <v>Đạt</v>
      </c>
      <c r="I84" s="34" t="str">
        <f>BC_LĐNM!F38</f>
        <v>Nguyên nhân: Hỏng switch lệch băng
Thực hiện: Ca ngày 18/05/2025: Kiểm tra băng tải hỏng switch lệch băng, thực hiện nhận vật tư mới thay thế, tuy nhiên do nhu cầu xuất hàng ĐVCQ chưa dừng được, chuyển ca sau phối hợp xử lý. Ca ngày 19/05/2025: Sau khi kiểm tra thiết bị đang hoạt động tốt, bàn giao ĐVVH theo dõi thêm.
Kết quả: Thiết bị hoạt động bình thường. Bàn giao ĐVVH</v>
      </c>
      <c r="J84" s="34"/>
      <c r="K84" s="34"/>
      <c r="L84" s="57"/>
      <c r="M84" s="57"/>
      <c r="N84" s="57"/>
      <c r="O84" s="57"/>
      <c r="P84" s="57"/>
      <c r="Q84" s="57"/>
      <c r="R84" s="57"/>
      <c r="S84" s="57"/>
      <c r="T84" s="57"/>
      <c r="U84" s="57"/>
      <c r="V84" s="57"/>
      <c r="W84" s="57"/>
      <c r="X84" s="57"/>
      <c r="Y84" s="57"/>
      <c r="Z84" s="57"/>
      <c r="AA84" s="57"/>
      <c r="AB84" s="57"/>
      <c r="AC84" s="57"/>
      <c r="AD84" s="57"/>
      <c r="AE84" s="57"/>
      <c r="AF84" s="57"/>
      <c r="AG84" s="57"/>
      <c r="AH84" s="57"/>
      <c r="AI84" s="57"/>
      <c r="AJ84" s="57"/>
      <c r="AK84" s="57"/>
      <c r="AL84" s="57"/>
      <c r="AM84" s="57"/>
      <c r="AN84" s="57"/>
      <c r="AO84" s="57"/>
      <c r="AP84" s="57"/>
      <c r="AQ84" s="57"/>
      <c r="AR84" s="57"/>
      <c r="AS84" s="57"/>
      <c r="AT84" s="57"/>
      <c r="AU84" s="57"/>
      <c r="AV84" s="57"/>
      <c r="AW84" s="57"/>
      <c r="AX84" s="57"/>
      <c r="AY84" s="57"/>
      <c r="AZ84" s="57"/>
      <c r="BA84" s="57"/>
      <c r="BB84" s="57"/>
      <c r="BC84" s="57"/>
      <c r="BD84" s="57"/>
      <c r="BE84" s="57"/>
      <c r="BF84" s="57"/>
      <c r="BG84" s="57"/>
      <c r="BH84" s="57"/>
      <c r="BI84" s="57"/>
      <c r="BJ84" s="57"/>
      <c r="BK84" s="57"/>
      <c r="BL84" s="57"/>
      <c r="BM84" s="57"/>
      <c r="BN84" s="57"/>
      <c r="BO84" s="57"/>
      <c r="BP84" s="57"/>
      <c r="BQ84" s="57"/>
      <c r="BR84" s="57"/>
      <c r="BS84" s="57"/>
      <c r="BT84" s="57"/>
      <c r="BU84" s="57"/>
      <c r="BV84" s="57"/>
      <c r="BW84" s="57"/>
      <c r="BX84" s="57"/>
      <c r="BY84" s="57"/>
      <c r="BZ84" s="57"/>
      <c r="CA84" s="57"/>
      <c r="CB84" s="57"/>
      <c r="CC84" s="57"/>
      <c r="CD84" s="57"/>
      <c r="CE84" s="57"/>
      <c r="CF84" s="57"/>
      <c r="CG84" s="57"/>
      <c r="CH84" s="57"/>
      <c r="CI84" s="57"/>
      <c r="CJ84" s="57"/>
      <c r="CK84" s="57"/>
      <c r="CL84" s="57"/>
      <c r="CM84" s="57"/>
      <c r="CN84" s="57"/>
      <c r="CO84" s="57"/>
      <c r="CP84" s="57"/>
      <c r="CQ84" s="57"/>
      <c r="CR84" s="57"/>
      <c r="CS84" s="57"/>
      <c r="CT84" s="57"/>
      <c r="CU84" s="57"/>
      <c r="CV84" s="57"/>
      <c r="CW84" s="57"/>
      <c r="CX84" s="57"/>
      <c r="CY84" s="57"/>
      <c r="CZ84" s="57"/>
      <c r="DA84" s="57"/>
      <c r="DB84" s="57"/>
      <c r="DC84" s="57"/>
      <c r="DD84" s="57"/>
      <c r="DE84" s="57"/>
      <c r="DF84" s="57"/>
      <c r="DG84" s="57"/>
      <c r="DH84" s="57"/>
      <c r="DI84" s="57"/>
      <c r="DJ84" s="57"/>
      <c r="DK84" s="57"/>
      <c r="DL84" s="57"/>
      <c r="DM84" s="57"/>
      <c r="DN84" s="57"/>
      <c r="DO84" s="57"/>
      <c r="DP84" s="57"/>
      <c r="DQ84" s="57"/>
      <c r="DR84" s="57"/>
      <c r="DS84" s="57"/>
      <c r="DT84" s="57"/>
      <c r="DU84" s="57"/>
      <c r="DV84" s="57"/>
      <c r="DW84" s="57"/>
      <c r="DX84" s="57"/>
      <c r="DY84" s="57"/>
      <c r="DZ84" s="57"/>
      <c r="EA84" s="57"/>
      <c r="EB84" s="57"/>
      <c r="EC84" s="57"/>
      <c r="ED84" s="57"/>
      <c r="EE84" s="57"/>
      <c r="EF84" s="57"/>
      <c r="EG84" s="57"/>
      <c r="EH84" s="57"/>
      <c r="EI84" s="57"/>
      <c r="EJ84" s="57"/>
      <c r="EK84" s="57"/>
      <c r="EL84" s="57"/>
      <c r="EM84" s="57"/>
      <c r="EN84" s="57"/>
      <c r="EO84" s="57"/>
      <c r="EP84" s="57"/>
      <c r="EQ84" s="57"/>
      <c r="ER84" s="57"/>
      <c r="ES84" s="57"/>
      <c r="ET84" s="57"/>
      <c r="EU84" s="57"/>
      <c r="EV84" s="57"/>
      <c r="EW84" s="57"/>
      <c r="EX84" s="57"/>
      <c r="EY84" s="57"/>
      <c r="EZ84" s="57"/>
      <c r="FA84" s="57"/>
      <c r="FB84" s="57"/>
      <c r="FC84" s="57"/>
      <c r="FD84" s="57"/>
      <c r="FE84" s="57"/>
      <c r="FF84" s="57"/>
      <c r="FG84" s="57"/>
      <c r="FH84" s="57"/>
      <c r="FI84" s="57"/>
      <c r="FJ84" s="57"/>
      <c r="FK84" s="57"/>
      <c r="FL84" s="57"/>
      <c r="FM84" s="57"/>
      <c r="FN84" s="57"/>
      <c r="FO84" s="57"/>
      <c r="FP84" s="57"/>
      <c r="FQ84" s="57"/>
      <c r="FR84" s="57"/>
      <c r="FS84" s="57"/>
    </row>
    <row r="85" spans="1:175" ht="99">
      <c r="A85" s="57"/>
      <c r="B85" s="71">
        <v>38</v>
      </c>
      <c r="C85" s="53" t="str">
        <f>BC_LĐNM!B39</f>
        <v>V48016A
48XS-0048A</v>
      </c>
      <c r="D85" s="342" t="str">
        <f>BC_LĐNM!C39</f>
        <v>Hỏng switch lệch băng (giao ca)</v>
      </c>
      <c r="E85" s="343"/>
      <c r="F85" s="343"/>
      <c r="G85" s="344"/>
      <c r="H85" s="53" t="str">
        <f>BC_LĐNM!E39</f>
        <v>Đạt</v>
      </c>
      <c r="I85" s="34" t="str">
        <f>BC_LĐNM!F39</f>
        <v>Nguyên nhân: Hỏng switch lệch băng
Thực hiện: Ca ngày 18/05/2025: Kiểm tra băng tải hỏng switch lệch băng, thực hiện nhận vật tư mới thay thế, tuy nhiên do nhu cầu xuất hàng ĐVCQ chưa dừng được, chuyển ca sau phối hợp xử. Ca ngày 19/05/2025: Sau khi VH dừng băng tải, tiến hành thay mới từ thiết bị, đưa vào hoạt động.
Kết quả: Thiết bị hoạt động bình thường. Bàn giao ĐVVH</v>
      </c>
      <c r="J85" s="34"/>
      <c r="K85" s="34"/>
      <c r="L85" s="57"/>
      <c r="M85" s="57"/>
      <c r="N85" s="57"/>
      <c r="O85" s="57"/>
      <c r="P85" s="57"/>
      <c r="Q85" s="57"/>
      <c r="R85" s="57"/>
      <c r="S85" s="57"/>
      <c r="T85" s="57"/>
      <c r="U85" s="57"/>
      <c r="V85" s="57"/>
      <c r="W85" s="57"/>
      <c r="X85" s="57"/>
      <c r="Y85" s="57"/>
      <c r="Z85" s="57"/>
      <c r="AA85" s="57"/>
      <c r="AB85" s="57"/>
      <c r="AC85" s="57"/>
      <c r="AD85" s="57"/>
      <c r="AE85" s="57"/>
      <c r="AF85" s="57"/>
      <c r="AG85" s="57"/>
      <c r="AH85" s="57"/>
      <c r="AI85" s="57"/>
      <c r="AJ85" s="57"/>
      <c r="AK85" s="57"/>
      <c r="AL85" s="57"/>
      <c r="AM85" s="57"/>
      <c r="AN85" s="57"/>
      <c r="AO85" s="57"/>
      <c r="AP85" s="57"/>
      <c r="AQ85" s="57"/>
      <c r="AR85" s="57"/>
      <c r="AS85" s="57"/>
      <c r="AT85" s="57"/>
      <c r="AU85" s="57"/>
      <c r="AV85" s="57"/>
      <c r="AW85" s="57"/>
      <c r="AX85" s="57"/>
      <c r="AY85" s="57"/>
      <c r="AZ85" s="57"/>
      <c r="BA85" s="57"/>
      <c r="BB85" s="57"/>
      <c r="BC85" s="57"/>
      <c r="BD85" s="57"/>
      <c r="BE85" s="57"/>
      <c r="BF85" s="57"/>
      <c r="BG85" s="57"/>
      <c r="BH85" s="57"/>
      <c r="BI85" s="57"/>
      <c r="BJ85" s="57"/>
      <c r="BK85" s="57"/>
      <c r="BL85" s="57"/>
      <c r="BM85" s="57"/>
      <c r="BN85" s="57"/>
      <c r="BO85" s="57"/>
      <c r="BP85" s="57"/>
      <c r="BQ85" s="57"/>
      <c r="BR85" s="57"/>
      <c r="BS85" s="57"/>
      <c r="BT85" s="57"/>
      <c r="BU85" s="57"/>
      <c r="BV85" s="57"/>
      <c r="BW85" s="57"/>
      <c r="BX85" s="57"/>
      <c r="BY85" s="57"/>
      <c r="BZ85" s="57"/>
      <c r="CA85" s="57"/>
      <c r="CB85" s="57"/>
      <c r="CC85" s="57"/>
      <c r="CD85" s="57"/>
      <c r="CE85" s="57"/>
      <c r="CF85" s="57"/>
      <c r="CG85" s="57"/>
      <c r="CH85" s="57"/>
      <c r="CI85" s="57"/>
      <c r="CJ85" s="57"/>
      <c r="CK85" s="57"/>
      <c r="CL85" s="57"/>
      <c r="CM85" s="57"/>
      <c r="CN85" s="57"/>
      <c r="CO85" s="57"/>
      <c r="CP85" s="57"/>
      <c r="CQ85" s="57"/>
      <c r="CR85" s="57"/>
      <c r="CS85" s="57"/>
      <c r="CT85" s="57"/>
      <c r="CU85" s="57"/>
      <c r="CV85" s="57"/>
      <c r="CW85" s="57"/>
      <c r="CX85" s="57"/>
      <c r="CY85" s="57"/>
      <c r="CZ85" s="57"/>
      <c r="DA85" s="57"/>
      <c r="DB85" s="57"/>
      <c r="DC85" s="57"/>
      <c r="DD85" s="57"/>
      <c r="DE85" s="57"/>
      <c r="DF85" s="57"/>
      <c r="DG85" s="57"/>
      <c r="DH85" s="57"/>
      <c r="DI85" s="57"/>
      <c r="DJ85" s="57"/>
      <c r="DK85" s="57"/>
      <c r="DL85" s="57"/>
      <c r="DM85" s="57"/>
      <c r="DN85" s="57"/>
      <c r="DO85" s="57"/>
      <c r="DP85" s="57"/>
      <c r="DQ85" s="57"/>
      <c r="DR85" s="57"/>
      <c r="DS85" s="57"/>
      <c r="DT85" s="57"/>
      <c r="DU85" s="57"/>
      <c r="DV85" s="57"/>
      <c r="DW85" s="57"/>
      <c r="DX85" s="57"/>
      <c r="DY85" s="57"/>
      <c r="DZ85" s="57"/>
      <c r="EA85" s="57"/>
      <c r="EB85" s="57"/>
      <c r="EC85" s="57"/>
      <c r="ED85" s="57"/>
      <c r="EE85" s="57"/>
      <c r="EF85" s="57"/>
      <c r="EG85" s="57"/>
      <c r="EH85" s="57"/>
      <c r="EI85" s="57"/>
      <c r="EJ85" s="57"/>
      <c r="EK85" s="57"/>
      <c r="EL85" s="57"/>
      <c r="EM85" s="57"/>
      <c r="EN85" s="57"/>
      <c r="EO85" s="57"/>
      <c r="EP85" s="57"/>
      <c r="EQ85" s="57"/>
      <c r="ER85" s="57"/>
      <c r="ES85" s="57"/>
      <c r="ET85" s="57"/>
      <c r="EU85" s="57"/>
      <c r="EV85" s="57"/>
      <c r="EW85" s="57"/>
      <c r="EX85" s="57"/>
      <c r="EY85" s="57"/>
      <c r="EZ85" s="57"/>
      <c r="FA85" s="57"/>
      <c r="FB85" s="57"/>
      <c r="FC85" s="57"/>
      <c r="FD85" s="57"/>
      <c r="FE85" s="57"/>
      <c r="FF85" s="57"/>
      <c r="FG85" s="57"/>
      <c r="FH85" s="57"/>
      <c r="FI85" s="57"/>
      <c r="FJ85" s="57"/>
      <c r="FK85" s="57"/>
      <c r="FL85" s="57"/>
      <c r="FM85" s="57"/>
      <c r="FN85" s="57"/>
      <c r="FO85" s="57"/>
      <c r="FP85" s="57"/>
      <c r="FQ85" s="57"/>
      <c r="FR85" s="57"/>
      <c r="FS85" s="57"/>
    </row>
    <row r="86" spans="1:175" ht="82.5">
      <c r="A86" s="57"/>
      <c r="B86" s="71">
        <v>39</v>
      </c>
      <c r="C86" s="53" t="str">
        <f>BC_LĐNM!B40</f>
        <v>04PDT-3057</v>
      </c>
      <c r="D86" s="342" t="str">
        <f>BC_LĐNM!C40</f>
        <v>Rò khớp nối (giao ca)</v>
      </c>
      <c r="E86" s="343"/>
      <c r="F86" s="343"/>
      <c r="G86" s="344"/>
      <c r="H86" s="53" t="str">
        <f>BC_LĐNM!E40</f>
        <v>Đạt</v>
      </c>
      <c r="I86" s="34" t="str">
        <f>BC_LĐNM!F40</f>
        <v>Nguyên nhân: Chưa rõ nguyên nhân
Thực hiện: Ca ngày 18/05/2026: Kiểm tra phát hiện rò khớp nối, thực hiện siết không hết rò, thiết bị không tháo được do vướng mặt bích thiết bị đo áp, chuyển ca sau tìm giải pháp xử lý. Ca Ngày 19/05/2026: Tiếp tục kiểm tra siết rò đưa thiết bị vào hoạt động.
Kết quả: Thiết bị hoạt động bình thường. Bàn giao ĐVCQ</v>
      </c>
      <c r="J86" s="34"/>
      <c r="K86" s="34"/>
      <c r="L86" s="57"/>
      <c r="M86" s="57"/>
      <c r="N86" s="57"/>
      <c r="O86" s="57"/>
      <c r="P86" s="57"/>
      <c r="Q86" s="57"/>
      <c r="R86" s="57"/>
      <c r="S86" s="57"/>
      <c r="T86" s="57"/>
      <c r="U86" s="57"/>
      <c r="V86" s="57"/>
      <c r="W86" s="57"/>
      <c r="X86" s="57"/>
      <c r="Y86" s="57"/>
      <c r="Z86" s="57"/>
      <c r="AA86" s="57"/>
      <c r="AB86" s="57"/>
      <c r="AC86" s="57"/>
      <c r="AD86" s="57"/>
      <c r="AE86" s="57"/>
      <c r="AF86" s="57"/>
      <c r="AG86" s="57"/>
      <c r="AH86" s="57"/>
      <c r="AI86" s="57"/>
      <c r="AJ86" s="57"/>
      <c r="AK86" s="57"/>
      <c r="AL86" s="57"/>
      <c r="AM86" s="57"/>
      <c r="AN86" s="57"/>
      <c r="AO86" s="57"/>
      <c r="AP86" s="57"/>
      <c r="AQ86" s="57"/>
      <c r="AR86" s="57"/>
      <c r="AS86" s="57"/>
      <c r="AT86" s="57"/>
      <c r="AU86" s="57"/>
      <c r="AV86" s="57"/>
      <c r="AW86" s="57"/>
      <c r="AX86" s="57"/>
      <c r="AY86" s="57"/>
      <c r="AZ86" s="57"/>
      <c r="BA86" s="57"/>
      <c r="BB86" s="57"/>
      <c r="BC86" s="57"/>
      <c r="BD86" s="57"/>
      <c r="BE86" s="57"/>
      <c r="BF86" s="57"/>
      <c r="BG86" s="57"/>
      <c r="BH86" s="57"/>
      <c r="BI86" s="57"/>
      <c r="BJ86" s="57"/>
      <c r="BK86" s="57"/>
      <c r="BL86" s="57"/>
      <c r="BM86" s="57"/>
      <c r="BN86" s="57"/>
      <c r="BO86" s="57"/>
      <c r="BP86" s="57"/>
      <c r="BQ86" s="57"/>
      <c r="BR86" s="57"/>
      <c r="BS86" s="57"/>
      <c r="BT86" s="57"/>
      <c r="BU86" s="57"/>
      <c r="BV86" s="57"/>
      <c r="BW86" s="57"/>
      <c r="BX86" s="57"/>
      <c r="BY86" s="57"/>
      <c r="BZ86" s="57"/>
      <c r="CA86" s="57"/>
      <c r="CB86" s="57"/>
      <c r="CC86" s="57"/>
      <c r="CD86" s="57"/>
      <c r="CE86" s="57"/>
      <c r="CF86" s="57"/>
      <c r="CG86" s="57"/>
      <c r="CH86" s="57"/>
      <c r="CI86" s="57"/>
      <c r="CJ86" s="57"/>
      <c r="CK86" s="57"/>
      <c r="CL86" s="57"/>
      <c r="CM86" s="57"/>
      <c r="CN86" s="57"/>
      <c r="CO86" s="57"/>
      <c r="CP86" s="57"/>
      <c r="CQ86" s="57"/>
      <c r="CR86" s="57"/>
      <c r="CS86" s="57"/>
      <c r="CT86" s="57"/>
      <c r="CU86" s="57"/>
      <c r="CV86" s="57"/>
      <c r="CW86" s="57"/>
      <c r="CX86" s="57"/>
      <c r="CY86" s="57"/>
      <c r="CZ86" s="57"/>
      <c r="DA86" s="57"/>
      <c r="DB86" s="57"/>
      <c r="DC86" s="57"/>
      <c r="DD86" s="57"/>
      <c r="DE86" s="57"/>
      <c r="DF86" s="57"/>
      <c r="DG86" s="57"/>
      <c r="DH86" s="57"/>
      <c r="DI86" s="57"/>
      <c r="DJ86" s="57"/>
      <c r="DK86" s="57"/>
      <c r="DL86" s="57"/>
      <c r="DM86" s="57"/>
      <c r="DN86" s="57"/>
      <c r="DO86" s="57"/>
      <c r="DP86" s="57"/>
      <c r="DQ86" s="57"/>
      <c r="DR86" s="57"/>
      <c r="DS86" s="57"/>
      <c r="DT86" s="57"/>
      <c r="DU86" s="57"/>
      <c r="DV86" s="57"/>
      <c r="DW86" s="57"/>
      <c r="DX86" s="57"/>
      <c r="DY86" s="57"/>
      <c r="DZ86" s="57"/>
      <c r="EA86" s="57"/>
      <c r="EB86" s="57"/>
      <c r="EC86" s="57"/>
      <c r="ED86" s="57"/>
      <c r="EE86" s="57"/>
      <c r="EF86" s="57"/>
      <c r="EG86" s="57"/>
      <c r="EH86" s="57"/>
      <c r="EI86" s="57"/>
      <c r="EJ86" s="57"/>
      <c r="EK86" s="57"/>
      <c r="EL86" s="57"/>
      <c r="EM86" s="57"/>
      <c r="EN86" s="57"/>
      <c r="EO86" s="57"/>
      <c r="EP86" s="57"/>
      <c r="EQ86" s="57"/>
      <c r="ER86" s="57"/>
      <c r="ES86" s="57"/>
      <c r="ET86" s="57"/>
      <c r="EU86" s="57"/>
      <c r="EV86" s="57"/>
      <c r="EW86" s="57"/>
      <c r="EX86" s="57"/>
      <c r="EY86" s="57"/>
      <c r="EZ86" s="57"/>
      <c r="FA86" s="57"/>
      <c r="FB86" s="57"/>
      <c r="FC86" s="57"/>
      <c r="FD86" s="57"/>
      <c r="FE86" s="57"/>
      <c r="FF86" s="57"/>
      <c r="FG86" s="57"/>
      <c r="FH86" s="57"/>
      <c r="FI86" s="57"/>
      <c r="FJ86" s="57"/>
      <c r="FK86" s="57"/>
      <c r="FL86" s="57"/>
      <c r="FM86" s="57"/>
      <c r="FN86" s="57"/>
      <c r="FO86" s="57"/>
      <c r="FP86" s="57"/>
      <c r="FQ86" s="57"/>
      <c r="FR86" s="57"/>
      <c r="FS86" s="57"/>
    </row>
    <row r="87" spans="1:175" ht="66">
      <c r="A87" s="57"/>
      <c r="B87" s="71">
        <v>40</v>
      </c>
      <c r="C87" s="53" t="str">
        <f>BC_LĐNM!B41</f>
        <v>04PDT-7011</v>
      </c>
      <c r="D87" s="342" t="str">
        <f>BC_LĐNM!C41</f>
        <v>Giá trị đo dao động</v>
      </c>
      <c r="E87" s="343"/>
      <c r="F87" s="343"/>
      <c r="G87" s="344"/>
      <c r="H87" s="53" t="str">
        <f>BC_LĐNM!E41</f>
        <v>Đạt</v>
      </c>
      <c r="I87" s="34" t="str">
        <f>BC_LĐNM!F41</f>
        <v>Nguyên nhân: Nghi bọt khí trong đường ống.
Thực hiện: Kiểm tra tiến hành xả vent bọt khí đường ống. Giá trị đo ổn định khi đưa vào hoạt động.
Kết quả: Thiết bị đo chênh áp hoạt động bình thường. Bàn giao ĐVVH</v>
      </c>
      <c r="J87" s="34"/>
      <c r="K87" s="34"/>
      <c r="L87" s="57"/>
      <c r="M87" s="57"/>
      <c r="N87" s="57"/>
      <c r="O87" s="57"/>
      <c r="P87" s="57"/>
      <c r="Q87" s="57"/>
      <c r="R87" s="57"/>
      <c r="S87" s="57"/>
      <c r="T87" s="57"/>
      <c r="U87" s="57"/>
      <c r="V87" s="57"/>
      <c r="W87" s="57"/>
      <c r="X87" s="57"/>
      <c r="Y87" s="57"/>
      <c r="Z87" s="57"/>
      <c r="AA87" s="57"/>
      <c r="AB87" s="57"/>
      <c r="AC87" s="57"/>
      <c r="AD87" s="57"/>
      <c r="AE87" s="57"/>
      <c r="AF87" s="57"/>
      <c r="AG87" s="57"/>
      <c r="AH87" s="57"/>
      <c r="AI87" s="57"/>
      <c r="AJ87" s="57"/>
      <c r="AK87" s="57"/>
      <c r="AL87" s="57"/>
      <c r="AM87" s="57"/>
      <c r="AN87" s="57"/>
      <c r="AO87" s="57"/>
      <c r="AP87" s="57"/>
      <c r="AQ87" s="57"/>
      <c r="AR87" s="57"/>
      <c r="AS87" s="57"/>
      <c r="AT87" s="57"/>
      <c r="AU87" s="57"/>
      <c r="AV87" s="57"/>
      <c r="AW87" s="57"/>
      <c r="AX87" s="57"/>
      <c r="AY87" s="57"/>
      <c r="AZ87" s="57"/>
      <c r="BA87" s="57"/>
      <c r="BB87" s="57"/>
      <c r="BC87" s="57"/>
      <c r="BD87" s="57"/>
      <c r="BE87" s="57"/>
      <c r="BF87" s="57"/>
      <c r="BG87" s="57"/>
      <c r="BH87" s="57"/>
      <c r="BI87" s="57"/>
      <c r="BJ87" s="57"/>
      <c r="BK87" s="57"/>
      <c r="BL87" s="57"/>
      <c r="BM87" s="57"/>
      <c r="BN87" s="57"/>
      <c r="BO87" s="57"/>
      <c r="BP87" s="57"/>
      <c r="BQ87" s="57"/>
      <c r="BR87" s="57"/>
      <c r="BS87" s="57"/>
      <c r="BT87" s="57"/>
      <c r="BU87" s="57"/>
      <c r="BV87" s="57"/>
      <c r="BW87" s="57"/>
      <c r="BX87" s="57"/>
      <c r="BY87" s="57"/>
      <c r="BZ87" s="57"/>
      <c r="CA87" s="57"/>
      <c r="CB87" s="57"/>
      <c r="CC87" s="57"/>
      <c r="CD87" s="57"/>
      <c r="CE87" s="57"/>
      <c r="CF87" s="57"/>
      <c r="CG87" s="57"/>
      <c r="CH87" s="57"/>
      <c r="CI87" s="57"/>
      <c r="CJ87" s="57"/>
      <c r="CK87" s="57"/>
      <c r="CL87" s="57"/>
      <c r="CM87" s="57"/>
      <c r="CN87" s="57"/>
      <c r="CO87" s="57"/>
      <c r="CP87" s="57"/>
      <c r="CQ87" s="57"/>
      <c r="CR87" s="57"/>
      <c r="CS87" s="57"/>
      <c r="CT87" s="57"/>
      <c r="CU87" s="57"/>
      <c r="CV87" s="57"/>
      <c r="CW87" s="57"/>
      <c r="CX87" s="57"/>
      <c r="CY87" s="57"/>
      <c r="CZ87" s="57"/>
      <c r="DA87" s="57"/>
      <c r="DB87" s="57"/>
      <c r="DC87" s="57"/>
      <c r="DD87" s="57"/>
      <c r="DE87" s="57"/>
      <c r="DF87" s="57"/>
      <c r="DG87" s="57"/>
      <c r="DH87" s="57"/>
      <c r="DI87" s="57"/>
      <c r="DJ87" s="57"/>
      <c r="DK87" s="57"/>
      <c r="DL87" s="57"/>
      <c r="DM87" s="57"/>
      <c r="DN87" s="57"/>
      <c r="DO87" s="57"/>
      <c r="DP87" s="57"/>
      <c r="DQ87" s="57"/>
      <c r="DR87" s="57"/>
      <c r="DS87" s="57"/>
      <c r="DT87" s="57"/>
      <c r="DU87" s="57"/>
      <c r="DV87" s="57"/>
      <c r="DW87" s="57"/>
      <c r="DX87" s="57"/>
      <c r="DY87" s="57"/>
      <c r="DZ87" s="57"/>
      <c r="EA87" s="57"/>
      <c r="EB87" s="57"/>
      <c r="EC87" s="57"/>
      <c r="ED87" s="57"/>
      <c r="EE87" s="57"/>
      <c r="EF87" s="57"/>
      <c r="EG87" s="57"/>
      <c r="EH87" s="57"/>
      <c r="EI87" s="57"/>
      <c r="EJ87" s="57"/>
      <c r="EK87" s="57"/>
      <c r="EL87" s="57"/>
      <c r="EM87" s="57"/>
      <c r="EN87" s="57"/>
      <c r="EO87" s="57"/>
      <c r="EP87" s="57"/>
      <c r="EQ87" s="57"/>
      <c r="ER87" s="57"/>
      <c r="ES87" s="57"/>
      <c r="ET87" s="57"/>
      <c r="EU87" s="57"/>
      <c r="EV87" s="57"/>
      <c r="EW87" s="57"/>
      <c r="EX87" s="57"/>
      <c r="EY87" s="57"/>
      <c r="EZ87" s="57"/>
      <c r="FA87" s="57"/>
      <c r="FB87" s="57"/>
      <c r="FC87" s="57"/>
      <c r="FD87" s="57"/>
      <c r="FE87" s="57"/>
      <c r="FF87" s="57"/>
      <c r="FG87" s="57"/>
      <c r="FH87" s="57"/>
      <c r="FI87" s="57"/>
      <c r="FJ87" s="57"/>
      <c r="FK87" s="57"/>
      <c r="FL87" s="57"/>
      <c r="FM87" s="57"/>
      <c r="FN87" s="57"/>
      <c r="FO87" s="57"/>
      <c r="FP87" s="57"/>
      <c r="FQ87" s="57"/>
      <c r="FR87" s="57"/>
      <c r="FS87" s="57"/>
    </row>
    <row r="88" spans="1:175" ht="66">
      <c r="A88" s="57"/>
      <c r="B88" s="71">
        <v>41</v>
      </c>
      <c r="C88" s="53" t="str">
        <f>BC_LĐNM!B42</f>
        <v>Z04201</v>
      </c>
      <c r="D88" s="342" t="str">
        <f>BC_LĐNM!C42</f>
        <v>Lưu lượng giảm đột ngột</v>
      </c>
      <c r="E88" s="343"/>
      <c r="F88" s="343"/>
      <c r="G88" s="344"/>
      <c r="H88" s="53" t="str">
        <f>BC_LĐNM!E42</f>
        <v>Đạt</v>
      </c>
      <c r="I88" s="34" t="str">
        <f>BC_LĐNM!F42</f>
        <v>Nguyên nhân: Lưu lượng plant air yếu
Thực hiện: Kiểm tra theo yêu cầu phát hiện lưu lượng plant air đưa vào thiết bị giảm yếu, tiến hành phối hợp VH điều chỉnh lại lưu lượng khí plant air đưa thiết bị vào hoạt động.
Kết quả: Thiết bị hoạt động bình thường vàn giao ĐVVH theo dõi.</v>
      </c>
      <c r="J88" s="34"/>
      <c r="K88" s="34"/>
      <c r="L88" s="57"/>
      <c r="M88" s="57"/>
      <c r="N88" s="57"/>
      <c r="O88" s="57"/>
      <c r="P88" s="57"/>
      <c r="Q88" s="57"/>
      <c r="R88" s="57"/>
      <c r="S88" s="57"/>
      <c r="T88" s="57"/>
      <c r="U88" s="57"/>
      <c r="V88" s="57"/>
      <c r="W88" s="57"/>
      <c r="X88" s="57"/>
      <c r="Y88" s="57"/>
      <c r="Z88" s="57"/>
      <c r="AA88" s="57"/>
      <c r="AB88" s="57"/>
      <c r="AC88" s="57"/>
      <c r="AD88" s="57"/>
      <c r="AE88" s="57"/>
      <c r="AF88" s="57"/>
      <c r="AG88" s="57"/>
      <c r="AH88" s="57"/>
      <c r="AI88" s="57"/>
      <c r="AJ88" s="57"/>
      <c r="AK88" s="57"/>
      <c r="AL88" s="57"/>
      <c r="AM88" s="57"/>
      <c r="AN88" s="57"/>
      <c r="AO88" s="57"/>
      <c r="AP88" s="57"/>
      <c r="AQ88" s="57"/>
      <c r="AR88" s="57"/>
      <c r="AS88" s="57"/>
      <c r="AT88" s="57"/>
      <c r="AU88" s="57"/>
      <c r="AV88" s="57"/>
      <c r="AW88" s="57"/>
      <c r="AX88" s="57"/>
      <c r="AY88" s="57"/>
      <c r="AZ88" s="57"/>
      <c r="BA88" s="57"/>
      <c r="BB88" s="57"/>
      <c r="BC88" s="57"/>
      <c r="BD88" s="57"/>
      <c r="BE88" s="57"/>
      <c r="BF88" s="57"/>
      <c r="BG88" s="57"/>
      <c r="BH88" s="57"/>
      <c r="BI88" s="57"/>
      <c r="BJ88" s="57"/>
      <c r="BK88" s="57"/>
      <c r="BL88" s="57"/>
      <c r="BM88" s="57"/>
      <c r="BN88" s="57"/>
      <c r="BO88" s="57"/>
      <c r="BP88" s="57"/>
      <c r="BQ88" s="57"/>
      <c r="BR88" s="57"/>
      <c r="BS88" s="57"/>
      <c r="BT88" s="57"/>
      <c r="BU88" s="57"/>
      <c r="BV88" s="57"/>
      <c r="BW88" s="57"/>
      <c r="BX88" s="57"/>
      <c r="BY88" s="57"/>
      <c r="BZ88" s="57"/>
      <c r="CA88" s="57"/>
      <c r="CB88" s="57"/>
      <c r="CC88" s="57"/>
      <c r="CD88" s="57"/>
      <c r="CE88" s="57"/>
      <c r="CF88" s="57"/>
      <c r="CG88" s="57"/>
      <c r="CH88" s="57"/>
      <c r="CI88" s="57"/>
      <c r="CJ88" s="57"/>
      <c r="CK88" s="57"/>
      <c r="CL88" s="57"/>
      <c r="CM88" s="57"/>
      <c r="CN88" s="57"/>
      <c r="CO88" s="57"/>
      <c r="CP88" s="57"/>
      <c r="CQ88" s="57"/>
      <c r="CR88" s="57"/>
      <c r="CS88" s="57"/>
      <c r="CT88" s="57"/>
      <c r="CU88" s="57"/>
      <c r="CV88" s="57"/>
      <c r="CW88" s="57"/>
      <c r="CX88" s="57"/>
      <c r="CY88" s="57"/>
      <c r="CZ88" s="57"/>
      <c r="DA88" s="57"/>
      <c r="DB88" s="57"/>
      <c r="DC88" s="57"/>
      <c r="DD88" s="57"/>
      <c r="DE88" s="57"/>
      <c r="DF88" s="57"/>
      <c r="DG88" s="57"/>
      <c r="DH88" s="57"/>
      <c r="DI88" s="57"/>
      <c r="DJ88" s="57"/>
      <c r="DK88" s="57"/>
      <c r="DL88" s="57"/>
      <c r="DM88" s="57"/>
      <c r="DN88" s="57"/>
      <c r="DO88" s="57"/>
      <c r="DP88" s="57"/>
      <c r="DQ88" s="57"/>
      <c r="DR88" s="57"/>
      <c r="DS88" s="57"/>
      <c r="DT88" s="57"/>
      <c r="DU88" s="57"/>
      <c r="DV88" s="57"/>
      <c r="DW88" s="57"/>
      <c r="DX88" s="57"/>
      <c r="DY88" s="57"/>
      <c r="DZ88" s="57"/>
      <c r="EA88" s="57"/>
      <c r="EB88" s="57"/>
      <c r="EC88" s="57"/>
      <c r="ED88" s="57"/>
      <c r="EE88" s="57"/>
      <c r="EF88" s="57"/>
      <c r="EG88" s="57"/>
      <c r="EH88" s="57"/>
      <c r="EI88" s="57"/>
      <c r="EJ88" s="57"/>
      <c r="EK88" s="57"/>
      <c r="EL88" s="57"/>
      <c r="EM88" s="57"/>
      <c r="EN88" s="57"/>
      <c r="EO88" s="57"/>
      <c r="EP88" s="57"/>
      <c r="EQ88" s="57"/>
      <c r="ER88" s="57"/>
      <c r="ES88" s="57"/>
      <c r="ET88" s="57"/>
      <c r="EU88" s="57"/>
      <c r="EV88" s="57"/>
      <c r="EW88" s="57"/>
      <c r="EX88" s="57"/>
      <c r="EY88" s="57"/>
      <c r="EZ88" s="57"/>
      <c r="FA88" s="57"/>
      <c r="FB88" s="57"/>
      <c r="FC88" s="57"/>
      <c r="FD88" s="57"/>
      <c r="FE88" s="57"/>
      <c r="FF88" s="57"/>
      <c r="FG88" s="57"/>
      <c r="FH88" s="57"/>
      <c r="FI88" s="57"/>
      <c r="FJ88" s="57"/>
      <c r="FK88" s="57"/>
      <c r="FL88" s="57"/>
      <c r="FM88" s="57"/>
      <c r="FN88" s="57"/>
      <c r="FO88" s="57"/>
      <c r="FP88" s="57"/>
      <c r="FQ88" s="57"/>
      <c r="FR88" s="57"/>
      <c r="FS88" s="57"/>
    </row>
    <row r="89" spans="1:175" ht="49.5">
      <c r="A89" s="57"/>
      <c r="B89" s="71">
        <v>42</v>
      </c>
      <c r="C89" s="53" t="str">
        <f>BC_LĐNM!B43</f>
        <v>40PI-2013</v>
      </c>
      <c r="D89" s="342" t="str">
        <f>BC_LĐNM!C43</f>
        <v>Lắp lại theo yêu cầu</v>
      </c>
      <c r="E89" s="343"/>
      <c r="F89" s="343"/>
      <c r="G89" s="344"/>
      <c r="H89" s="53" t="str">
        <f>BC_LĐNM!E43</f>
        <v>Đạt</v>
      </c>
      <c r="I89" s="34" t="str">
        <f>BC_LĐNM!F43</f>
        <v>Nguyên nhân: Thực hiện theo yêu cầu VH
Thực hiện: Kiểm tra thực hiện lắp PI theo yêu cầu sau khi VH thực hiện xong công việc
Kết quả: Thiết bị đã lắp lại theo yêu cầu, bàn giao ĐVCQ.</v>
      </c>
      <c r="J89" s="34"/>
      <c r="K89" s="34"/>
      <c r="L89" s="57"/>
      <c r="M89" s="57"/>
      <c r="N89" s="57"/>
      <c r="O89" s="57"/>
      <c r="P89" s="57"/>
      <c r="Q89" s="57"/>
      <c r="R89" s="57"/>
      <c r="S89" s="57"/>
      <c r="T89" s="57"/>
      <c r="U89" s="57"/>
      <c r="V89" s="57"/>
      <c r="W89" s="57"/>
      <c r="X89" s="57"/>
      <c r="Y89" s="57"/>
      <c r="Z89" s="57"/>
      <c r="AA89" s="57"/>
      <c r="AB89" s="57"/>
      <c r="AC89" s="57"/>
      <c r="AD89" s="57"/>
      <c r="AE89" s="57"/>
      <c r="AF89" s="57"/>
      <c r="AG89" s="57"/>
      <c r="AH89" s="57"/>
      <c r="AI89" s="57"/>
      <c r="AJ89" s="57"/>
      <c r="AK89" s="57"/>
      <c r="AL89" s="57"/>
      <c r="AM89" s="57"/>
      <c r="AN89" s="57"/>
      <c r="AO89" s="57"/>
      <c r="AP89" s="57"/>
      <c r="AQ89" s="57"/>
      <c r="AR89" s="57"/>
      <c r="AS89" s="57"/>
      <c r="AT89" s="57"/>
      <c r="AU89" s="57"/>
      <c r="AV89" s="57"/>
      <c r="AW89" s="57"/>
      <c r="AX89" s="57"/>
      <c r="AY89" s="57"/>
      <c r="AZ89" s="57"/>
      <c r="BA89" s="57"/>
      <c r="BB89" s="57"/>
      <c r="BC89" s="57"/>
      <c r="BD89" s="57"/>
      <c r="BE89" s="57"/>
      <c r="BF89" s="57"/>
      <c r="BG89" s="57"/>
      <c r="BH89" s="57"/>
      <c r="BI89" s="57"/>
      <c r="BJ89" s="57"/>
      <c r="BK89" s="57"/>
      <c r="BL89" s="57"/>
      <c r="BM89" s="57"/>
      <c r="BN89" s="57"/>
      <c r="BO89" s="57"/>
      <c r="BP89" s="57"/>
      <c r="BQ89" s="57"/>
      <c r="BR89" s="57"/>
      <c r="BS89" s="57"/>
      <c r="BT89" s="57"/>
      <c r="BU89" s="57"/>
      <c r="BV89" s="57"/>
      <c r="BW89" s="57"/>
      <c r="BX89" s="57"/>
      <c r="BY89" s="57"/>
      <c r="BZ89" s="57"/>
      <c r="CA89" s="57"/>
      <c r="CB89" s="57"/>
      <c r="CC89" s="57"/>
      <c r="CD89" s="57"/>
      <c r="CE89" s="57"/>
      <c r="CF89" s="57"/>
      <c r="CG89" s="57"/>
      <c r="CH89" s="57"/>
      <c r="CI89" s="57"/>
      <c r="CJ89" s="57"/>
      <c r="CK89" s="57"/>
      <c r="CL89" s="57"/>
      <c r="CM89" s="57"/>
      <c r="CN89" s="57"/>
      <c r="CO89" s="57"/>
      <c r="CP89" s="57"/>
      <c r="CQ89" s="57"/>
      <c r="CR89" s="57"/>
      <c r="CS89" s="57"/>
      <c r="CT89" s="57"/>
      <c r="CU89" s="57"/>
      <c r="CV89" s="57"/>
      <c r="CW89" s="57"/>
      <c r="CX89" s="57"/>
      <c r="CY89" s="57"/>
      <c r="CZ89" s="57"/>
      <c r="DA89" s="57"/>
      <c r="DB89" s="57"/>
      <c r="DC89" s="57"/>
      <c r="DD89" s="57"/>
      <c r="DE89" s="57"/>
      <c r="DF89" s="57"/>
      <c r="DG89" s="57"/>
      <c r="DH89" s="57"/>
      <c r="DI89" s="57"/>
      <c r="DJ89" s="57"/>
      <c r="DK89" s="57"/>
      <c r="DL89" s="57"/>
      <c r="DM89" s="57"/>
      <c r="DN89" s="57"/>
      <c r="DO89" s="57"/>
      <c r="DP89" s="57"/>
      <c r="DQ89" s="57"/>
      <c r="DR89" s="57"/>
      <c r="DS89" s="57"/>
      <c r="DT89" s="57"/>
      <c r="DU89" s="57"/>
      <c r="DV89" s="57"/>
      <c r="DW89" s="57"/>
      <c r="DX89" s="57"/>
      <c r="DY89" s="57"/>
      <c r="DZ89" s="57"/>
      <c r="EA89" s="57"/>
      <c r="EB89" s="57"/>
      <c r="EC89" s="57"/>
      <c r="ED89" s="57"/>
      <c r="EE89" s="57"/>
      <c r="EF89" s="57"/>
      <c r="EG89" s="57"/>
      <c r="EH89" s="57"/>
      <c r="EI89" s="57"/>
      <c r="EJ89" s="57"/>
      <c r="EK89" s="57"/>
      <c r="EL89" s="57"/>
      <c r="EM89" s="57"/>
      <c r="EN89" s="57"/>
      <c r="EO89" s="57"/>
      <c r="EP89" s="57"/>
      <c r="EQ89" s="57"/>
      <c r="ER89" s="57"/>
      <c r="ES89" s="57"/>
      <c r="ET89" s="57"/>
      <c r="EU89" s="57"/>
      <c r="EV89" s="57"/>
      <c r="EW89" s="57"/>
      <c r="EX89" s="57"/>
      <c r="EY89" s="57"/>
      <c r="EZ89" s="57"/>
      <c r="FA89" s="57"/>
      <c r="FB89" s="57"/>
      <c r="FC89" s="57"/>
      <c r="FD89" s="57"/>
      <c r="FE89" s="57"/>
      <c r="FF89" s="57"/>
      <c r="FG89" s="57"/>
      <c r="FH89" s="57"/>
      <c r="FI89" s="57"/>
      <c r="FJ89" s="57"/>
      <c r="FK89" s="57"/>
      <c r="FL89" s="57"/>
      <c r="FM89" s="57"/>
      <c r="FN89" s="57"/>
      <c r="FO89" s="57"/>
      <c r="FP89" s="57"/>
      <c r="FQ89" s="57"/>
      <c r="FR89" s="57"/>
      <c r="FS89" s="57"/>
    </row>
    <row r="90" spans="1:175" ht="99">
      <c r="A90" s="57"/>
      <c r="B90" s="71">
        <v>43</v>
      </c>
      <c r="C90" s="53" t="str">
        <f>BC_LĐNM!B44</f>
        <v>06VT-2123B</v>
      </c>
      <c r="D90" s="342" t="str">
        <f>BC_LĐNM!C44</f>
        <v>VH báo giá trị độ rung cao</v>
      </c>
      <c r="E90" s="343"/>
      <c r="F90" s="343"/>
      <c r="G90" s="344"/>
      <c r="H90" s="53" t="str">
        <f>BC_LĐNM!E44</f>
        <v>Đạt</v>
      </c>
      <c r="I90" s="34" t="str">
        <f>BC_LĐNM!F44</f>
        <v>Nguyên nhân: Nghi ngờ dây extension không đạt.
Thực hiện: Kiểm tra đầu dò độ rung cao hơn so với các đầu dò khác 1,8xxmm/s mặc dù bơm đang dừng. Kiểm tra lịch sử đầu dò và barrier mới thay trong BDTT 2025, nhưng dây extension chưa thay, đánh giá trao đổi cùng planner và tổ chuyên môn lấy vật tư dây extension thay thế để loại trừ. Giá trị đã về 0,8xx mm/s sau khi thay thế.
Kết quả: Thiết bị đang hoạt động, bàn giao ĐVCQ theo dõi thêm.</v>
      </c>
      <c r="J90" s="34"/>
      <c r="K90" s="34"/>
      <c r="L90" s="57"/>
      <c r="M90" s="57"/>
      <c r="N90" s="57"/>
      <c r="O90" s="57"/>
      <c r="P90" s="57"/>
      <c r="Q90" s="57"/>
      <c r="R90" s="57"/>
      <c r="S90" s="57"/>
      <c r="T90" s="57"/>
      <c r="U90" s="57"/>
      <c r="V90" s="57"/>
      <c r="W90" s="57"/>
      <c r="X90" s="57"/>
      <c r="Y90" s="57"/>
      <c r="Z90" s="57"/>
      <c r="AA90" s="57"/>
      <c r="AB90" s="57"/>
      <c r="AC90" s="57"/>
      <c r="AD90" s="57"/>
      <c r="AE90" s="57"/>
      <c r="AF90" s="57"/>
      <c r="AG90" s="57"/>
      <c r="AH90" s="57"/>
      <c r="AI90" s="57"/>
      <c r="AJ90" s="57"/>
      <c r="AK90" s="57"/>
      <c r="AL90" s="57"/>
      <c r="AM90" s="57"/>
      <c r="AN90" s="57"/>
      <c r="AO90" s="57"/>
      <c r="AP90" s="57"/>
      <c r="AQ90" s="57"/>
      <c r="AR90" s="57"/>
      <c r="AS90" s="57"/>
      <c r="AT90" s="57"/>
      <c r="AU90" s="57"/>
      <c r="AV90" s="57"/>
      <c r="AW90" s="57"/>
      <c r="AX90" s="57"/>
      <c r="AY90" s="57"/>
      <c r="AZ90" s="57"/>
      <c r="BA90" s="57"/>
      <c r="BB90" s="57"/>
      <c r="BC90" s="57"/>
      <c r="BD90" s="57"/>
      <c r="BE90" s="57"/>
      <c r="BF90" s="57"/>
      <c r="BG90" s="57"/>
      <c r="BH90" s="57"/>
      <c r="BI90" s="57"/>
      <c r="BJ90" s="57"/>
      <c r="BK90" s="57"/>
      <c r="BL90" s="57"/>
      <c r="BM90" s="57"/>
      <c r="BN90" s="57"/>
      <c r="BO90" s="57"/>
      <c r="BP90" s="57"/>
      <c r="BQ90" s="57"/>
      <c r="BR90" s="57"/>
      <c r="BS90" s="57"/>
      <c r="BT90" s="57"/>
      <c r="BU90" s="57"/>
      <c r="BV90" s="57"/>
      <c r="BW90" s="57"/>
      <c r="BX90" s="57"/>
      <c r="BY90" s="57"/>
      <c r="BZ90" s="57"/>
      <c r="CA90" s="57"/>
      <c r="CB90" s="57"/>
      <c r="CC90" s="57"/>
      <c r="CD90" s="57"/>
      <c r="CE90" s="57"/>
      <c r="CF90" s="57"/>
      <c r="CG90" s="57"/>
      <c r="CH90" s="57"/>
      <c r="CI90" s="57"/>
      <c r="CJ90" s="57"/>
      <c r="CK90" s="57"/>
      <c r="CL90" s="57"/>
      <c r="CM90" s="57"/>
      <c r="CN90" s="57"/>
      <c r="CO90" s="57"/>
      <c r="CP90" s="57"/>
      <c r="CQ90" s="57"/>
      <c r="CR90" s="57"/>
      <c r="CS90" s="57"/>
      <c r="CT90" s="57"/>
      <c r="CU90" s="57"/>
      <c r="CV90" s="57"/>
      <c r="CW90" s="57"/>
      <c r="CX90" s="57"/>
      <c r="CY90" s="57"/>
      <c r="CZ90" s="57"/>
      <c r="DA90" s="57"/>
      <c r="DB90" s="57"/>
      <c r="DC90" s="57"/>
      <c r="DD90" s="57"/>
      <c r="DE90" s="57"/>
      <c r="DF90" s="57"/>
      <c r="DG90" s="57"/>
      <c r="DH90" s="57"/>
      <c r="DI90" s="57"/>
      <c r="DJ90" s="57"/>
      <c r="DK90" s="57"/>
      <c r="DL90" s="57"/>
      <c r="DM90" s="57"/>
      <c r="DN90" s="57"/>
      <c r="DO90" s="57"/>
      <c r="DP90" s="57"/>
      <c r="DQ90" s="57"/>
      <c r="DR90" s="57"/>
      <c r="DS90" s="57"/>
      <c r="DT90" s="57"/>
      <c r="DU90" s="57"/>
      <c r="DV90" s="57"/>
      <c r="DW90" s="57"/>
      <c r="DX90" s="57"/>
      <c r="DY90" s="57"/>
      <c r="DZ90" s="57"/>
      <c r="EA90" s="57"/>
      <c r="EB90" s="57"/>
      <c r="EC90" s="57"/>
      <c r="ED90" s="57"/>
      <c r="EE90" s="57"/>
      <c r="EF90" s="57"/>
      <c r="EG90" s="57"/>
      <c r="EH90" s="57"/>
      <c r="EI90" s="57"/>
      <c r="EJ90" s="57"/>
      <c r="EK90" s="57"/>
      <c r="EL90" s="57"/>
      <c r="EM90" s="57"/>
      <c r="EN90" s="57"/>
      <c r="EO90" s="57"/>
      <c r="EP90" s="57"/>
      <c r="EQ90" s="57"/>
      <c r="ER90" s="57"/>
      <c r="ES90" s="57"/>
      <c r="ET90" s="57"/>
      <c r="EU90" s="57"/>
      <c r="EV90" s="57"/>
      <c r="EW90" s="57"/>
      <c r="EX90" s="57"/>
      <c r="EY90" s="57"/>
      <c r="EZ90" s="57"/>
      <c r="FA90" s="57"/>
      <c r="FB90" s="57"/>
      <c r="FC90" s="57"/>
      <c r="FD90" s="57"/>
      <c r="FE90" s="57"/>
      <c r="FF90" s="57"/>
      <c r="FG90" s="57"/>
      <c r="FH90" s="57"/>
      <c r="FI90" s="57"/>
      <c r="FJ90" s="57"/>
      <c r="FK90" s="57"/>
      <c r="FL90" s="57"/>
      <c r="FM90" s="57"/>
      <c r="FN90" s="57"/>
      <c r="FO90" s="57"/>
      <c r="FP90" s="57"/>
      <c r="FQ90" s="57"/>
      <c r="FR90" s="57"/>
      <c r="FS90" s="57"/>
    </row>
    <row r="91" spans="1:175" ht="99">
      <c r="A91" s="57"/>
      <c r="B91" s="71">
        <v>44</v>
      </c>
      <c r="C91" s="53" t="str">
        <f>BC_LĐNM!B45</f>
        <v>04TE-4313</v>
      </c>
      <c r="D91" s="342" t="str">
        <f>BC_LĐNM!C45</f>
        <v>VH báo gia trị đo tăng đột ngột</v>
      </c>
      <c r="E91" s="343"/>
      <c r="F91" s="343"/>
      <c r="G91" s="344"/>
      <c r="H91" s="53" t="str">
        <f>BC_LĐNM!E45</f>
        <v>Đạt</v>
      </c>
      <c r="I91" s="34" t="str">
        <f>BC_LĐNM!F45</f>
        <v>Nguyên nhân: Hỏng safety barrier 
Thực hiện: Kiểm tra đầu dò nhiệt tăng cao. Tiến hành kiểm tra giá trị nhiệt tại sensor chính 66,7degC, sensor phụ 0 degC (thông tin đã hỏng trước đó). Kiểm tra trên hệ thống phát hiện Safety barrier không lên đèn hỏng. Trao đổi planner nhận vật tư mới thay thế đưa thiết bị vào hoạt động. Giá trị nhiệt báo 66,78 degC sau khi thay thế.
Kết quả: Thiết bị đang hoạt động bình thường, bàn giao ĐVCQ theo dõi thêm.</v>
      </c>
      <c r="J91" s="34"/>
      <c r="K91" s="34"/>
      <c r="L91" s="57"/>
      <c r="M91" s="57"/>
      <c r="N91" s="57"/>
      <c r="O91" s="57"/>
      <c r="P91" s="57"/>
      <c r="Q91" s="57"/>
      <c r="R91" s="57"/>
      <c r="S91" s="57"/>
      <c r="T91" s="57"/>
      <c r="U91" s="57"/>
      <c r="V91" s="57"/>
      <c r="W91" s="57"/>
      <c r="X91" s="57"/>
      <c r="Y91" s="57"/>
      <c r="Z91" s="57"/>
      <c r="AA91" s="57"/>
      <c r="AB91" s="57"/>
      <c r="AC91" s="57"/>
      <c r="AD91" s="57"/>
      <c r="AE91" s="57"/>
      <c r="AF91" s="57"/>
      <c r="AG91" s="57"/>
      <c r="AH91" s="57"/>
      <c r="AI91" s="57"/>
      <c r="AJ91" s="57"/>
      <c r="AK91" s="57"/>
      <c r="AL91" s="57"/>
      <c r="AM91" s="57"/>
      <c r="AN91" s="57"/>
      <c r="AO91" s="57"/>
      <c r="AP91" s="57"/>
      <c r="AQ91" s="57"/>
      <c r="AR91" s="57"/>
      <c r="AS91" s="57"/>
      <c r="AT91" s="57"/>
      <c r="AU91" s="57"/>
      <c r="AV91" s="57"/>
      <c r="AW91" s="57"/>
      <c r="AX91" s="57"/>
      <c r="AY91" s="57"/>
      <c r="AZ91" s="57"/>
      <c r="BA91" s="57"/>
      <c r="BB91" s="57"/>
      <c r="BC91" s="57"/>
      <c r="BD91" s="57"/>
      <c r="BE91" s="57"/>
      <c r="BF91" s="57"/>
      <c r="BG91" s="57"/>
      <c r="BH91" s="57"/>
      <c r="BI91" s="57"/>
      <c r="BJ91" s="57"/>
      <c r="BK91" s="57"/>
      <c r="BL91" s="57"/>
      <c r="BM91" s="57"/>
      <c r="BN91" s="57"/>
      <c r="BO91" s="57"/>
      <c r="BP91" s="57"/>
      <c r="BQ91" s="57"/>
      <c r="BR91" s="57"/>
      <c r="BS91" s="57"/>
      <c r="BT91" s="57"/>
      <c r="BU91" s="57"/>
      <c r="BV91" s="57"/>
      <c r="BW91" s="57"/>
      <c r="BX91" s="57"/>
      <c r="BY91" s="57"/>
      <c r="BZ91" s="57"/>
      <c r="CA91" s="57"/>
      <c r="CB91" s="57"/>
      <c r="CC91" s="57"/>
      <c r="CD91" s="57"/>
      <c r="CE91" s="57"/>
      <c r="CF91" s="57"/>
      <c r="CG91" s="57"/>
      <c r="CH91" s="57"/>
      <c r="CI91" s="57"/>
      <c r="CJ91" s="57"/>
      <c r="CK91" s="57"/>
      <c r="CL91" s="57"/>
      <c r="CM91" s="57"/>
      <c r="CN91" s="57"/>
      <c r="CO91" s="57"/>
      <c r="CP91" s="57"/>
      <c r="CQ91" s="57"/>
      <c r="CR91" s="57"/>
      <c r="CS91" s="57"/>
      <c r="CT91" s="57"/>
      <c r="CU91" s="57"/>
      <c r="CV91" s="57"/>
      <c r="CW91" s="57"/>
      <c r="CX91" s="57"/>
      <c r="CY91" s="57"/>
      <c r="CZ91" s="57"/>
      <c r="DA91" s="57"/>
      <c r="DB91" s="57"/>
      <c r="DC91" s="57"/>
      <c r="DD91" s="57"/>
      <c r="DE91" s="57"/>
      <c r="DF91" s="57"/>
      <c r="DG91" s="57"/>
      <c r="DH91" s="57"/>
      <c r="DI91" s="57"/>
      <c r="DJ91" s="57"/>
      <c r="DK91" s="57"/>
      <c r="DL91" s="57"/>
      <c r="DM91" s="57"/>
      <c r="DN91" s="57"/>
      <c r="DO91" s="57"/>
      <c r="DP91" s="57"/>
      <c r="DQ91" s="57"/>
      <c r="DR91" s="57"/>
      <c r="DS91" s="57"/>
      <c r="DT91" s="57"/>
      <c r="DU91" s="57"/>
      <c r="DV91" s="57"/>
      <c r="DW91" s="57"/>
      <c r="DX91" s="57"/>
      <c r="DY91" s="57"/>
      <c r="DZ91" s="57"/>
      <c r="EA91" s="57"/>
      <c r="EB91" s="57"/>
      <c r="EC91" s="57"/>
      <c r="ED91" s="57"/>
      <c r="EE91" s="57"/>
      <c r="EF91" s="57"/>
      <c r="EG91" s="57"/>
      <c r="EH91" s="57"/>
      <c r="EI91" s="57"/>
      <c r="EJ91" s="57"/>
      <c r="EK91" s="57"/>
      <c r="EL91" s="57"/>
      <c r="EM91" s="57"/>
      <c r="EN91" s="57"/>
      <c r="EO91" s="57"/>
      <c r="EP91" s="57"/>
      <c r="EQ91" s="57"/>
      <c r="ER91" s="57"/>
      <c r="ES91" s="57"/>
      <c r="ET91" s="57"/>
      <c r="EU91" s="57"/>
      <c r="EV91" s="57"/>
      <c r="EW91" s="57"/>
      <c r="EX91" s="57"/>
      <c r="EY91" s="57"/>
      <c r="EZ91" s="57"/>
      <c r="FA91" s="57"/>
      <c r="FB91" s="57"/>
      <c r="FC91" s="57"/>
      <c r="FD91" s="57"/>
      <c r="FE91" s="57"/>
      <c r="FF91" s="57"/>
      <c r="FG91" s="57"/>
      <c r="FH91" s="57"/>
      <c r="FI91" s="57"/>
      <c r="FJ91" s="57"/>
      <c r="FK91" s="57"/>
      <c r="FL91" s="57"/>
      <c r="FM91" s="57"/>
      <c r="FN91" s="57"/>
      <c r="FO91" s="57"/>
      <c r="FP91" s="57"/>
      <c r="FQ91" s="57"/>
      <c r="FR91" s="57"/>
      <c r="FS91" s="57"/>
    </row>
    <row r="92" spans="1:175" ht="49.5">
      <c r="A92" s="57"/>
      <c r="B92" s="71">
        <v>45</v>
      </c>
      <c r="C92" s="53" t="str">
        <f>BC_LĐNM!B46</f>
        <v>FT400.01</v>
      </c>
      <c r="D92" s="342" t="str">
        <f>BC_LĐNM!C46</f>
        <v>Thực hiện tho yêu cầu VH</v>
      </c>
      <c r="E92" s="343"/>
      <c r="F92" s="343"/>
      <c r="G92" s="344"/>
      <c r="H92" s="53" t="str">
        <f>BC_LĐNM!E46</f>
        <v>Đạt</v>
      </c>
      <c r="I92" s="34" t="str">
        <f>BC_LĐNM!F46</f>
        <v>Nguyên nhân: VH vệ sinh bồn cần về sinh luôn thiết bị theo yêu .
Thực hiện: Theo yêu cầu tháo đầu dò vệ sinh thiết bị trước khi chạy lại hệ thống làm mát.
Kết quả: Thiết bị đã được vệ sinh và lắp lại theo yêu cầu, bàn giao ĐVCQ chạy lại cụm</v>
      </c>
      <c r="J92" s="34"/>
      <c r="K92" s="34"/>
      <c r="L92" s="57"/>
      <c r="M92" s="57"/>
      <c r="N92" s="57"/>
      <c r="O92" s="57"/>
      <c r="P92" s="57"/>
      <c r="Q92" s="57"/>
      <c r="R92" s="57"/>
      <c r="S92" s="57"/>
      <c r="T92" s="57"/>
      <c r="U92" s="57"/>
      <c r="V92" s="57"/>
      <c r="W92" s="57"/>
      <c r="X92" s="57"/>
      <c r="Y92" s="57"/>
      <c r="Z92" s="57"/>
      <c r="AA92" s="57"/>
      <c r="AB92" s="57"/>
      <c r="AC92" s="57"/>
      <c r="AD92" s="57"/>
      <c r="AE92" s="57"/>
      <c r="AF92" s="57"/>
      <c r="AG92" s="57"/>
      <c r="AH92" s="57"/>
      <c r="AI92" s="57"/>
      <c r="AJ92" s="57"/>
      <c r="AK92" s="57"/>
      <c r="AL92" s="57"/>
      <c r="AM92" s="57"/>
      <c r="AN92" s="57"/>
      <c r="AO92" s="57"/>
      <c r="AP92" s="57"/>
      <c r="AQ92" s="57"/>
      <c r="AR92" s="57"/>
      <c r="AS92" s="57"/>
      <c r="AT92" s="57"/>
      <c r="AU92" s="57"/>
      <c r="AV92" s="57"/>
      <c r="AW92" s="57"/>
      <c r="AX92" s="57"/>
      <c r="AY92" s="57"/>
      <c r="AZ92" s="57"/>
      <c r="BA92" s="57"/>
      <c r="BB92" s="57"/>
      <c r="BC92" s="57"/>
      <c r="BD92" s="57"/>
      <c r="BE92" s="57"/>
      <c r="BF92" s="57"/>
      <c r="BG92" s="57"/>
      <c r="BH92" s="57"/>
      <c r="BI92" s="57"/>
      <c r="BJ92" s="57"/>
      <c r="BK92" s="57"/>
      <c r="BL92" s="57"/>
      <c r="BM92" s="57"/>
      <c r="BN92" s="57"/>
      <c r="BO92" s="57"/>
      <c r="BP92" s="57"/>
      <c r="BQ92" s="57"/>
      <c r="BR92" s="57"/>
      <c r="BS92" s="57"/>
      <c r="BT92" s="57"/>
      <c r="BU92" s="57"/>
      <c r="BV92" s="57"/>
      <c r="BW92" s="57"/>
      <c r="BX92" s="57"/>
      <c r="BY92" s="57"/>
      <c r="BZ92" s="57"/>
      <c r="CA92" s="57"/>
      <c r="CB92" s="57"/>
      <c r="CC92" s="57"/>
      <c r="CD92" s="57"/>
      <c r="CE92" s="57"/>
      <c r="CF92" s="57"/>
      <c r="CG92" s="57"/>
      <c r="CH92" s="57"/>
      <c r="CI92" s="57"/>
      <c r="CJ92" s="57"/>
      <c r="CK92" s="57"/>
      <c r="CL92" s="57"/>
      <c r="CM92" s="57"/>
      <c r="CN92" s="57"/>
      <c r="CO92" s="57"/>
      <c r="CP92" s="57"/>
      <c r="CQ92" s="57"/>
      <c r="CR92" s="57"/>
      <c r="CS92" s="57"/>
      <c r="CT92" s="57"/>
      <c r="CU92" s="57"/>
      <c r="CV92" s="57"/>
      <c r="CW92" s="57"/>
      <c r="CX92" s="57"/>
      <c r="CY92" s="57"/>
      <c r="CZ92" s="57"/>
      <c r="DA92" s="57"/>
      <c r="DB92" s="57"/>
      <c r="DC92" s="57"/>
      <c r="DD92" s="57"/>
      <c r="DE92" s="57"/>
      <c r="DF92" s="57"/>
      <c r="DG92" s="57"/>
      <c r="DH92" s="57"/>
      <c r="DI92" s="57"/>
      <c r="DJ92" s="57"/>
      <c r="DK92" s="57"/>
      <c r="DL92" s="57"/>
      <c r="DM92" s="57"/>
      <c r="DN92" s="57"/>
      <c r="DO92" s="57"/>
      <c r="DP92" s="57"/>
      <c r="DQ92" s="57"/>
      <c r="DR92" s="57"/>
      <c r="DS92" s="57"/>
      <c r="DT92" s="57"/>
      <c r="DU92" s="57"/>
      <c r="DV92" s="57"/>
      <c r="DW92" s="57"/>
      <c r="DX92" s="57"/>
      <c r="DY92" s="57"/>
      <c r="DZ92" s="57"/>
      <c r="EA92" s="57"/>
      <c r="EB92" s="57"/>
      <c r="EC92" s="57"/>
      <c r="ED92" s="57"/>
      <c r="EE92" s="57"/>
      <c r="EF92" s="57"/>
      <c r="EG92" s="57"/>
      <c r="EH92" s="57"/>
      <c r="EI92" s="57"/>
      <c r="EJ92" s="57"/>
      <c r="EK92" s="57"/>
      <c r="EL92" s="57"/>
      <c r="EM92" s="57"/>
      <c r="EN92" s="57"/>
      <c r="EO92" s="57"/>
      <c r="EP92" s="57"/>
      <c r="EQ92" s="57"/>
      <c r="ER92" s="57"/>
      <c r="ES92" s="57"/>
      <c r="ET92" s="57"/>
      <c r="EU92" s="57"/>
      <c r="EV92" s="57"/>
      <c r="EW92" s="57"/>
      <c r="EX92" s="57"/>
      <c r="EY92" s="57"/>
      <c r="EZ92" s="57"/>
      <c r="FA92" s="57"/>
      <c r="FB92" s="57"/>
      <c r="FC92" s="57"/>
      <c r="FD92" s="57"/>
      <c r="FE92" s="57"/>
      <c r="FF92" s="57"/>
      <c r="FG92" s="57"/>
      <c r="FH92" s="57"/>
      <c r="FI92" s="57"/>
      <c r="FJ92" s="57"/>
      <c r="FK92" s="57"/>
      <c r="FL92" s="57"/>
      <c r="FM92" s="57"/>
      <c r="FN92" s="57"/>
      <c r="FO92" s="57"/>
      <c r="FP92" s="57"/>
      <c r="FQ92" s="57"/>
      <c r="FR92" s="57"/>
      <c r="FS92" s="57"/>
    </row>
    <row r="93" spans="1:175" ht="49.5">
      <c r="A93" s="57"/>
      <c r="B93" s="71">
        <v>46</v>
      </c>
      <c r="C93" s="53" t="str">
        <f>BC_LĐNM!B47</f>
        <v>Cân bàn NPK</v>
      </c>
      <c r="D93" s="342" t="str">
        <f>BC_LĐNM!C47</f>
        <v xml:space="preserve">Lệch -120gam so với tải chuẩn </v>
      </c>
      <c r="E93" s="343"/>
      <c r="F93" s="343"/>
      <c r="G93" s="344"/>
      <c r="H93" s="53" t="str">
        <f>BC_LĐNM!E47</f>
        <v>Đạt</v>
      </c>
      <c r="I93" s="34" t="str">
        <f>BC_LĐNM!F47</f>
        <v>Nguyên nhân: Chưa rõ nguyên nhân.
Thực hiện: Calibration lại cân bàn theo tải chuân
Kết quả: Cân hoạt động đúng, bàn giao ĐVVH.</v>
      </c>
      <c r="J93" s="34"/>
      <c r="K93" s="34"/>
      <c r="L93" s="57"/>
      <c r="M93" s="57"/>
      <c r="N93" s="57"/>
      <c r="O93" s="57"/>
      <c r="P93" s="57"/>
      <c r="Q93" s="57"/>
      <c r="R93" s="57"/>
      <c r="S93" s="57"/>
      <c r="T93" s="57"/>
      <c r="U93" s="57"/>
      <c r="V93" s="57"/>
      <c r="W93" s="57"/>
      <c r="X93" s="57"/>
      <c r="Y93" s="57"/>
      <c r="Z93" s="57"/>
      <c r="AA93" s="57"/>
      <c r="AB93" s="57"/>
      <c r="AC93" s="57"/>
      <c r="AD93" s="57"/>
      <c r="AE93" s="57"/>
      <c r="AF93" s="57"/>
      <c r="AG93" s="57"/>
      <c r="AH93" s="57"/>
      <c r="AI93" s="57"/>
      <c r="AJ93" s="57"/>
      <c r="AK93" s="57"/>
      <c r="AL93" s="57"/>
      <c r="AM93" s="57"/>
      <c r="AN93" s="57"/>
      <c r="AO93" s="57"/>
      <c r="AP93" s="57"/>
      <c r="AQ93" s="57"/>
      <c r="AR93" s="57"/>
      <c r="AS93" s="57"/>
      <c r="AT93" s="57"/>
      <c r="AU93" s="57"/>
      <c r="AV93" s="57"/>
      <c r="AW93" s="57"/>
      <c r="AX93" s="57"/>
      <c r="AY93" s="57"/>
      <c r="AZ93" s="57"/>
      <c r="BA93" s="57"/>
      <c r="BB93" s="57"/>
      <c r="BC93" s="57"/>
      <c r="BD93" s="57"/>
      <c r="BE93" s="57"/>
      <c r="BF93" s="57"/>
      <c r="BG93" s="57"/>
      <c r="BH93" s="57"/>
      <c r="BI93" s="57"/>
      <c r="BJ93" s="57"/>
      <c r="BK93" s="57"/>
      <c r="BL93" s="57"/>
      <c r="BM93" s="57"/>
      <c r="BN93" s="57"/>
      <c r="BO93" s="57"/>
      <c r="BP93" s="57"/>
      <c r="BQ93" s="57"/>
      <c r="BR93" s="57"/>
      <c r="BS93" s="57"/>
      <c r="BT93" s="57"/>
      <c r="BU93" s="57"/>
      <c r="BV93" s="57"/>
      <c r="BW93" s="57"/>
      <c r="BX93" s="57"/>
      <c r="BY93" s="57"/>
      <c r="BZ93" s="57"/>
      <c r="CA93" s="57"/>
      <c r="CB93" s="57"/>
      <c r="CC93" s="57"/>
      <c r="CD93" s="57"/>
      <c r="CE93" s="57"/>
      <c r="CF93" s="57"/>
      <c r="CG93" s="57"/>
      <c r="CH93" s="57"/>
      <c r="CI93" s="57"/>
      <c r="CJ93" s="57"/>
      <c r="CK93" s="57"/>
      <c r="CL93" s="57"/>
      <c r="CM93" s="57"/>
      <c r="CN93" s="57"/>
      <c r="CO93" s="57"/>
      <c r="CP93" s="57"/>
      <c r="CQ93" s="57"/>
      <c r="CR93" s="57"/>
      <c r="CS93" s="57"/>
      <c r="CT93" s="57"/>
      <c r="CU93" s="57"/>
      <c r="CV93" s="57"/>
      <c r="CW93" s="57"/>
      <c r="CX93" s="57"/>
      <c r="CY93" s="57"/>
      <c r="CZ93" s="57"/>
      <c r="DA93" s="57"/>
      <c r="DB93" s="57"/>
      <c r="DC93" s="57"/>
      <c r="DD93" s="57"/>
      <c r="DE93" s="57"/>
      <c r="DF93" s="57"/>
      <c r="DG93" s="57"/>
      <c r="DH93" s="57"/>
      <c r="DI93" s="57"/>
      <c r="DJ93" s="57"/>
      <c r="DK93" s="57"/>
      <c r="DL93" s="57"/>
      <c r="DM93" s="57"/>
      <c r="DN93" s="57"/>
      <c r="DO93" s="57"/>
      <c r="DP93" s="57"/>
      <c r="DQ93" s="57"/>
      <c r="DR93" s="57"/>
      <c r="DS93" s="57"/>
      <c r="DT93" s="57"/>
      <c r="DU93" s="57"/>
      <c r="DV93" s="57"/>
      <c r="DW93" s="57"/>
      <c r="DX93" s="57"/>
      <c r="DY93" s="57"/>
      <c r="DZ93" s="57"/>
      <c r="EA93" s="57"/>
      <c r="EB93" s="57"/>
      <c r="EC93" s="57"/>
      <c r="ED93" s="57"/>
      <c r="EE93" s="57"/>
      <c r="EF93" s="57"/>
      <c r="EG93" s="57"/>
      <c r="EH93" s="57"/>
      <c r="EI93" s="57"/>
      <c r="EJ93" s="57"/>
      <c r="EK93" s="57"/>
      <c r="EL93" s="57"/>
      <c r="EM93" s="57"/>
      <c r="EN93" s="57"/>
      <c r="EO93" s="57"/>
      <c r="EP93" s="57"/>
      <c r="EQ93" s="57"/>
      <c r="ER93" s="57"/>
      <c r="ES93" s="57"/>
      <c r="ET93" s="57"/>
      <c r="EU93" s="57"/>
      <c r="EV93" s="57"/>
      <c r="EW93" s="57"/>
      <c r="EX93" s="57"/>
      <c r="EY93" s="57"/>
      <c r="EZ93" s="57"/>
      <c r="FA93" s="57"/>
      <c r="FB93" s="57"/>
      <c r="FC93" s="57"/>
      <c r="FD93" s="57"/>
      <c r="FE93" s="57"/>
      <c r="FF93" s="57"/>
      <c r="FG93" s="57"/>
      <c r="FH93" s="57"/>
      <c r="FI93" s="57"/>
      <c r="FJ93" s="57"/>
      <c r="FK93" s="57"/>
      <c r="FL93" s="57"/>
      <c r="FM93" s="57"/>
      <c r="FN93" s="57"/>
      <c r="FO93" s="57"/>
      <c r="FP93" s="57"/>
      <c r="FQ93" s="57"/>
      <c r="FR93" s="57"/>
      <c r="FS93" s="57"/>
    </row>
    <row r="94" spans="1:175" ht="49.5">
      <c r="A94" s="57"/>
      <c r="B94" s="71">
        <v>47</v>
      </c>
      <c r="C94" s="53" t="str">
        <f>BC_LĐNM!B48</f>
        <v>Máy in số 3 NPK</v>
      </c>
      <c r="D94" s="342" t="str">
        <f>BC_LĐNM!C48</f>
        <v>Báo lỗi "Độ nhớt vượt quá ngưỡng cho phép"</v>
      </c>
      <c r="E94" s="343"/>
      <c r="F94" s="343"/>
      <c r="G94" s="344"/>
      <c r="H94" s="53" t="str">
        <f>BC_LĐNM!E48</f>
        <v>Đạt</v>
      </c>
      <c r="I94" s="34" t="str">
        <f>BC_LĐNM!F48</f>
        <v>Nguyên nhân: Máy in lệch tia mực khiến đầu in bị đóng mực. 
Thực hiện: Chỉnh lại tia mực và vệ sinh đầu in
Kết quả: Máy in hoạt động bình thường, bàn giao ĐVVH</v>
      </c>
      <c r="J94" s="34"/>
      <c r="K94" s="34"/>
      <c r="L94" s="57"/>
      <c r="M94" s="57"/>
      <c r="N94" s="57"/>
      <c r="O94" s="57"/>
      <c r="P94" s="57"/>
      <c r="Q94" s="57"/>
      <c r="R94" s="57"/>
      <c r="S94" s="57"/>
      <c r="T94" s="57"/>
      <c r="U94" s="57"/>
      <c r="V94" s="57"/>
      <c r="W94" s="57"/>
      <c r="X94" s="57"/>
      <c r="Y94" s="57"/>
      <c r="Z94" s="57"/>
      <c r="AA94" s="57"/>
      <c r="AB94" s="57"/>
      <c r="AC94" s="57"/>
      <c r="AD94" s="57"/>
      <c r="AE94" s="57"/>
      <c r="AF94" s="57"/>
      <c r="AG94" s="57"/>
      <c r="AH94" s="57"/>
      <c r="AI94" s="57"/>
      <c r="AJ94" s="57"/>
      <c r="AK94" s="57"/>
      <c r="AL94" s="57"/>
      <c r="AM94" s="57"/>
      <c r="AN94" s="57"/>
      <c r="AO94" s="57"/>
      <c r="AP94" s="57"/>
      <c r="AQ94" s="57"/>
      <c r="AR94" s="57"/>
      <c r="AS94" s="57"/>
      <c r="AT94" s="57"/>
      <c r="AU94" s="57"/>
      <c r="AV94" s="57"/>
      <c r="AW94" s="57"/>
      <c r="AX94" s="57"/>
      <c r="AY94" s="57"/>
      <c r="AZ94" s="57"/>
      <c r="BA94" s="57"/>
      <c r="BB94" s="57"/>
      <c r="BC94" s="57"/>
      <c r="BD94" s="57"/>
      <c r="BE94" s="57"/>
      <c r="BF94" s="57"/>
      <c r="BG94" s="57"/>
      <c r="BH94" s="57"/>
      <c r="BI94" s="57"/>
      <c r="BJ94" s="57"/>
      <c r="BK94" s="57"/>
      <c r="BL94" s="57"/>
      <c r="BM94" s="57"/>
      <c r="BN94" s="57"/>
      <c r="BO94" s="57"/>
      <c r="BP94" s="57"/>
      <c r="BQ94" s="57"/>
      <c r="BR94" s="57"/>
      <c r="BS94" s="57"/>
      <c r="BT94" s="57"/>
      <c r="BU94" s="57"/>
      <c r="BV94" s="57"/>
      <c r="BW94" s="57"/>
      <c r="BX94" s="57"/>
      <c r="BY94" s="57"/>
      <c r="BZ94" s="57"/>
      <c r="CA94" s="57"/>
      <c r="CB94" s="57"/>
      <c r="CC94" s="57"/>
      <c r="CD94" s="57"/>
      <c r="CE94" s="57"/>
      <c r="CF94" s="57"/>
      <c r="CG94" s="57"/>
      <c r="CH94" s="57"/>
      <c r="CI94" s="57"/>
      <c r="CJ94" s="57"/>
      <c r="CK94" s="57"/>
      <c r="CL94" s="57"/>
      <c r="CM94" s="57"/>
      <c r="CN94" s="57"/>
      <c r="CO94" s="57"/>
      <c r="CP94" s="57"/>
      <c r="CQ94" s="57"/>
      <c r="CR94" s="57"/>
      <c r="CS94" s="57"/>
      <c r="CT94" s="57"/>
      <c r="CU94" s="57"/>
      <c r="CV94" s="57"/>
      <c r="CW94" s="57"/>
      <c r="CX94" s="57"/>
      <c r="CY94" s="57"/>
      <c r="CZ94" s="57"/>
      <c r="DA94" s="57"/>
      <c r="DB94" s="57"/>
      <c r="DC94" s="57"/>
      <c r="DD94" s="57"/>
      <c r="DE94" s="57"/>
      <c r="DF94" s="57"/>
      <c r="DG94" s="57"/>
      <c r="DH94" s="57"/>
      <c r="DI94" s="57"/>
      <c r="DJ94" s="57"/>
      <c r="DK94" s="57"/>
      <c r="DL94" s="57"/>
      <c r="DM94" s="57"/>
      <c r="DN94" s="57"/>
      <c r="DO94" s="57"/>
      <c r="DP94" s="57"/>
      <c r="DQ94" s="57"/>
      <c r="DR94" s="57"/>
      <c r="DS94" s="57"/>
      <c r="DT94" s="57"/>
      <c r="DU94" s="57"/>
      <c r="DV94" s="57"/>
      <c r="DW94" s="57"/>
      <c r="DX94" s="57"/>
      <c r="DY94" s="57"/>
      <c r="DZ94" s="57"/>
      <c r="EA94" s="57"/>
      <c r="EB94" s="57"/>
      <c r="EC94" s="57"/>
      <c r="ED94" s="57"/>
      <c r="EE94" s="57"/>
      <c r="EF94" s="57"/>
      <c r="EG94" s="57"/>
      <c r="EH94" s="57"/>
      <c r="EI94" s="57"/>
      <c r="EJ94" s="57"/>
      <c r="EK94" s="57"/>
      <c r="EL94" s="57"/>
      <c r="EM94" s="57"/>
      <c r="EN94" s="57"/>
      <c r="EO94" s="57"/>
      <c r="EP94" s="57"/>
      <c r="EQ94" s="57"/>
      <c r="ER94" s="57"/>
      <c r="ES94" s="57"/>
      <c r="ET94" s="57"/>
      <c r="EU94" s="57"/>
      <c r="EV94" s="57"/>
      <c r="EW94" s="57"/>
      <c r="EX94" s="57"/>
      <c r="EY94" s="57"/>
      <c r="EZ94" s="57"/>
      <c r="FA94" s="57"/>
      <c r="FB94" s="57"/>
      <c r="FC94" s="57"/>
      <c r="FD94" s="57"/>
      <c r="FE94" s="57"/>
      <c r="FF94" s="57"/>
      <c r="FG94" s="57"/>
      <c r="FH94" s="57"/>
      <c r="FI94" s="57"/>
      <c r="FJ94" s="57"/>
      <c r="FK94" s="57"/>
      <c r="FL94" s="57"/>
      <c r="FM94" s="57"/>
      <c r="FN94" s="57"/>
      <c r="FO94" s="57"/>
      <c r="FP94" s="57"/>
      <c r="FQ94" s="57"/>
      <c r="FR94" s="57"/>
      <c r="FS94" s="57"/>
    </row>
    <row r="95" spans="1:175" ht="49.5">
      <c r="A95" s="57"/>
      <c r="B95" s="71">
        <v>48</v>
      </c>
      <c r="C95" s="53" t="str">
        <f>BC_LĐNM!B49</f>
        <v>L08201B</v>
      </c>
      <c r="D95" s="342" t="str">
        <f>BC_LĐNM!C49</f>
        <v xml:space="preserve">Cân A dao động </v>
      </c>
      <c r="E95" s="343"/>
      <c r="F95" s="343"/>
      <c r="G95" s="344"/>
      <c r="H95" s="53" t="str">
        <f>BC_LĐNM!E49</f>
        <v>Đạt</v>
      </c>
      <c r="I95" s="34" t="str">
        <f>BC_LĐNM!F49</f>
        <v>Nguyên nhân: Thông số cửa thô chưa phù hợp
Thực hiện: Điều chỉnh lại thông số cửa thô
Kết quả: Thiết bị hoạt động bình thường, bàn giao ĐVVH.</v>
      </c>
      <c r="J95" s="34"/>
      <c r="K95" s="34"/>
      <c r="L95" s="57"/>
      <c r="M95" s="57"/>
      <c r="N95" s="57"/>
      <c r="O95" s="57"/>
      <c r="P95" s="57"/>
      <c r="Q95" s="57"/>
      <c r="R95" s="57"/>
      <c r="S95" s="57"/>
      <c r="T95" s="57"/>
      <c r="U95" s="57"/>
      <c r="V95" s="57"/>
      <c r="W95" s="57"/>
      <c r="X95" s="57"/>
      <c r="Y95" s="57"/>
      <c r="Z95" s="57"/>
      <c r="AA95" s="57"/>
      <c r="AB95" s="57"/>
      <c r="AC95" s="57"/>
      <c r="AD95" s="57"/>
      <c r="AE95" s="57"/>
      <c r="AF95" s="57"/>
      <c r="AG95" s="57"/>
      <c r="AH95" s="57"/>
      <c r="AI95" s="57"/>
      <c r="AJ95" s="57"/>
      <c r="AK95" s="57"/>
      <c r="AL95" s="57"/>
      <c r="AM95" s="57"/>
      <c r="AN95" s="57"/>
      <c r="AO95" s="57"/>
      <c r="AP95" s="57"/>
      <c r="AQ95" s="57"/>
      <c r="AR95" s="57"/>
      <c r="AS95" s="57"/>
      <c r="AT95" s="57"/>
      <c r="AU95" s="57"/>
      <c r="AV95" s="57"/>
      <c r="AW95" s="57"/>
      <c r="AX95" s="57"/>
      <c r="AY95" s="57"/>
      <c r="AZ95" s="57"/>
      <c r="BA95" s="57"/>
      <c r="BB95" s="57"/>
      <c r="BC95" s="57"/>
      <c r="BD95" s="57"/>
      <c r="BE95" s="57"/>
      <c r="BF95" s="57"/>
      <c r="BG95" s="57"/>
      <c r="BH95" s="57"/>
      <c r="BI95" s="57"/>
      <c r="BJ95" s="57"/>
      <c r="BK95" s="57"/>
      <c r="BL95" s="57"/>
      <c r="BM95" s="57"/>
      <c r="BN95" s="57"/>
      <c r="BO95" s="57"/>
      <c r="BP95" s="57"/>
      <c r="BQ95" s="57"/>
      <c r="BR95" s="57"/>
      <c r="BS95" s="57"/>
      <c r="BT95" s="57"/>
      <c r="BU95" s="57"/>
      <c r="BV95" s="57"/>
      <c r="BW95" s="57"/>
      <c r="BX95" s="57"/>
      <c r="BY95" s="57"/>
      <c r="BZ95" s="57"/>
      <c r="CA95" s="57"/>
      <c r="CB95" s="57"/>
      <c r="CC95" s="57"/>
      <c r="CD95" s="57"/>
      <c r="CE95" s="57"/>
      <c r="CF95" s="57"/>
      <c r="CG95" s="57"/>
      <c r="CH95" s="57"/>
      <c r="CI95" s="57"/>
      <c r="CJ95" s="57"/>
      <c r="CK95" s="57"/>
      <c r="CL95" s="57"/>
      <c r="CM95" s="57"/>
      <c r="CN95" s="57"/>
      <c r="CO95" s="57"/>
      <c r="CP95" s="57"/>
      <c r="CQ95" s="57"/>
      <c r="CR95" s="57"/>
      <c r="CS95" s="57"/>
      <c r="CT95" s="57"/>
      <c r="CU95" s="57"/>
      <c r="CV95" s="57"/>
      <c r="CW95" s="57"/>
      <c r="CX95" s="57"/>
      <c r="CY95" s="57"/>
      <c r="CZ95" s="57"/>
      <c r="DA95" s="57"/>
      <c r="DB95" s="57"/>
      <c r="DC95" s="57"/>
      <c r="DD95" s="57"/>
      <c r="DE95" s="57"/>
      <c r="DF95" s="57"/>
      <c r="DG95" s="57"/>
      <c r="DH95" s="57"/>
      <c r="DI95" s="57"/>
      <c r="DJ95" s="57"/>
      <c r="DK95" s="57"/>
      <c r="DL95" s="57"/>
      <c r="DM95" s="57"/>
      <c r="DN95" s="57"/>
      <c r="DO95" s="57"/>
      <c r="DP95" s="57"/>
      <c r="DQ95" s="57"/>
      <c r="DR95" s="57"/>
      <c r="DS95" s="57"/>
      <c r="DT95" s="57"/>
      <c r="DU95" s="57"/>
      <c r="DV95" s="57"/>
      <c r="DW95" s="57"/>
      <c r="DX95" s="57"/>
      <c r="DY95" s="57"/>
      <c r="DZ95" s="57"/>
      <c r="EA95" s="57"/>
      <c r="EB95" s="57"/>
      <c r="EC95" s="57"/>
      <c r="ED95" s="57"/>
      <c r="EE95" s="57"/>
      <c r="EF95" s="57"/>
      <c r="EG95" s="57"/>
      <c r="EH95" s="57"/>
      <c r="EI95" s="57"/>
      <c r="EJ95" s="57"/>
      <c r="EK95" s="57"/>
      <c r="EL95" s="57"/>
      <c r="EM95" s="57"/>
      <c r="EN95" s="57"/>
      <c r="EO95" s="57"/>
      <c r="EP95" s="57"/>
      <c r="EQ95" s="57"/>
      <c r="ER95" s="57"/>
      <c r="ES95" s="57"/>
      <c r="ET95" s="57"/>
      <c r="EU95" s="57"/>
      <c r="EV95" s="57"/>
      <c r="EW95" s="57"/>
      <c r="EX95" s="57"/>
      <c r="EY95" s="57"/>
      <c r="EZ95" s="57"/>
      <c r="FA95" s="57"/>
      <c r="FB95" s="57"/>
      <c r="FC95" s="57"/>
      <c r="FD95" s="57"/>
      <c r="FE95" s="57"/>
      <c r="FF95" s="57"/>
      <c r="FG95" s="57"/>
      <c r="FH95" s="57"/>
      <c r="FI95" s="57"/>
      <c r="FJ95" s="57"/>
      <c r="FK95" s="57"/>
      <c r="FL95" s="57"/>
      <c r="FM95" s="57"/>
      <c r="FN95" s="57"/>
      <c r="FO95" s="57"/>
      <c r="FP95" s="57"/>
      <c r="FQ95" s="57"/>
      <c r="FR95" s="57"/>
      <c r="FS95" s="57"/>
    </row>
    <row r="96" spans="1:175" ht="82.5">
      <c r="A96" s="57"/>
      <c r="B96" s="71">
        <v>49</v>
      </c>
      <c r="C96" s="53" t="str">
        <f>BC_LĐNM!B50</f>
        <v>07AT-2641</v>
      </c>
      <c r="D96" s="342" t="str">
        <f>BC_LĐNM!C50</f>
        <v>Giá trị đo dao động</v>
      </c>
      <c r="E96" s="343"/>
      <c r="F96" s="343"/>
      <c r="G96" s="344"/>
      <c r="H96" s="53" t="str">
        <f>BC_LĐNM!E50</f>
        <v>Đạt</v>
      </c>
      <c r="I96" s="34" t="str">
        <f>BC_LĐNM!F50</f>
        <v>Nguyên nhân: Nghi ngờ dịch chất bên trong đường ống bị tù.
Thực hiện: Kiểm tra thiết bị dùng loại đo lưu lượng (coriolis) để đo tỷ trọng. Giá trị đo cao hơn so với phòng LAB (1145kg/m3) thiết bị đo (1152kg/m3). Trao đổi VH KQ phòng LAB và đo online chưa cùng điều kiện và thời điểm yêu cầu VH theo dõi thêm. 
Kết quả: Thiết bị hoạt động bình thường, bàn giao ĐVVH theo dõi thêm.</v>
      </c>
      <c r="J96" s="34"/>
      <c r="K96" s="34"/>
      <c r="L96" s="57"/>
      <c r="M96" s="57"/>
      <c r="N96" s="57"/>
      <c r="O96" s="57"/>
      <c r="P96" s="57"/>
      <c r="Q96" s="57"/>
      <c r="R96" s="57"/>
      <c r="S96" s="57"/>
      <c r="T96" s="57"/>
      <c r="U96" s="57"/>
      <c r="V96" s="57"/>
      <c r="W96" s="57"/>
      <c r="X96" s="57"/>
      <c r="Y96" s="57"/>
      <c r="Z96" s="57"/>
      <c r="AA96" s="57"/>
      <c r="AB96" s="57"/>
      <c r="AC96" s="57"/>
      <c r="AD96" s="57"/>
      <c r="AE96" s="57"/>
      <c r="AF96" s="57"/>
      <c r="AG96" s="57"/>
      <c r="AH96" s="57"/>
      <c r="AI96" s="57"/>
      <c r="AJ96" s="57"/>
      <c r="AK96" s="57"/>
      <c r="AL96" s="57"/>
      <c r="AM96" s="57"/>
      <c r="AN96" s="57"/>
      <c r="AO96" s="57"/>
      <c r="AP96" s="57"/>
      <c r="AQ96" s="57"/>
      <c r="AR96" s="57"/>
      <c r="AS96" s="57"/>
      <c r="AT96" s="57"/>
      <c r="AU96" s="57"/>
      <c r="AV96" s="57"/>
      <c r="AW96" s="57"/>
      <c r="AX96" s="57"/>
      <c r="AY96" s="57"/>
      <c r="AZ96" s="57"/>
      <c r="BA96" s="57"/>
      <c r="BB96" s="57"/>
      <c r="BC96" s="57"/>
      <c r="BD96" s="57"/>
      <c r="BE96" s="57"/>
      <c r="BF96" s="57"/>
      <c r="BG96" s="57"/>
      <c r="BH96" s="57"/>
      <c r="BI96" s="57"/>
      <c r="BJ96" s="57"/>
      <c r="BK96" s="57"/>
      <c r="BL96" s="57"/>
      <c r="BM96" s="57"/>
      <c r="BN96" s="57"/>
      <c r="BO96" s="57"/>
      <c r="BP96" s="57"/>
      <c r="BQ96" s="57"/>
      <c r="BR96" s="57"/>
      <c r="BS96" s="57"/>
      <c r="BT96" s="57"/>
      <c r="BU96" s="57"/>
      <c r="BV96" s="57"/>
      <c r="BW96" s="57"/>
      <c r="BX96" s="57"/>
      <c r="BY96" s="57"/>
      <c r="BZ96" s="57"/>
      <c r="CA96" s="57"/>
      <c r="CB96" s="57"/>
      <c r="CC96" s="57"/>
      <c r="CD96" s="57"/>
      <c r="CE96" s="57"/>
      <c r="CF96" s="57"/>
      <c r="CG96" s="57"/>
      <c r="CH96" s="57"/>
      <c r="CI96" s="57"/>
      <c r="CJ96" s="57"/>
      <c r="CK96" s="57"/>
      <c r="CL96" s="57"/>
      <c r="CM96" s="57"/>
      <c r="CN96" s="57"/>
      <c r="CO96" s="57"/>
      <c r="CP96" s="57"/>
      <c r="CQ96" s="57"/>
      <c r="CR96" s="57"/>
      <c r="CS96" s="57"/>
      <c r="CT96" s="57"/>
      <c r="CU96" s="57"/>
      <c r="CV96" s="57"/>
      <c r="CW96" s="57"/>
      <c r="CX96" s="57"/>
      <c r="CY96" s="57"/>
      <c r="CZ96" s="57"/>
      <c r="DA96" s="57"/>
      <c r="DB96" s="57"/>
      <c r="DC96" s="57"/>
      <c r="DD96" s="57"/>
      <c r="DE96" s="57"/>
      <c r="DF96" s="57"/>
      <c r="DG96" s="57"/>
      <c r="DH96" s="57"/>
      <c r="DI96" s="57"/>
      <c r="DJ96" s="57"/>
      <c r="DK96" s="57"/>
      <c r="DL96" s="57"/>
      <c r="DM96" s="57"/>
      <c r="DN96" s="57"/>
      <c r="DO96" s="57"/>
      <c r="DP96" s="57"/>
      <c r="DQ96" s="57"/>
      <c r="DR96" s="57"/>
      <c r="DS96" s="57"/>
      <c r="DT96" s="57"/>
      <c r="DU96" s="57"/>
      <c r="DV96" s="57"/>
      <c r="DW96" s="57"/>
      <c r="DX96" s="57"/>
      <c r="DY96" s="57"/>
      <c r="DZ96" s="57"/>
      <c r="EA96" s="57"/>
      <c r="EB96" s="57"/>
      <c r="EC96" s="57"/>
      <c r="ED96" s="57"/>
      <c r="EE96" s="57"/>
      <c r="EF96" s="57"/>
      <c r="EG96" s="57"/>
      <c r="EH96" s="57"/>
      <c r="EI96" s="57"/>
      <c r="EJ96" s="57"/>
      <c r="EK96" s="57"/>
      <c r="EL96" s="57"/>
      <c r="EM96" s="57"/>
      <c r="EN96" s="57"/>
      <c r="EO96" s="57"/>
      <c r="EP96" s="57"/>
      <c r="EQ96" s="57"/>
      <c r="ER96" s="57"/>
      <c r="ES96" s="57"/>
      <c r="ET96" s="57"/>
      <c r="EU96" s="57"/>
      <c r="EV96" s="57"/>
      <c r="EW96" s="57"/>
      <c r="EX96" s="57"/>
      <c r="EY96" s="57"/>
      <c r="EZ96" s="57"/>
      <c r="FA96" s="57"/>
      <c r="FB96" s="57"/>
      <c r="FC96" s="57"/>
      <c r="FD96" s="57"/>
      <c r="FE96" s="57"/>
      <c r="FF96" s="57"/>
      <c r="FG96" s="57"/>
      <c r="FH96" s="57"/>
      <c r="FI96" s="57"/>
      <c r="FJ96" s="57"/>
      <c r="FK96" s="57"/>
      <c r="FL96" s="57"/>
      <c r="FM96" s="57"/>
      <c r="FN96" s="57"/>
      <c r="FO96" s="57"/>
      <c r="FP96" s="57"/>
      <c r="FQ96" s="57"/>
      <c r="FR96" s="57"/>
      <c r="FS96" s="57"/>
    </row>
    <row r="97" spans="1:175" ht="66">
      <c r="A97" s="57"/>
      <c r="B97" s="71">
        <v>50</v>
      </c>
      <c r="C97" s="53" t="str">
        <f>BC_LĐNM!B51</f>
        <v>MAY TINH V48016</v>
      </c>
      <c r="D97" s="342" t="str">
        <f>BC_LĐNM!C51</f>
        <v>Không xem được Camera xuất thủy</v>
      </c>
      <c r="E97" s="343"/>
      <c r="F97" s="343"/>
      <c r="G97" s="344"/>
      <c r="H97" s="53" t="str">
        <f>BC_LĐNM!E51</f>
        <v>Đạt</v>
      </c>
      <c r="I97" s="34" t="str">
        <f>BC_LĐNM!F51</f>
        <v>Nguyên nhân: Thực hiện theo yêu cầu
Thực hiện: Kiểm tra tín hiệu Internet bình thường, khởi động lại máy tính, chạy lại phần mềm Operater Softwavre, máy tính đã xem Camera xuất thủy lại bình thường.
Kết quả: Thiết bị hoạt động bình thường. Bàn giao ĐVCQ</v>
      </c>
      <c r="J97" s="34"/>
      <c r="K97" s="34"/>
      <c r="L97" s="57"/>
      <c r="M97" s="57"/>
      <c r="N97" s="57"/>
      <c r="O97" s="57"/>
      <c r="P97" s="57"/>
      <c r="Q97" s="57"/>
      <c r="R97" s="57"/>
      <c r="S97" s="57"/>
      <c r="T97" s="57"/>
      <c r="U97" s="57"/>
      <c r="V97" s="57"/>
      <c r="W97" s="57"/>
      <c r="X97" s="57"/>
      <c r="Y97" s="57"/>
      <c r="Z97" s="57"/>
      <c r="AA97" s="57"/>
      <c r="AB97" s="57"/>
      <c r="AC97" s="57"/>
      <c r="AD97" s="57"/>
      <c r="AE97" s="57"/>
      <c r="AF97" s="57"/>
      <c r="AG97" s="57"/>
      <c r="AH97" s="57"/>
      <c r="AI97" s="57"/>
      <c r="AJ97" s="57"/>
      <c r="AK97" s="57"/>
      <c r="AL97" s="57"/>
      <c r="AM97" s="57"/>
      <c r="AN97" s="57"/>
      <c r="AO97" s="57"/>
      <c r="AP97" s="57"/>
      <c r="AQ97" s="57"/>
      <c r="AR97" s="57"/>
      <c r="AS97" s="57"/>
      <c r="AT97" s="57"/>
      <c r="AU97" s="57"/>
      <c r="AV97" s="57"/>
      <c r="AW97" s="57"/>
      <c r="AX97" s="57"/>
      <c r="AY97" s="57"/>
      <c r="AZ97" s="57"/>
      <c r="BA97" s="57"/>
      <c r="BB97" s="57"/>
      <c r="BC97" s="57"/>
      <c r="BD97" s="57"/>
      <c r="BE97" s="57"/>
      <c r="BF97" s="57"/>
      <c r="BG97" s="57"/>
      <c r="BH97" s="57"/>
      <c r="BI97" s="57"/>
      <c r="BJ97" s="57"/>
      <c r="BK97" s="57"/>
      <c r="BL97" s="57"/>
      <c r="BM97" s="57"/>
      <c r="BN97" s="57"/>
      <c r="BO97" s="57"/>
      <c r="BP97" s="57"/>
      <c r="BQ97" s="57"/>
      <c r="BR97" s="57"/>
      <c r="BS97" s="57"/>
      <c r="BT97" s="57"/>
      <c r="BU97" s="57"/>
      <c r="BV97" s="57"/>
      <c r="BW97" s="57"/>
      <c r="BX97" s="57"/>
      <c r="BY97" s="57"/>
      <c r="BZ97" s="57"/>
      <c r="CA97" s="57"/>
      <c r="CB97" s="57"/>
      <c r="CC97" s="57"/>
      <c r="CD97" s="57"/>
      <c r="CE97" s="57"/>
      <c r="CF97" s="57"/>
      <c r="CG97" s="57"/>
      <c r="CH97" s="57"/>
      <c r="CI97" s="57"/>
      <c r="CJ97" s="57"/>
      <c r="CK97" s="57"/>
      <c r="CL97" s="57"/>
      <c r="CM97" s="57"/>
      <c r="CN97" s="57"/>
      <c r="CO97" s="57"/>
      <c r="CP97" s="57"/>
      <c r="CQ97" s="57"/>
      <c r="CR97" s="57"/>
      <c r="CS97" s="57"/>
      <c r="CT97" s="57"/>
      <c r="CU97" s="57"/>
      <c r="CV97" s="57"/>
      <c r="CW97" s="57"/>
      <c r="CX97" s="57"/>
      <c r="CY97" s="57"/>
      <c r="CZ97" s="57"/>
      <c r="DA97" s="57"/>
      <c r="DB97" s="57"/>
      <c r="DC97" s="57"/>
      <c r="DD97" s="57"/>
      <c r="DE97" s="57"/>
      <c r="DF97" s="57"/>
      <c r="DG97" s="57"/>
      <c r="DH97" s="57"/>
      <c r="DI97" s="57"/>
      <c r="DJ97" s="57"/>
      <c r="DK97" s="57"/>
      <c r="DL97" s="57"/>
      <c r="DM97" s="57"/>
      <c r="DN97" s="57"/>
      <c r="DO97" s="57"/>
      <c r="DP97" s="57"/>
      <c r="DQ97" s="57"/>
      <c r="DR97" s="57"/>
      <c r="DS97" s="57"/>
      <c r="DT97" s="57"/>
      <c r="DU97" s="57"/>
      <c r="DV97" s="57"/>
      <c r="DW97" s="57"/>
      <c r="DX97" s="57"/>
      <c r="DY97" s="57"/>
      <c r="DZ97" s="57"/>
      <c r="EA97" s="57"/>
      <c r="EB97" s="57"/>
      <c r="EC97" s="57"/>
      <c r="ED97" s="57"/>
      <c r="EE97" s="57"/>
      <c r="EF97" s="57"/>
      <c r="EG97" s="57"/>
      <c r="EH97" s="57"/>
      <c r="EI97" s="57"/>
      <c r="EJ97" s="57"/>
      <c r="EK97" s="57"/>
      <c r="EL97" s="57"/>
      <c r="EM97" s="57"/>
      <c r="EN97" s="57"/>
      <c r="EO97" s="57"/>
      <c r="EP97" s="57"/>
      <c r="EQ97" s="57"/>
      <c r="ER97" s="57"/>
      <c r="ES97" s="57"/>
      <c r="ET97" s="57"/>
      <c r="EU97" s="57"/>
      <c r="EV97" s="57"/>
      <c r="EW97" s="57"/>
      <c r="EX97" s="57"/>
      <c r="EY97" s="57"/>
      <c r="EZ97" s="57"/>
      <c r="FA97" s="57"/>
      <c r="FB97" s="57"/>
      <c r="FC97" s="57"/>
      <c r="FD97" s="57"/>
      <c r="FE97" s="57"/>
      <c r="FF97" s="57"/>
      <c r="FG97" s="57"/>
      <c r="FH97" s="57"/>
      <c r="FI97" s="57"/>
      <c r="FJ97" s="57"/>
      <c r="FK97" s="57"/>
      <c r="FL97" s="57"/>
      <c r="FM97" s="57"/>
      <c r="FN97" s="57"/>
      <c r="FO97" s="57"/>
      <c r="FP97" s="57"/>
      <c r="FQ97" s="57"/>
      <c r="FR97" s="57"/>
      <c r="FS97" s="57"/>
    </row>
    <row r="98" spans="1:175" ht="49.5">
      <c r="A98" s="57"/>
      <c r="B98" s="71">
        <v>51</v>
      </c>
      <c r="C98" s="53" t="str">
        <f>BC_LĐNM!B52</f>
        <v>L08201B</v>
      </c>
      <c r="D98" s="342" t="str">
        <f>BC_LĐNM!C52</f>
        <v>Chỉnh cân B xuống 100g</v>
      </c>
      <c r="E98" s="343"/>
      <c r="F98" s="343"/>
      <c r="G98" s="344"/>
      <c r="H98" s="53" t="str">
        <f>BC_LĐNM!E52</f>
        <v>Đạt</v>
      </c>
      <c r="I98" s="34" t="str">
        <f>BC_LĐNM!F52</f>
        <v>Nguyên nhân: Thực hiện theo yêu cầu
Thực hiện: Điều chỉnh cân B giảm xuống 100g theo yêu cầu
Kết quả: Đã thực hiện theo yêu cầu. Bàn giao ĐVCQ</v>
      </c>
      <c r="J98" s="34"/>
      <c r="K98" s="34"/>
      <c r="L98" s="57"/>
      <c r="M98" s="57"/>
      <c r="N98" s="57"/>
      <c r="O98" s="57"/>
      <c r="P98" s="57"/>
      <c r="Q98" s="57"/>
      <c r="R98" s="57"/>
      <c r="S98" s="57"/>
      <c r="T98" s="57"/>
      <c r="U98" s="57"/>
      <c r="V98" s="57"/>
      <c r="W98" s="57"/>
      <c r="X98" s="57"/>
      <c r="Y98" s="57"/>
      <c r="Z98" s="57"/>
      <c r="AA98" s="57"/>
      <c r="AB98" s="57"/>
      <c r="AC98" s="57"/>
      <c r="AD98" s="57"/>
      <c r="AE98" s="57"/>
      <c r="AF98" s="57"/>
      <c r="AG98" s="57"/>
      <c r="AH98" s="57"/>
      <c r="AI98" s="57"/>
      <c r="AJ98" s="57"/>
      <c r="AK98" s="57"/>
      <c r="AL98" s="57"/>
      <c r="AM98" s="57"/>
      <c r="AN98" s="57"/>
      <c r="AO98" s="57"/>
      <c r="AP98" s="57"/>
      <c r="AQ98" s="57"/>
      <c r="AR98" s="57"/>
      <c r="AS98" s="57"/>
      <c r="AT98" s="57"/>
      <c r="AU98" s="57"/>
      <c r="AV98" s="57"/>
      <c r="AW98" s="57"/>
      <c r="AX98" s="57"/>
      <c r="AY98" s="57"/>
      <c r="AZ98" s="57"/>
      <c r="BA98" s="57"/>
      <c r="BB98" s="57"/>
      <c r="BC98" s="57"/>
      <c r="BD98" s="57"/>
      <c r="BE98" s="57"/>
      <c r="BF98" s="57"/>
      <c r="BG98" s="57"/>
      <c r="BH98" s="57"/>
      <c r="BI98" s="57"/>
      <c r="BJ98" s="57"/>
      <c r="BK98" s="57"/>
      <c r="BL98" s="57"/>
      <c r="BM98" s="57"/>
      <c r="BN98" s="57"/>
      <c r="BO98" s="57"/>
      <c r="BP98" s="57"/>
      <c r="BQ98" s="57"/>
      <c r="BR98" s="57"/>
      <c r="BS98" s="57"/>
      <c r="BT98" s="57"/>
      <c r="BU98" s="57"/>
      <c r="BV98" s="57"/>
      <c r="BW98" s="57"/>
      <c r="BX98" s="57"/>
      <c r="BY98" s="57"/>
      <c r="BZ98" s="57"/>
      <c r="CA98" s="57"/>
      <c r="CB98" s="57"/>
      <c r="CC98" s="57"/>
      <c r="CD98" s="57"/>
      <c r="CE98" s="57"/>
      <c r="CF98" s="57"/>
      <c r="CG98" s="57"/>
      <c r="CH98" s="57"/>
      <c r="CI98" s="57"/>
      <c r="CJ98" s="57"/>
      <c r="CK98" s="57"/>
      <c r="CL98" s="57"/>
      <c r="CM98" s="57"/>
      <c r="CN98" s="57"/>
      <c r="CO98" s="57"/>
      <c r="CP98" s="57"/>
      <c r="CQ98" s="57"/>
      <c r="CR98" s="57"/>
      <c r="CS98" s="57"/>
      <c r="CT98" s="57"/>
      <c r="CU98" s="57"/>
      <c r="CV98" s="57"/>
      <c r="CW98" s="57"/>
      <c r="CX98" s="57"/>
      <c r="CY98" s="57"/>
      <c r="CZ98" s="57"/>
      <c r="DA98" s="57"/>
      <c r="DB98" s="57"/>
      <c r="DC98" s="57"/>
      <c r="DD98" s="57"/>
      <c r="DE98" s="57"/>
      <c r="DF98" s="57"/>
      <c r="DG98" s="57"/>
      <c r="DH98" s="57"/>
      <c r="DI98" s="57"/>
      <c r="DJ98" s="57"/>
      <c r="DK98" s="57"/>
      <c r="DL98" s="57"/>
      <c r="DM98" s="57"/>
      <c r="DN98" s="57"/>
      <c r="DO98" s="57"/>
      <c r="DP98" s="57"/>
      <c r="DQ98" s="57"/>
      <c r="DR98" s="57"/>
      <c r="DS98" s="57"/>
      <c r="DT98" s="57"/>
      <c r="DU98" s="57"/>
      <c r="DV98" s="57"/>
      <c r="DW98" s="57"/>
      <c r="DX98" s="57"/>
      <c r="DY98" s="57"/>
      <c r="DZ98" s="57"/>
      <c r="EA98" s="57"/>
      <c r="EB98" s="57"/>
      <c r="EC98" s="57"/>
      <c r="ED98" s="57"/>
      <c r="EE98" s="57"/>
      <c r="EF98" s="57"/>
      <c r="EG98" s="57"/>
      <c r="EH98" s="57"/>
      <c r="EI98" s="57"/>
      <c r="EJ98" s="57"/>
      <c r="EK98" s="57"/>
      <c r="EL98" s="57"/>
      <c r="EM98" s="57"/>
      <c r="EN98" s="57"/>
      <c r="EO98" s="57"/>
      <c r="EP98" s="57"/>
      <c r="EQ98" s="57"/>
      <c r="ER98" s="57"/>
      <c r="ES98" s="57"/>
      <c r="ET98" s="57"/>
      <c r="EU98" s="57"/>
      <c r="EV98" s="57"/>
      <c r="EW98" s="57"/>
      <c r="EX98" s="57"/>
      <c r="EY98" s="57"/>
      <c r="EZ98" s="57"/>
      <c r="FA98" s="57"/>
      <c r="FB98" s="57"/>
      <c r="FC98" s="57"/>
      <c r="FD98" s="57"/>
      <c r="FE98" s="57"/>
      <c r="FF98" s="57"/>
      <c r="FG98" s="57"/>
      <c r="FH98" s="57"/>
      <c r="FI98" s="57"/>
      <c r="FJ98" s="57"/>
      <c r="FK98" s="57"/>
      <c r="FL98" s="57"/>
      <c r="FM98" s="57"/>
      <c r="FN98" s="57"/>
      <c r="FO98" s="57"/>
      <c r="FP98" s="57"/>
      <c r="FQ98" s="57"/>
      <c r="FR98" s="57"/>
      <c r="FS98" s="57"/>
    </row>
    <row r="99" spans="1:175" ht="49.5">
      <c r="A99" s="57"/>
      <c r="B99" s="71">
        <v>52</v>
      </c>
      <c r="C99" s="53" t="str">
        <f>BC_LĐNM!B53</f>
        <v>48WT-03D</v>
      </c>
      <c r="D99" s="342" t="str">
        <f>BC_LĐNM!C53</f>
        <v>Cân B sai ký</v>
      </c>
      <c r="E99" s="343"/>
      <c r="F99" s="343"/>
      <c r="G99" s="344"/>
      <c r="H99" s="53" t="str">
        <f>BC_LĐNM!E53</f>
        <v>Đạt</v>
      </c>
      <c r="I99" s="34" t="str">
        <f>BC_LĐNM!F53</f>
        <v>Nguyên nhân: Thực hiện theo yêu cầu
Thực hiện: Tắc Manifold solenoid cửa thô, thông tắc Manifold. Cân đã hoạt động lại.
Kết quả: Đã thực hiện theo yêu cầu. Bàn giao ĐVCQ</v>
      </c>
      <c r="J99" s="34"/>
      <c r="K99" s="34"/>
      <c r="L99" s="57"/>
      <c r="M99" s="57"/>
      <c r="N99" s="57"/>
      <c r="O99" s="57"/>
      <c r="P99" s="57"/>
      <c r="Q99" s="57"/>
      <c r="R99" s="57"/>
      <c r="S99" s="57"/>
      <c r="T99" s="57"/>
      <c r="U99" s="57"/>
      <c r="V99" s="57"/>
      <c r="W99" s="57"/>
      <c r="X99" s="57"/>
      <c r="Y99" s="57"/>
      <c r="Z99" s="57"/>
      <c r="AA99" s="57"/>
      <c r="AB99" s="57"/>
      <c r="AC99" s="57"/>
      <c r="AD99" s="57"/>
      <c r="AE99" s="57"/>
      <c r="AF99" s="57"/>
      <c r="AG99" s="57"/>
      <c r="AH99" s="57"/>
      <c r="AI99" s="57"/>
      <c r="AJ99" s="57"/>
      <c r="AK99" s="57"/>
      <c r="AL99" s="57"/>
      <c r="AM99" s="57"/>
      <c r="AN99" s="57"/>
      <c r="AO99" s="57"/>
      <c r="AP99" s="57"/>
      <c r="AQ99" s="57"/>
      <c r="AR99" s="57"/>
      <c r="AS99" s="57"/>
      <c r="AT99" s="57"/>
      <c r="AU99" s="57"/>
      <c r="AV99" s="57"/>
      <c r="AW99" s="57"/>
      <c r="AX99" s="57"/>
      <c r="AY99" s="57"/>
      <c r="AZ99" s="57"/>
      <c r="BA99" s="57"/>
      <c r="BB99" s="57"/>
      <c r="BC99" s="57"/>
      <c r="BD99" s="57"/>
      <c r="BE99" s="57"/>
      <c r="BF99" s="57"/>
      <c r="BG99" s="57"/>
      <c r="BH99" s="57"/>
      <c r="BI99" s="57"/>
      <c r="BJ99" s="57"/>
      <c r="BK99" s="57"/>
      <c r="BL99" s="57"/>
      <c r="BM99" s="57"/>
      <c r="BN99" s="57"/>
      <c r="BO99" s="57"/>
      <c r="BP99" s="57"/>
      <c r="BQ99" s="57"/>
      <c r="BR99" s="57"/>
      <c r="BS99" s="57"/>
      <c r="BT99" s="57"/>
      <c r="BU99" s="57"/>
      <c r="BV99" s="57"/>
      <c r="BW99" s="57"/>
      <c r="BX99" s="57"/>
      <c r="BY99" s="57"/>
      <c r="BZ99" s="57"/>
      <c r="CA99" s="57"/>
      <c r="CB99" s="57"/>
      <c r="CC99" s="57"/>
      <c r="CD99" s="57"/>
      <c r="CE99" s="57"/>
      <c r="CF99" s="57"/>
      <c r="CG99" s="57"/>
      <c r="CH99" s="57"/>
      <c r="CI99" s="57"/>
      <c r="CJ99" s="57"/>
      <c r="CK99" s="57"/>
      <c r="CL99" s="57"/>
      <c r="CM99" s="57"/>
      <c r="CN99" s="57"/>
      <c r="CO99" s="57"/>
      <c r="CP99" s="57"/>
      <c r="CQ99" s="57"/>
      <c r="CR99" s="57"/>
      <c r="CS99" s="57"/>
      <c r="CT99" s="57"/>
      <c r="CU99" s="57"/>
      <c r="CV99" s="57"/>
      <c r="CW99" s="57"/>
      <c r="CX99" s="57"/>
      <c r="CY99" s="57"/>
      <c r="CZ99" s="57"/>
      <c r="DA99" s="57"/>
      <c r="DB99" s="57"/>
      <c r="DC99" s="57"/>
      <c r="DD99" s="57"/>
      <c r="DE99" s="57"/>
      <c r="DF99" s="57"/>
      <c r="DG99" s="57"/>
      <c r="DH99" s="57"/>
      <c r="DI99" s="57"/>
      <c r="DJ99" s="57"/>
      <c r="DK99" s="57"/>
      <c r="DL99" s="57"/>
      <c r="DM99" s="57"/>
      <c r="DN99" s="57"/>
      <c r="DO99" s="57"/>
      <c r="DP99" s="57"/>
      <c r="DQ99" s="57"/>
      <c r="DR99" s="57"/>
      <c r="DS99" s="57"/>
      <c r="DT99" s="57"/>
      <c r="DU99" s="57"/>
      <c r="DV99" s="57"/>
      <c r="DW99" s="57"/>
      <c r="DX99" s="57"/>
      <c r="DY99" s="57"/>
      <c r="DZ99" s="57"/>
      <c r="EA99" s="57"/>
      <c r="EB99" s="57"/>
      <c r="EC99" s="57"/>
      <c r="ED99" s="57"/>
      <c r="EE99" s="57"/>
      <c r="EF99" s="57"/>
      <c r="EG99" s="57"/>
      <c r="EH99" s="57"/>
      <c r="EI99" s="57"/>
      <c r="EJ99" s="57"/>
      <c r="EK99" s="57"/>
      <c r="EL99" s="57"/>
      <c r="EM99" s="57"/>
      <c r="EN99" s="57"/>
      <c r="EO99" s="57"/>
      <c r="EP99" s="57"/>
      <c r="EQ99" s="57"/>
      <c r="ER99" s="57"/>
      <c r="ES99" s="57"/>
      <c r="ET99" s="57"/>
      <c r="EU99" s="57"/>
      <c r="EV99" s="57"/>
      <c r="EW99" s="57"/>
      <c r="EX99" s="57"/>
      <c r="EY99" s="57"/>
      <c r="EZ99" s="57"/>
      <c r="FA99" s="57"/>
      <c r="FB99" s="57"/>
      <c r="FC99" s="57"/>
      <c r="FD99" s="57"/>
      <c r="FE99" s="57"/>
      <c r="FF99" s="57"/>
      <c r="FG99" s="57"/>
      <c r="FH99" s="57"/>
      <c r="FI99" s="57"/>
      <c r="FJ99" s="57"/>
      <c r="FK99" s="57"/>
      <c r="FL99" s="57"/>
      <c r="FM99" s="57"/>
      <c r="FN99" s="57"/>
      <c r="FO99" s="57"/>
      <c r="FP99" s="57"/>
      <c r="FQ99" s="57"/>
      <c r="FR99" s="57"/>
      <c r="FS99" s="57"/>
    </row>
    <row r="100" spans="1:175" ht="132">
      <c r="A100" s="57"/>
      <c r="B100" s="71">
        <v>53</v>
      </c>
      <c r="C100" s="53" t="str">
        <f>BC_LĐNM!B54</f>
        <v>06VT-2123B</v>
      </c>
      <c r="D100" s="342" t="str">
        <f>BC_LĐNM!C54</f>
        <v>VH báo giá trị độ rung cao 0.8-1.2 mm/s trong khi  pump P06101B đang dừng</v>
      </c>
      <c r="E100" s="343"/>
      <c r="F100" s="343"/>
      <c r="G100" s="344"/>
      <c r="H100" s="53" t="str">
        <f>BC_LĐNM!E54</f>
        <v>Đạt</v>
      </c>
      <c r="I100" s="34" t="str">
        <f>BC_LĐNM!F54</f>
        <v>Nguyên nhân: Barrier lỗi
Thực hiện: Ngày 19/5 Kiểm tra đầu dò độ rung cao hơn so với các đầu dò khác 1,8xxmm/s mặc dù bơm đang dừng. Kiểm tra lịch sử đầu dò và barrier mới thay trong BDTT 2025, nhưng dây extension chưa thay, đánh giá trao đổi cùng planner và tổ chuyên môn lấy vật tư dây extension thay thế để loại trừ. Giá trị đã về 0,8xx mm/s sau khi thay thế. Ngày 20/5 Đánh giá chỉ còn barrier chưa thay khả năng barrier là cao. Nhận thay barier mới thay thế. Sau khi thay giá trị bộ rung về 0.06 mm/s. 
Kết quả: Thiết bị hoạt động bình thường.</v>
      </c>
      <c r="J100" s="34"/>
      <c r="K100" s="34"/>
      <c r="L100" s="57"/>
      <c r="M100" s="57"/>
      <c r="N100" s="57"/>
      <c r="O100" s="57"/>
      <c r="P100" s="57"/>
      <c r="Q100" s="57"/>
      <c r="R100" s="57"/>
      <c r="S100" s="57"/>
      <c r="T100" s="57"/>
      <c r="U100" s="57"/>
      <c r="V100" s="57"/>
      <c r="W100" s="57"/>
      <c r="X100" s="57"/>
      <c r="Y100" s="57"/>
      <c r="Z100" s="57"/>
      <c r="AA100" s="57"/>
      <c r="AB100" s="57"/>
      <c r="AC100" s="57"/>
      <c r="AD100" s="57"/>
      <c r="AE100" s="57"/>
      <c r="AF100" s="57"/>
      <c r="AG100" s="57"/>
      <c r="AH100" s="57"/>
      <c r="AI100" s="57"/>
      <c r="AJ100" s="57"/>
      <c r="AK100" s="57"/>
      <c r="AL100" s="57"/>
      <c r="AM100" s="57"/>
      <c r="AN100" s="57"/>
      <c r="AO100" s="57"/>
      <c r="AP100" s="57"/>
      <c r="AQ100" s="57"/>
      <c r="AR100" s="57"/>
      <c r="AS100" s="57"/>
      <c r="AT100" s="57"/>
      <c r="AU100" s="57"/>
      <c r="AV100" s="57"/>
      <c r="AW100" s="57"/>
      <c r="AX100" s="57"/>
      <c r="AY100" s="57"/>
      <c r="AZ100" s="57"/>
      <c r="BA100" s="57"/>
      <c r="BB100" s="57"/>
      <c r="BC100" s="57"/>
      <c r="BD100" s="57"/>
      <c r="BE100" s="57"/>
      <c r="BF100" s="57"/>
      <c r="BG100" s="57"/>
      <c r="BH100" s="57"/>
      <c r="BI100" s="57"/>
      <c r="BJ100" s="57"/>
      <c r="BK100" s="57"/>
      <c r="BL100" s="57"/>
      <c r="BM100" s="57"/>
      <c r="BN100" s="57"/>
      <c r="BO100" s="57"/>
      <c r="BP100" s="57"/>
      <c r="BQ100" s="57"/>
      <c r="BR100" s="57"/>
      <c r="BS100" s="57"/>
      <c r="BT100" s="57"/>
      <c r="BU100" s="57"/>
      <c r="BV100" s="57"/>
      <c r="BW100" s="57"/>
      <c r="BX100" s="57"/>
      <c r="BY100" s="57"/>
      <c r="BZ100" s="57"/>
      <c r="CA100" s="57"/>
      <c r="CB100" s="57"/>
      <c r="CC100" s="57"/>
      <c r="CD100" s="57"/>
      <c r="CE100" s="57"/>
      <c r="CF100" s="57"/>
      <c r="CG100" s="57"/>
      <c r="CH100" s="57"/>
      <c r="CI100" s="57"/>
      <c r="CJ100" s="57"/>
      <c r="CK100" s="57"/>
      <c r="CL100" s="57"/>
      <c r="CM100" s="57"/>
      <c r="CN100" s="57"/>
      <c r="CO100" s="57"/>
      <c r="CP100" s="57"/>
      <c r="CQ100" s="57"/>
      <c r="CR100" s="57"/>
      <c r="CS100" s="57"/>
      <c r="CT100" s="57"/>
      <c r="CU100" s="57"/>
      <c r="CV100" s="57"/>
      <c r="CW100" s="57"/>
      <c r="CX100" s="57"/>
      <c r="CY100" s="57"/>
      <c r="CZ100" s="57"/>
      <c r="DA100" s="57"/>
      <c r="DB100" s="57"/>
      <c r="DC100" s="57"/>
      <c r="DD100" s="57"/>
      <c r="DE100" s="57"/>
      <c r="DF100" s="57"/>
      <c r="DG100" s="57"/>
      <c r="DH100" s="57"/>
      <c r="DI100" s="57"/>
      <c r="DJ100" s="57"/>
      <c r="DK100" s="57"/>
      <c r="DL100" s="57"/>
      <c r="DM100" s="57"/>
      <c r="DN100" s="57"/>
      <c r="DO100" s="57"/>
      <c r="DP100" s="57"/>
      <c r="DQ100" s="57"/>
      <c r="DR100" s="57"/>
      <c r="DS100" s="57"/>
      <c r="DT100" s="57"/>
      <c r="DU100" s="57"/>
      <c r="DV100" s="57"/>
      <c r="DW100" s="57"/>
      <c r="DX100" s="57"/>
      <c r="DY100" s="57"/>
      <c r="DZ100" s="57"/>
      <c r="EA100" s="57"/>
      <c r="EB100" s="57"/>
      <c r="EC100" s="57"/>
      <c r="ED100" s="57"/>
      <c r="EE100" s="57"/>
      <c r="EF100" s="57"/>
      <c r="EG100" s="57"/>
      <c r="EH100" s="57"/>
      <c r="EI100" s="57"/>
      <c r="EJ100" s="57"/>
      <c r="EK100" s="57"/>
      <c r="EL100" s="57"/>
      <c r="EM100" s="57"/>
      <c r="EN100" s="57"/>
      <c r="EO100" s="57"/>
      <c r="EP100" s="57"/>
      <c r="EQ100" s="57"/>
      <c r="ER100" s="57"/>
      <c r="ES100" s="57"/>
      <c r="ET100" s="57"/>
      <c r="EU100" s="57"/>
      <c r="EV100" s="57"/>
      <c r="EW100" s="57"/>
      <c r="EX100" s="57"/>
      <c r="EY100" s="57"/>
      <c r="EZ100" s="57"/>
      <c r="FA100" s="57"/>
      <c r="FB100" s="57"/>
      <c r="FC100" s="57"/>
      <c r="FD100" s="57"/>
      <c r="FE100" s="57"/>
      <c r="FF100" s="57"/>
      <c r="FG100" s="57"/>
      <c r="FH100" s="57"/>
      <c r="FI100" s="57"/>
      <c r="FJ100" s="57"/>
      <c r="FK100" s="57"/>
      <c r="FL100" s="57"/>
      <c r="FM100" s="57"/>
      <c r="FN100" s="57"/>
      <c r="FO100" s="57"/>
      <c r="FP100" s="57"/>
      <c r="FQ100" s="57"/>
      <c r="FR100" s="57"/>
      <c r="FS100" s="57"/>
    </row>
    <row r="101" spans="1:175" ht="66">
      <c r="A101" s="57"/>
      <c r="B101" s="71">
        <v>54</v>
      </c>
      <c r="C101" s="53" t="str">
        <f>BC_LĐNM!B55</f>
        <v>06VT-2122B</v>
      </c>
      <c r="D101" s="342" t="str">
        <f>BC_LĐNM!C55</f>
        <v>VH báo giá trị độ rung cao 0.31-0.38 mm/s trong khi  pump P06101B đang dừng</v>
      </c>
      <c r="E101" s="343"/>
      <c r="F101" s="343"/>
      <c r="G101" s="344"/>
      <c r="H101" s="53" t="str">
        <f>BC_LĐNM!E55</f>
        <v>Đạt</v>
      </c>
      <c r="I101" s="34" t="str">
        <f>BC_LĐNM!F55</f>
        <v>Nguyên nhân: Lỗi barrier
Thực hiện: Nhận vật tư thay thế loại trừ rủi ro khi pump hoạt dộng độ rung tăng cao. Sau khi thay giá trị ổn định.
Kết quả:</v>
      </c>
      <c r="J101" s="34"/>
      <c r="K101" s="34"/>
      <c r="L101" s="57"/>
      <c r="M101" s="57"/>
      <c r="N101" s="57"/>
      <c r="O101" s="57"/>
      <c r="P101" s="57"/>
      <c r="Q101" s="57"/>
      <c r="R101" s="57"/>
      <c r="S101" s="57"/>
      <c r="T101" s="57"/>
      <c r="U101" s="57"/>
      <c r="V101" s="57"/>
      <c r="W101" s="57"/>
      <c r="X101" s="57"/>
      <c r="Y101" s="57"/>
      <c r="Z101" s="57"/>
      <c r="AA101" s="57"/>
      <c r="AB101" s="57"/>
      <c r="AC101" s="57"/>
      <c r="AD101" s="57"/>
      <c r="AE101" s="57"/>
      <c r="AF101" s="57"/>
      <c r="AG101" s="57"/>
      <c r="AH101" s="57"/>
      <c r="AI101" s="57"/>
      <c r="AJ101" s="57"/>
      <c r="AK101" s="57"/>
      <c r="AL101" s="57"/>
      <c r="AM101" s="57"/>
      <c r="AN101" s="57"/>
      <c r="AO101" s="57"/>
      <c r="AP101" s="57"/>
      <c r="AQ101" s="57"/>
      <c r="AR101" s="57"/>
      <c r="AS101" s="57"/>
      <c r="AT101" s="57"/>
      <c r="AU101" s="57"/>
      <c r="AV101" s="57"/>
      <c r="AW101" s="57"/>
      <c r="AX101" s="57"/>
      <c r="AY101" s="57"/>
      <c r="AZ101" s="57"/>
      <c r="BA101" s="57"/>
      <c r="BB101" s="57"/>
      <c r="BC101" s="57"/>
      <c r="BD101" s="57"/>
      <c r="BE101" s="57"/>
      <c r="BF101" s="57"/>
      <c r="BG101" s="57"/>
      <c r="BH101" s="57"/>
      <c r="BI101" s="57"/>
      <c r="BJ101" s="57"/>
      <c r="BK101" s="57"/>
      <c r="BL101" s="57"/>
      <c r="BM101" s="57"/>
      <c r="BN101" s="57"/>
      <c r="BO101" s="57"/>
      <c r="BP101" s="57"/>
      <c r="BQ101" s="57"/>
      <c r="BR101" s="57"/>
      <c r="BS101" s="57"/>
      <c r="BT101" s="57"/>
      <c r="BU101" s="57"/>
      <c r="BV101" s="57"/>
      <c r="BW101" s="57"/>
      <c r="BX101" s="57"/>
      <c r="BY101" s="57"/>
      <c r="BZ101" s="57"/>
      <c r="CA101" s="57"/>
      <c r="CB101" s="57"/>
      <c r="CC101" s="57"/>
      <c r="CD101" s="57"/>
      <c r="CE101" s="57"/>
      <c r="CF101" s="57"/>
      <c r="CG101" s="57"/>
      <c r="CH101" s="57"/>
      <c r="CI101" s="57"/>
      <c r="CJ101" s="57"/>
      <c r="CK101" s="57"/>
      <c r="CL101" s="57"/>
      <c r="CM101" s="57"/>
      <c r="CN101" s="57"/>
      <c r="CO101" s="57"/>
      <c r="CP101" s="57"/>
      <c r="CQ101" s="57"/>
      <c r="CR101" s="57"/>
      <c r="CS101" s="57"/>
      <c r="CT101" s="57"/>
      <c r="CU101" s="57"/>
      <c r="CV101" s="57"/>
      <c r="CW101" s="57"/>
      <c r="CX101" s="57"/>
      <c r="CY101" s="57"/>
      <c r="CZ101" s="57"/>
      <c r="DA101" s="57"/>
      <c r="DB101" s="57"/>
      <c r="DC101" s="57"/>
      <c r="DD101" s="57"/>
      <c r="DE101" s="57"/>
      <c r="DF101" s="57"/>
      <c r="DG101" s="57"/>
      <c r="DH101" s="57"/>
      <c r="DI101" s="57"/>
      <c r="DJ101" s="57"/>
      <c r="DK101" s="57"/>
      <c r="DL101" s="57"/>
      <c r="DM101" s="57"/>
      <c r="DN101" s="57"/>
      <c r="DO101" s="57"/>
      <c r="DP101" s="57"/>
      <c r="DQ101" s="57"/>
      <c r="DR101" s="57"/>
      <c r="DS101" s="57"/>
      <c r="DT101" s="57"/>
      <c r="DU101" s="57"/>
      <c r="DV101" s="57"/>
      <c r="DW101" s="57"/>
      <c r="DX101" s="57"/>
      <c r="DY101" s="57"/>
      <c r="DZ101" s="57"/>
      <c r="EA101" s="57"/>
      <c r="EB101" s="57"/>
      <c r="EC101" s="57"/>
      <c r="ED101" s="57"/>
      <c r="EE101" s="57"/>
      <c r="EF101" s="57"/>
      <c r="EG101" s="57"/>
      <c r="EH101" s="57"/>
      <c r="EI101" s="57"/>
      <c r="EJ101" s="57"/>
      <c r="EK101" s="57"/>
      <c r="EL101" s="57"/>
      <c r="EM101" s="57"/>
      <c r="EN101" s="57"/>
      <c r="EO101" s="57"/>
      <c r="EP101" s="57"/>
      <c r="EQ101" s="57"/>
      <c r="ER101" s="57"/>
      <c r="ES101" s="57"/>
      <c r="ET101" s="57"/>
      <c r="EU101" s="57"/>
      <c r="EV101" s="57"/>
      <c r="EW101" s="57"/>
      <c r="EX101" s="57"/>
      <c r="EY101" s="57"/>
      <c r="EZ101" s="57"/>
      <c r="FA101" s="57"/>
      <c r="FB101" s="57"/>
      <c r="FC101" s="57"/>
      <c r="FD101" s="57"/>
      <c r="FE101" s="57"/>
      <c r="FF101" s="57"/>
      <c r="FG101" s="57"/>
      <c r="FH101" s="57"/>
      <c r="FI101" s="57"/>
      <c r="FJ101" s="57"/>
      <c r="FK101" s="57"/>
      <c r="FL101" s="57"/>
      <c r="FM101" s="57"/>
      <c r="FN101" s="57"/>
      <c r="FO101" s="57"/>
      <c r="FP101" s="57"/>
      <c r="FQ101" s="57"/>
      <c r="FR101" s="57"/>
      <c r="FS101" s="57"/>
    </row>
    <row r="102" spans="1:175" ht="66">
      <c r="A102" s="57"/>
      <c r="B102" s="71">
        <v>55</v>
      </c>
      <c r="C102" s="53" t="str">
        <f>BC_LĐNM!B56</f>
        <v>04PDT-7011</v>
      </c>
      <c r="D102" s="342" t="str">
        <f>BC_LĐNM!C56</f>
        <v>Giá trị đo dao động lúc âm lức dương</v>
      </c>
      <c r="E102" s="343"/>
      <c r="F102" s="343"/>
      <c r="G102" s="344"/>
      <c r="H102" s="53" t="str">
        <f>BC_LĐNM!E56</f>
        <v>Đạt</v>
      </c>
      <c r="I102" s="34" t="str">
        <f>BC_LĐNM!F56</f>
        <v>Nguyên nhân: Nghi bọt khí trong đường ống.
Thực hiện: Kiểm tra tiến hành xả vent bọt khí đường ống. Châm nước bình ngưng giá trị đã ổn định khoảng 10 kpa.
Kết quả: Thiết bị làm việc ổn định.</v>
      </c>
      <c r="J102" s="34"/>
      <c r="K102" s="34"/>
      <c r="L102" s="57"/>
      <c r="M102" s="57"/>
      <c r="N102" s="57"/>
      <c r="O102" s="57"/>
      <c r="P102" s="57"/>
      <c r="Q102" s="57"/>
      <c r="R102" s="57"/>
      <c r="S102" s="57"/>
      <c r="T102" s="57"/>
      <c r="U102" s="57"/>
      <c r="V102" s="57"/>
      <c r="W102" s="57"/>
      <c r="X102" s="57"/>
      <c r="Y102" s="57"/>
      <c r="Z102" s="57"/>
      <c r="AA102" s="57"/>
      <c r="AB102" s="57"/>
      <c r="AC102" s="57"/>
      <c r="AD102" s="57"/>
      <c r="AE102" s="57"/>
      <c r="AF102" s="57"/>
      <c r="AG102" s="57"/>
      <c r="AH102" s="57"/>
      <c r="AI102" s="57"/>
      <c r="AJ102" s="57"/>
      <c r="AK102" s="57"/>
      <c r="AL102" s="57"/>
      <c r="AM102" s="57"/>
      <c r="AN102" s="57"/>
      <c r="AO102" s="57"/>
      <c r="AP102" s="57"/>
      <c r="AQ102" s="57"/>
      <c r="AR102" s="57"/>
      <c r="AS102" s="57"/>
      <c r="AT102" s="57"/>
      <c r="AU102" s="57"/>
      <c r="AV102" s="57"/>
      <c r="AW102" s="57"/>
      <c r="AX102" s="57"/>
      <c r="AY102" s="57"/>
      <c r="AZ102" s="57"/>
      <c r="BA102" s="57"/>
      <c r="BB102" s="57"/>
      <c r="BC102" s="57"/>
      <c r="BD102" s="57"/>
      <c r="BE102" s="57"/>
      <c r="BF102" s="57"/>
      <c r="BG102" s="57"/>
      <c r="BH102" s="57"/>
      <c r="BI102" s="57"/>
      <c r="BJ102" s="57"/>
      <c r="BK102" s="57"/>
      <c r="BL102" s="57"/>
      <c r="BM102" s="57"/>
      <c r="BN102" s="57"/>
      <c r="BO102" s="57"/>
      <c r="BP102" s="57"/>
      <c r="BQ102" s="57"/>
      <c r="BR102" s="57"/>
      <c r="BS102" s="57"/>
      <c r="BT102" s="57"/>
      <c r="BU102" s="57"/>
      <c r="BV102" s="57"/>
      <c r="BW102" s="57"/>
      <c r="BX102" s="57"/>
      <c r="BY102" s="57"/>
      <c r="BZ102" s="57"/>
      <c r="CA102" s="57"/>
      <c r="CB102" s="57"/>
      <c r="CC102" s="57"/>
      <c r="CD102" s="57"/>
      <c r="CE102" s="57"/>
      <c r="CF102" s="57"/>
      <c r="CG102" s="57"/>
      <c r="CH102" s="57"/>
      <c r="CI102" s="57"/>
      <c r="CJ102" s="57"/>
      <c r="CK102" s="57"/>
      <c r="CL102" s="57"/>
      <c r="CM102" s="57"/>
      <c r="CN102" s="57"/>
      <c r="CO102" s="57"/>
      <c r="CP102" s="57"/>
      <c r="CQ102" s="57"/>
      <c r="CR102" s="57"/>
      <c r="CS102" s="57"/>
      <c r="CT102" s="57"/>
      <c r="CU102" s="57"/>
      <c r="CV102" s="57"/>
      <c r="CW102" s="57"/>
      <c r="CX102" s="57"/>
      <c r="CY102" s="57"/>
      <c r="CZ102" s="57"/>
      <c r="DA102" s="57"/>
      <c r="DB102" s="57"/>
      <c r="DC102" s="57"/>
      <c r="DD102" s="57"/>
      <c r="DE102" s="57"/>
      <c r="DF102" s="57"/>
      <c r="DG102" s="57"/>
      <c r="DH102" s="57"/>
      <c r="DI102" s="57"/>
      <c r="DJ102" s="57"/>
      <c r="DK102" s="57"/>
      <c r="DL102" s="57"/>
      <c r="DM102" s="57"/>
      <c r="DN102" s="57"/>
      <c r="DO102" s="57"/>
      <c r="DP102" s="57"/>
      <c r="DQ102" s="57"/>
      <c r="DR102" s="57"/>
      <c r="DS102" s="57"/>
      <c r="DT102" s="57"/>
      <c r="DU102" s="57"/>
      <c r="DV102" s="57"/>
      <c r="DW102" s="57"/>
      <c r="DX102" s="57"/>
      <c r="DY102" s="57"/>
      <c r="DZ102" s="57"/>
      <c r="EA102" s="57"/>
      <c r="EB102" s="57"/>
      <c r="EC102" s="57"/>
      <c r="ED102" s="57"/>
      <c r="EE102" s="57"/>
      <c r="EF102" s="57"/>
      <c r="EG102" s="57"/>
      <c r="EH102" s="57"/>
      <c r="EI102" s="57"/>
      <c r="EJ102" s="57"/>
      <c r="EK102" s="57"/>
      <c r="EL102" s="57"/>
      <c r="EM102" s="57"/>
      <c r="EN102" s="57"/>
      <c r="EO102" s="57"/>
      <c r="EP102" s="57"/>
      <c r="EQ102" s="57"/>
      <c r="ER102" s="57"/>
      <c r="ES102" s="57"/>
      <c r="ET102" s="57"/>
      <c r="EU102" s="57"/>
      <c r="EV102" s="57"/>
      <c r="EW102" s="57"/>
      <c r="EX102" s="57"/>
      <c r="EY102" s="57"/>
      <c r="EZ102" s="57"/>
      <c r="FA102" s="57"/>
      <c r="FB102" s="57"/>
      <c r="FC102" s="57"/>
      <c r="FD102" s="57"/>
      <c r="FE102" s="57"/>
      <c r="FF102" s="57"/>
      <c r="FG102" s="57"/>
      <c r="FH102" s="57"/>
      <c r="FI102" s="57"/>
      <c r="FJ102" s="57"/>
      <c r="FK102" s="57"/>
      <c r="FL102" s="57"/>
      <c r="FM102" s="57"/>
      <c r="FN102" s="57"/>
      <c r="FO102" s="57"/>
      <c r="FP102" s="57"/>
      <c r="FQ102" s="57"/>
      <c r="FR102" s="57"/>
      <c r="FS102" s="57"/>
    </row>
    <row r="103" spans="1:175" ht="66">
      <c r="A103" s="57"/>
      <c r="B103" s="71">
        <v>56</v>
      </c>
      <c r="C103" s="53" t="str">
        <f>BC_LĐNM!B57</f>
        <v>L48002B</v>
      </c>
      <c r="D103" s="342" t="str">
        <f>BC_LĐNM!C57</f>
        <v>Robot xếp bao thường bị rơi</v>
      </c>
      <c r="E103" s="343"/>
      <c r="F103" s="343"/>
      <c r="G103" s="344"/>
      <c r="H103" s="53" t="str">
        <f>BC_LĐNM!E57</f>
        <v>Đạt</v>
      </c>
      <c r="I103" s="34" t="str">
        <f>BC_LĐNM!F57</f>
        <v>Nguyên nhân: Do bao bị phồng không khí nên bao dễ rơi.
Thực hiện: Quan sát thấy bao bị phồng không khí bên trong nên khi xếp chồng lên nhau bao đễ rơi. Báo với bộ phận đóng bao đẩy không khí ra trước khi may bao. 
Kết quả: Robot xếp hết rơi bao.</v>
      </c>
      <c r="J103" s="34"/>
      <c r="K103" s="34"/>
      <c r="L103" s="57"/>
      <c r="M103" s="57"/>
      <c r="N103" s="57"/>
      <c r="O103" s="57"/>
      <c r="P103" s="57"/>
      <c r="Q103" s="57"/>
      <c r="R103" s="57"/>
      <c r="S103" s="57"/>
      <c r="T103" s="57"/>
      <c r="U103" s="57"/>
      <c r="V103" s="57"/>
      <c r="W103" s="57"/>
      <c r="X103" s="57"/>
      <c r="Y103" s="57"/>
      <c r="Z103" s="57"/>
      <c r="AA103" s="57"/>
      <c r="AB103" s="57"/>
      <c r="AC103" s="57"/>
      <c r="AD103" s="57"/>
      <c r="AE103" s="57"/>
      <c r="AF103" s="57"/>
      <c r="AG103" s="57"/>
      <c r="AH103" s="57"/>
      <c r="AI103" s="57"/>
      <c r="AJ103" s="57"/>
      <c r="AK103" s="57"/>
      <c r="AL103" s="57"/>
      <c r="AM103" s="57"/>
      <c r="AN103" s="57"/>
      <c r="AO103" s="57"/>
      <c r="AP103" s="57"/>
      <c r="AQ103" s="57"/>
      <c r="AR103" s="57"/>
      <c r="AS103" s="57"/>
      <c r="AT103" s="57"/>
      <c r="AU103" s="57"/>
      <c r="AV103" s="57"/>
      <c r="AW103" s="57"/>
      <c r="AX103" s="57"/>
      <c r="AY103" s="57"/>
      <c r="AZ103" s="57"/>
      <c r="BA103" s="57"/>
      <c r="BB103" s="57"/>
      <c r="BC103" s="57"/>
      <c r="BD103" s="57"/>
      <c r="BE103" s="57"/>
      <c r="BF103" s="57"/>
      <c r="BG103" s="57"/>
      <c r="BH103" s="57"/>
      <c r="BI103" s="57"/>
      <c r="BJ103" s="57"/>
      <c r="BK103" s="57"/>
      <c r="BL103" s="57"/>
      <c r="BM103" s="57"/>
      <c r="BN103" s="57"/>
      <c r="BO103" s="57"/>
      <c r="BP103" s="57"/>
      <c r="BQ103" s="57"/>
      <c r="BR103" s="57"/>
      <c r="BS103" s="57"/>
      <c r="BT103" s="57"/>
      <c r="BU103" s="57"/>
      <c r="BV103" s="57"/>
      <c r="BW103" s="57"/>
      <c r="BX103" s="57"/>
      <c r="BY103" s="57"/>
      <c r="BZ103" s="57"/>
      <c r="CA103" s="57"/>
      <c r="CB103" s="57"/>
      <c r="CC103" s="57"/>
      <c r="CD103" s="57"/>
      <c r="CE103" s="57"/>
      <c r="CF103" s="57"/>
      <c r="CG103" s="57"/>
      <c r="CH103" s="57"/>
      <c r="CI103" s="57"/>
      <c r="CJ103" s="57"/>
      <c r="CK103" s="57"/>
      <c r="CL103" s="57"/>
      <c r="CM103" s="57"/>
      <c r="CN103" s="57"/>
      <c r="CO103" s="57"/>
      <c r="CP103" s="57"/>
      <c r="CQ103" s="57"/>
      <c r="CR103" s="57"/>
      <c r="CS103" s="57"/>
      <c r="CT103" s="57"/>
      <c r="CU103" s="57"/>
      <c r="CV103" s="57"/>
      <c r="CW103" s="57"/>
      <c r="CX103" s="57"/>
      <c r="CY103" s="57"/>
      <c r="CZ103" s="57"/>
      <c r="DA103" s="57"/>
      <c r="DB103" s="57"/>
      <c r="DC103" s="57"/>
      <c r="DD103" s="57"/>
      <c r="DE103" s="57"/>
      <c r="DF103" s="57"/>
      <c r="DG103" s="57"/>
      <c r="DH103" s="57"/>
      <c r="DI103" s="57"/>
      <c r="DJ103" s="57"/>
      <c r="DK103" s="57"/>
      <c r="DL103" s="57"/>
      <c r="DM103" s="57"/>
      <c r="DN103" s="57"/>
      <c r="DO103" s="57"/>
      <c r="DP103" s="57"/>
      <c r="DQ103" s="57"/>
      <c r="DR103" s="57"/>
      <c r="DS103" s="57"/>
      <c r="DT103" s="57"/>
      <c r="DU103" s="57"/>
      <c r="DV103" s="57"/>
      <c r="DW103" s="57"/>
      <c r="DX103" s="57"/>
      <c r="DY103" s="57"/>
      <c r="DZ103" s="57"/>
      <c r="EA103" s="57"/>
      <c r="EB103" s="57"/>
      <c r="EC103" s="57"/>
      <c r="ED103" s="57"/>
      <c r="EE103" s="57"/>
      <c r="EF103" s="57"/>
      <c r="EG103" s="57"/>
      <c r="EH103" s="57"/>
      <c r="EI103" s="57"/>
      <c r="EJ103" s="57"/>
      <c r="EK103" s="57"/>
      <c r="EL103" s="57"/>
      <c r="EM103" s="57"/>
      <c r="EN103" s="57"/>
      <c r="EO103" s="57"/>
      <c r="EP103" s="57"/>
      <c r="EQ103" s="57"/>
      <c r="ER103" s="57"/>
      <c r="ES103" s="57"/>
      <c r="ET103" s="57"/>
      <c r="EU103" s="57"/>
      <c r="EV103" s="57"/>
      <c r="EW103" s="57"/>
      <c r="EX103" s="57"/>
      <c r="EY103" s="57"/>
      <c r="EZ103" s="57"/>
      <c r="FA103" s="57"/>
      <c r="FB103" s="57"/>
      <c r="FC103" s="57"/>
      <c r="FD103" s="57"/>
      <c r="FE103" s="57"/>
      <c r="FF103" s="57"/>
      <c r="FG103" s="57"/>
      <c r="FH103" s="57"/>
      <c r="FI103" s="57"/>
      <c r="FJ103" s="57"/>
      <c r="FK103" s="57"/>
      <c r="FL103" s="57"/>
      <c r="FM103" s="57"/>
      <c r="FN103" s="57"/>
      <c r="FO103" s="57"/>
      <c r="FP103" s="57"/>
      <c r="FQ103" s="57"/>
      <c r="FR103" s="57"/>
      <c r="FS103" s="57"/>
    </row>
    <row r="104" spans="1:175" ht="49.5">
      <c r="A104" s="57"/>
      <c r="B104" s="71">
        <v>57</v>
      </c>
      <c r="C104" s="53" t="str">
        <f>BC_LĐNM!B58</f>
        <v>20KV-2049C</v>
      </c>
      <c r="D104" s="342" t="str">
        <f>BC_LĐNM!C58</f>
        <v>Tháo tín hiệu khí điều khiển để Cơ khí sửa body van</v>
      </c>
      <c r="E104" s="343"/>
      <c r="F104" s="343"/>
      <c r="G104" s="344"/>
      <c r="H104" s="53" t="str">
        <f>BC_LĐNM!E58</f>
        <v>Đạt</v>
      </c>
      <c r="I104" s="34" t="str">
        <f>BC_LĐNM!F58</f>
        <v>Nguyên nhân: Cơ khí sửa body van.
Thực hiện: Đã tháo tín hiệu khí điều khiển bàn giao van cho Cơ khí
Kết quả: Tín hiệu khí điều khiển đã tháo.</v>
      </c>
      <c r="J104" s="34"/>
      <c r="K104" s="34"/>
      <c r="L104" s="57"/>
      <c r="M104" s="57"/>
      <c r="N104" s="57"/>
      <c r="O104" s="57"/>
      <c r="P104" s="57"/>
      <c r="Q104" s="57"/>
      <c r="R104" s="57"/>
      <c r="S104" s="57"/>
      <c r="T104" s="57"/>
      <c r="U104" s="57"/>
      <c r="V104" s="57"/>
      <c r="W104" s="57"/>
      <c r="X104" s="57"/>
      <c r="Y104" s="57"/>
      <c r="Z104" s="57"/>
      <c r="AA104" s="57"/>
      <c r="AB104" s="57"/>
      <c r="AC104" s="57"/>
      <c r="AD104" s="57"/>
      <c r="AE104" s="57"/>
      <c r="AF104" s="57"/>
      <c r="AG104" s="57"/>
      <c r="AH104" s="57"/>
      <c r="AI104" s="57"/>
      <c r="AJ104" s="57"/>
      <c r="AK104" s="57"/>
      <c r="AL104" s="57"/>
      <c r="AM104" s="57"/>
      <c r="AN104" s="57"/>
      <c r="AO104" s="57"/>
      <c r="AP104" s="57"/>
      <c r="AQ104" s="57"/>
      <c r="AR104" s="57"/>
      <c r="AS104" s="57"/>
      <c r="AT104" s="57"/>
      <c r="AU104" s="57"/>
      <c r="AV104" s="57"/>
      <c r="AW104" s="57"/>
      <c r="AX104" s="57"/>
      <c r="AY104" s="57"/>
      <c r="AZ104" s="57"/>
      <c r="BA104" s="57"/>
      <c r="BB104" s="57"/>
      <c r="BC104" s="57"/>
      <c r="BD104" s="57"/>
      <c r="BE104" s="57"/>
      <c r="BF104" s="57"/>
      <c r="BG104" s="57"/>
      <c r="BH104" s="57"/>
      <c r="BI104" s="57"/>
      <c r="BJ104" s="57"/>
      <c r="BK104" s="57"/>
      <c r="BL104" s="57"/>
      <c r="BM104" s="57"/>
      <c r="BN104" s="57"/>
      <c r="BO104" s="57"/>
      <c r="BP104" s="57"/>
      <c r="BQ104" s="57"/>
      <c r="BR104" s="57"/>
      <c r="BS104" s="57"/>
      <c r="BT104" s="57"/>
      <c r="BU104" s="57"/>
      <c r="BV104" s="57"/>
      <c r="BW104" s="57"/>
      <c r="BX104" s="57"/>
      <c r="BY104" s="57"/>
      <c r="BZ104" s="57"/>
      <c r="CA104" s="57"/>
      <c r="CB104" s="57"/>
      <c r="CC104" s="57"/>
      <c r="CD104" s="57"/>
      <c r="CE104" s="57"/>
      <c r="CF104" s="57"/>
      <c r="CG104" s="57"/>
      <c r="CH104" s="57"/>
      <c r="CI104" s="57"/>
      <c r="CJ104" s="57"/>
      <c r="CK104" s="57"/>
      <c r="CL104" s="57"/>
      <c r="CM104" s="57"/>
      <c r="CN104" s="57"/>
      <c r="CO104" s="57"/>
      <c r="CP104" s="57"/>
      <c r="CQ104" s="57"/>
      <c r="CR104" s="57"/>
      <c r="CS104" s="57"/>
      <c r="CT104" s="57"/>
      <c r="CU104" s="57"/>
      <c r="CV104" s="57"/>
      <c r="CW104" s="57"/>
      <c r="CX104" s="57"/>
      <c r="CY104" s="57"/>
      <c r="CZ104" s="57"/>
      <c r="DA104" s="57"/>
      <c r="DB104" s="57"/>
      <c r="DC104" s="57"/>
      <c r="DD104" s="57"/>
      <c r="DE104" s="57"/>
      <c r="DF104" s="57"/>
      <c r="DG104" s="57"/>
      <c r="DH104" s="57"/>
      <c r="DI104" s="57"/>
      <c r="DJ104" s="57"/>
      <c r="DK104" s="57"/>
      <c r="DL104" s="57"/>
      <c r="DM104" s="57"/>
      <c r="DN104" s="57"/>
      <c r="DO104" s="57"/>
      <c r="DP104" s="57"/>
      <c r="DQ104" s="57"/>
      <c r="DR104" s="57"/>
      <c r="DS104" s="57"/>
      <c r="DT104" s="57"/>
      <c r="DU104" s="57"/>
      <c r="DV104" s="57"/>
      <c r="DW104" s="57"/>
      <c r="DX104" s="57"/>
      <c r="DY104" s="57"/>
      <c r="DZ104" s="57"/>
      <c r="EA104" s="57"/>
      <c r="EB104" s="57"/>
      <c r="EC104" s="57"/>
      <c r="ED104" s="57"/>
      <c r="EE104" s="57"/>
      <c r="EF104" s="57"/>
      <c r="EG104" s="57"/>
      <c r="EH104" s="57"/>
      <c r="EI104" s="57"/>
      <c r="EJ104" s="57"/>
      <c r="EK104" s="57"/>
      <c r="EL104" s="57"/>
      <c r="EM104" s="57"/>
      <c r="EN104" s="57"/>
      <c r="EO104" s="57"/>
      <c r="EP104" s="57"/>
      <c r="EQ104" s="57"/>
      <c r="ER104" s="57"/>
      <c r="ES104" s="57"/>
      <c r="ET104" s="57"/>
      <c r="EU104" s="57"/>
      <c r="EV104" s="57"/>
      <c r="EW104" s="57"/>
      <c r="EX104" s="57"/>
      <c r="EY104" s="57"/>
      <c r="EZ104" s="57"/>
      <c r="FA104" s="57"/>
      <c r="FB104" s="57"/>
      <c r="FC104" s="57"/>
      <c r="FD104" s="57"/>
      <c r="FE104" s="57"/>
      <c r="FF104" s="57"/>
      <c r="FG104" s="57"/>
      <c r="FH104" s="57"/>
      <c r="FI104" s="57"/>
      <c r="FJ104" s="57"/>
      <c r="FK104" s="57"/>
      <c r="FL104" s="57"/>
      <c r="FM104" s="57"/>
      <c r="FN104" s="57"/>
      <c r="FO104" s="57"/>
      <c r="FP104" s="57"/>
      <c r="FQ104" s="57"/>
      <c r="FR104" s="57"/>
      <c r="FS104" s="57"/>
    </row>
    <row r="105" spans="1:175" ht="49.5">
      <c r="A105" s="57"/>
      <c r="B105" s="71">
        <v>58</v>
      </c>
      <c r="C105" s="53" t="str">
        <f>BC_LĐNM!B59</f>
        <v>20KV-2041C</v>
      </c>
      <c r="D105" s="342" t="str">
        <f>BC_LĐNM!C59</f>
        <v>Tháo tín hiệu khí điều khiển để Cơ khí sửa body van</v>
      </c>
      <c r="E105" s="343"/>
      <c r="F105" s="343"/>
      <c r="G105" s="344"/>
      <c r="H105" s="53" t="str">
        <f>BC_LĐNM!E59</f>
        <v>Đạt</v>
      </c>
      <c r="I105" s="34" t="str">
        <f>BC_LĐNM!F59</f>
        <v>Nguyên nhân: Cơ khí sửa body van.
Thực hiện: Đã tháo tín hiệu khí điều khiển bàn giao van cho Cơ khí
Kết quả: Tín hiệu khí điều khiển đã tháo.</v>
      </c>
      <c r="J105" s="34"/>
      <c r="K105" s="34"/>
      <c r="L105" s="57"/>
      <c r="M105" s="57"/>
      <c r="N105" s="57"/>
      <c r="O105" s="57"/>
      <c r="P105" s="57"/>
      <c r="Q105" s="57"/>
      <c r="R105" s="57"/>
      <c r="S105" s="57"/>
      <c r="T105" s="57"/>
      <c r="U105" s="57"/>
      <c r="V105" s="57"/>
      <c r="W105" s="57"/>
      <c r="X105" s="57"/>
      <c r="Y105" s="57"/>
      <c r="Z105" s="57"/>
      <c r="AA105" s="57"/>
      <c r="AB105" s="57"/>
      <c r="AC105" s="57"/>
      <c r="AD105" s="57"/>
      <c r="AE105" s="57"/>
      <c r="AF105" s="57"/>
      <c r="AG105" s="57"/>
      <c r="AH105" s="57"/>
      <c r="AI105" s="57"/>
      <c r="AJ105" s="57"/>
      <c r="AK105" s="57"/>
      <c r="AL105" s="57"/>
      <c r="AM105" s="57"/>
      <c r="AN105" s="57"/>
      <c r="AO105" s="57"/>
      <c r="AP105" s="57"/>
      <c r="AQ105" s="57"/>
      <c r="AR105" s="57"/>
      <c r="AS105" s="57"/>
      <c r="AT105" s="57"/>
      <c r="AU105" s="57"/>
      <c r="AV105" s="57"/>
      <c r="AW105" s="57"/>
      <c r="AX105" s="57"/>
      <c r="AY105" s="57"/>
      <c r="AZ105" s="57"/>
      <c r="BA105" s="57"/>
      <c r="BB105" s="57"/>
      <c r="BC105" s="57"/>
      <c r="BD105" s="57"/>
      <c r="BE105" s="57"/>
      <c r="BF105" s="57"/>
      <c r="BG105" s="57"/>
      <c r="BH105" s="57"/>
      <c r="BI105" s="57"/>
      <c r="BJ105" s="57"/>
      <c r="BK105" s="57"/>
      <c r="BL105" s="57"/>
      <c r="BM105" s="57"/>
      <c r="BN105" s="57"/>
      <c r="BO105" s="57"/>
      <c r="BP105" s="57"/>
      <c r="BQ105" s="57"/>
      <c r="BR105" s="57"/>
      <c r="BS105" s="57"/>
      <c r="BT105" s="57"/>
      <c r="BU105" s="57"/>
      <c r="BV105" s="57"/>
      <c r="BW105" s="57"/>
      <c r="BX105" s="57"/>
      <c r="BY105" s="57"/>
      <c r="BZ105" s="57"/>
      <c r="CA105" s="57"/>
      <c r="CB105" s="57"/>
      <c r="CC105" s="57"/>
      <c r="CD105" s="57"/>
      <c r="CE105" s="57"/>
      <c r="CF105" s="57"/>
      <c r="CG105" s="57"/>
      <c r="CH105" s="57"/>
      <c r="CI105" s="57"/>
      <c r="CJ105" s="57"/>
      <c r="CK105" s="57"/>
      <c r="CL105" s="57"/>
      <c r="CM105" s="57"/>
      <c r="CN105" s="57"/>
      <c r="CO105" s="57"/>
      <c r="CP105" s="57"/>
      <c r="CQ105" s="57"/>
      <c r="CR105" s="57"/>
      <c r="CS105" s="57"/>
      <c r="CT105" s="57"/>
      <c r="CU105" s="57"/>
      <c r="CV105" s="57"/>
      <c r="CW105" s="57"/>
      <c r="CX105" s="57"/>
      <c r="CY105" s="57"/>
      <c r="CZ105" s="57"/>
      <c r="DA105" s="57"/>
      <c r="DB105" s="57"/>
      <c r="DC105" s="57"/>
      <c r="DD105" s="57"/>
      <c r="DE105" s="57"/>
      <c r="DF105" s="57"/>
      <c r="DG105" s="57"/>
      <c r="DH105" s="57"/>
      <c r="DI105" s="57"/>
      <c r="DJ105" s="57"/>
      <c r="DK105" s="57"/>
      <c r="DL105" s="57"/>
      <c r="DM105" s="57"/>
      <c r="DN105" s="57"/>
      <c r="DO105" s="57"/>
      <c r="DP105" s="57"/>
      <c r="DQ105" s="57"/>
      <c r="DR105" s="57"/>
      <c r="DS105" s="57"/>
      <c r="DT105" s="57"/>
      <c r="DU105" s="57"/>
      <c r="DV105" s="57"/>
      <c r="DW105" s="57"/>
      <c r="DX105" s="57"/>
      <c r="DY105" s="57"/>
      <c r="DZ105" s="57"/>
      <c r="EA105" s="57"/>
      <c r="EB105" s="57"/>
      <c r="EC105" s="57"/>
      <c r="ED105" s="57"/>
      <c r="EE105" s="57"/>
      <c r="EF105" s="57"/>
      <c r="EG105" s="57"/>
      <c r="EH105" s="57"/>
      <c r="EI105" s="57"/>
      <c r="EJ105" s="57"/>
      <c r="EK105" s="57"/>
      <c r="EL105" s="57"/>
      <c r="EM105" s="57"/>
      <c r="EN105" s="57"/>
      <c r="EO105" s="57"/>
      <c r="EP105" s="57"/>
      <c r="EQ105" s="57"/>
      <c r="ER105" s="57"/>
      <c r="ES105" s="57"/>
      <c r="ET105" s="57"/>
      <c r="EU105" s="57"/>
      <c r="EV105" s="57"/>
      <c r="EW105" s="57"/>
      <c r="EX105" s="57"/>
      <c r="EY105" s="57"/>
      <c r="EZ105" s="57"/>
      <c r="FA105" s="57"/>
      <c r="FB105" s="57"/>
      <c r="FC105" s="57"/>
      <c r="FD105" s="57"/>
      <c r="FE105" s="57"/>
      <c r="FF105" s="57"/>
      <c r="FG105" s="57"/>
      <c r="FH105" s="57"/>
      <c r="FI105" s="57"/>
      <c r="FJ105" s="57"/>
      <c r="FK105" s="57"/>
      <c r="FL105" s="57"/>
      <c r="FM105" s="57"/>
      <c r="FN105" s="57"/>
      <c r="FO105" s="57"/>
      <c r="FP105" s="57"/>
      <c r="FQ105" s="57"/>
      <c r="FR105" s="57"/>
      <c r="FS105" s="57"/>
    </row>
    <row r="106" spans="1:175" ht="99">
      <c r="A106" s="57"/>
      <c r="B106" s="71">
        <v>59</v>
      </c>
      <c r="C106" s="53" t="str">
        <f>BC_LĐNM!B60</f>
        <v>04PV-4251
CO2 Chiller</v>
      </c>
      <c r="D106" s="342" t="str">
        <f>BC_LĐNM!C60</f>
        <v>Valve bị kẹt 0~5%</v>
      </c>
      <c r="E106" s="343"/>
      <c r="F106" s="343"/>
      <c r="G106" s="344"/>
      <c r="H106" s="53" t="str">
        <f>BC_LĐNM!E60</f>
        <v>Đạt</v>
      </c>
      <c r="I106" s="34" t="str">
        <f>BC_LĐNM!F60</f>
        <v xml:space="preserve">Nguyên nhân: Travel lệch 
Thực hiện: Kiểm tra MV= 0~5% valve không di chuyển ty, output posit không có, tuy nhiên từ ~4.5% thì output posit có tác động và ti valve di chuyển. Dùng Hart kiểm tra thì travel lệch 5.1% ở 3.99mA. Tiến hành calib lại travel, valve hoạt động đúng, đáp ứng bình thường, bàn giao VH.
Kết quả: Valve đáp ứng bình thường, bàn giao VH </v>
      </c>
      <c r="J106" s="34"/>
      <c r="K106" s="34"/>
      <c r="L106" s="57"/>
      <c r="M106" s="57"/>
      <c r="N106" s="57"/>
      <c r="O106" s="57"/>
      <c r="P106" s="57"/>
      <c r="Q106" s="57"/>
      <c r="R106" s="57"/>
      <c r="S106" s="57"/>
      <c r="T106" s="57"/>
      <c r="U106" s="57"/>
      <c r="V106" s="57"/>
      <c r="W106" s="57"/>
      <c r="X106" s="57"/>
      <c r="Y106" s="57"/>
      <c r="Z106" s="57"/>
      <c r="AA106" s="57"/>
      <c r="AB106" s="57"/>
      <c r="AC106" s="57"/>
      <c r="AD106" s="57"/>
      <c r="AE106" s="57"/>
      <c r="AF106" s="57"/>
      <c r="AG106" s="57"/>
      <c r="AH106" s="57"/>
      <c r="AI106" s="57"/>
      <c r="AJ106" s="57"/>
      <c r="AK106" s="57"/>
      <c r="AL106" s="57"/>
      <c r="AM106" s="57"/>
      <c r="AN106" s="57"/>
      <c r="AO106" s="57"/>
      <c r="AP106" s="57"/>
      <c r="AQ106" s="57"/>
      <c r="AR106" s="57"/>
      <c r="AS106" s="57"/>
      <c r="AT106" s="57"/>
      <c r="AU106" s="57"/>
      <c r="AV106" s="57"/>
      <c r="AW106" s="57"/>
      <c r="AX106" s="57"/>
      <c r="AY106" s="57"/>
      <c r="AZ106" s="57"/>
      <c r="BA106" s="57"/>
      <c r="BB106" s="57"/>
      <c r="BC106" s="57"/>
      <c r="BD106" s="57"/>
      <c r="BE106" s="57"/>
      <c r="BF106" s="57"/>
      <c r="BG106" s="57"/>
      <c r="BH106" s="57"/>
      <c r="BI106" s="57"/>
      <c r="BJ106" s="57"/>
      <c r="BK106" s="57"/>
      <c r="BL106" s="57"/>
      <c r="BM106" s="57"/>
      <c r="BN106" s="57"/>
      <c r="BO106" s="57"/>
      <c r="BP106" s="57"/>
      <c r="BQ106" s="57"/>
      <c r="BR106" s="57"/>
      <c r="BS106" s="57"/>
      <c r="BT106" s="57"/>
      <c r="BU106" s="57"/>
      <c r="BV106" s="57"/>
      <c r="BW106" s="57"/>
      <c r="BX106" s="57"/>
      <c r="BY106" s="57"/>
      <c r="BZ106" s="57"/>
      <c r="CA106" s="57"/>
      <c r="CB106" s="57"/>
      <c r="CC106" s="57"/>
      <c r="CD106" s="57"/>
      <c r="CE106" s="57"/>
      <c r="CF106" s="57"/>
      <c r="CG106" s="57"/>
      <c r="CH106" s="57"/>
      <c r="CI106" s="57"/>
      <c r="CJ106" s="57"/>
      <c r="CK106" s="57"/>
      <c r="CL106" s="57"/>
      <c r="CM106" s="57"/>
      <c r="CN106" s="57"/>
      <c r="CO106" s="57"/>
      <c r="CP106" s="57"/>
      <c r="CQ106" s="57"/>
      <c r="CR106" s="57"/>
      <c r="CS106" s="57"/>
      <c r="CT106" s="57"/>
      <c r="CU106" s="57"/>
      <c r="CV106" s="57"/>
      <c r="CW106" s="57"/>
      <c r="CX106" s="57"/>
      <c r="CY106" s="57"/>
      <c r="CZ106" s="57"/>
      <c r="DA106" s="57"/>
      <c r="DB106" s="57"/>
      <c r="DC106" s="57"/>
      <c r="DD106" s="57"/>
      <c r="DE106" s="57"/>
      <c r="DF106" s="57"/>
      <c r="DG106" s="57"/>
      <c r="DH106" s="57"/>
      <c r="DI106" s="57"/>
      <c r="DJ106" s="57"/>
      <c r="DK106" s="57"/>
      <c r="DL106" s="57"/>
      <c r="DM106" s="57"/>
      <c r="DN106" s="57"/>
      <c r="DO106" s="57"/>
      <c r="DP106" s="57"/>
      <c r="DQ106" s="57"/>
      <c r="DR106" s="57"/>
      <c r="DS106" s="57"/>
      <c r="DT106" s="57"/>
      <c r="DU106" s="57"/>
      <c r="DV106" s="57"/>
      <c r="DW106" s="57"/>
      <c r="DX106" s="57"/>
      <c r="DY106" s="57"/>
      <c r="DZ106" s="57"/>
      <c r="EA106" s="57"/>
      <c r="EB106" s="57"/>
      <c r="EC106" s="57"/>
      <c r="ED106" s="57"/>
      <c r="EE106" s="57"/>
      <c r="EF106" s="57"/>
      <c r="EG106" s="57"/>
      <c r="EH106" s="57"/>
      <c r="EI106" s="57"/>
      <c r="EJ106" s="57"/>
      <c r="EK106" s="57"/>
      <c r="EL106" s="57"/>
      <c r="EM106" s="57"/>
      <c r="EN106" s="57"/>
      <c r="EO106" s="57"/>
      <c r="EP106" s="57"/>
      <c r="EQ106" s="57"/>
      <c r="ER106" s="57"/>
      <c r="ES106" s="57"/>
      <c r="ET106" s="57"/>
      <c r="EU106" s="57"/>
      <c r="EV106" s="57"/>
      <c r="EW106" s="57"/>
      <c r="EX106" s="57"/>
      <c r="EY106" s="57"/>
      <c r="EZ106" s="57"/>
      <c r="FA106" s="57"/>
      <c r="FB106" s="57"/>
      <c r="FC106" s="57"/>
      <c r="FD106" s="57"/>
      <c r="FE106" s="57"/>
      <c r="FF106" s="57"/>
      <c r="FG106" s="57"/>
      <c r="FH106" s="57"/>
      <c r="FI106" s="57"/>
      <c r="FJ106" s="57"/>
      <c r="FK106" s="57"/>
      <c r="FL106" s="57"/>
      <c r="FM106" s="57"/>
      <c r="FN106" s="57"/>
      <c r="FO106" s="57"/>
      <c r="FP106" s="57"/>
      <c r="FQ106" s="57"/>
      <c r="FR106" s="57"/>
      <c r="FS106" s="57"/>
    </row>
    <row r="107" spans="1:175" ht="82.5">
      <c r="A107" s="57"/>
      <c r="B107" s="71">
        <v>60</v>
      </c>
      <c r="C107" s="53" t="str">
        <f>BC_LĐNM!B61</f>
        <v>L48001F</v>
      </c>
      <c r="D107" s="342" t="str">
        <f>BC_LĐNM!C61</f>
        <v xml:space="preserve">Máy số 06, line F không in </v>
      </c>
      <c r="E107" s="343"/>
      <c r="F107" s="343"/>
      <c r="G107" s="344"/>
      <c r="H107" s="53" t="str">
        <f>BC_LĐNM!E61</f>
        <v>Đạt</v>
      </c>
      <c r="I107" s="34" t="str">
        <f>BC_LĐNM!F61</f>
        <v xml:space="preserve">Nguyên nhân: Cài đặt chưa phù hợp
Thực hiện: Quan sát thấy trạng thái máy in hoạt động bình thường không báo lỗi nhưng không in khi bao đi qua. Kiểm tra trạng thái cài đặt máy in thấy sai trạng thái, đã điều chỉnh lại cài đặt đưa máy in vào hoạt động bình thường
Kết quảThiết bị hoạt động bình thường, bàn giao cho VH. </v>
      </c>
      <c r="J107" s="34"/>
      <c r="K107" s="34"/>
      <c r="L107" s="57"/>
      <c r="M107" s="57"/>
      <c r="N107" s="57"/>
      <c r="O107" s="57"/>
      <c r="P107" s="57"/>
      <c r="Q107" s="57"/>
      <c r="R107" s="57"/>
      <c r="S107" s="57"/>
      <c r="T107" s="57"/>
      <c r="U107" s="57"/>
      <c r="V107" s="57"/>
      <c r="W107" s="57"/>
      <c r="X107" s="57"/>
      <c r="Y107" s="57"/>
      <c r="Z107" s="57"/>
      <c r="AA107" s="57"/>
      <c r="AB107" s="57"/>
      <c r="AC107" s="57"/>
      <c r="AD107" s="57"/>
      <c r="AE107" s="57"/>
      <c r="AF107" s="57"/>
      <c r="AG107" s="57"/>
      <c r="AH107" s="57"/>
      <c r="AI107" s="57"/>
      <c r="AJ107" s="57"/>
      <c r="AK107" s="57"/>
      <c r="AL107" s="57"/>
      <c r="AM107" s="57"/>
      <c r="AN107" s="57"/>
      <c r="AO107" s="57"/>
      <c r="AP107" s="57"/>
      <c r="AQ107" s="57"/>
      <c r="AR107" s="57"/>
      <c r="AS107" s="57"/>
      <c r="AT107" s="57"/>
      <c r="AU107" s="57"/>
      <c r="AV107" s="57"/>
      <c r="AW107" s="57"/>
      <c r="AX107" s="57"/>
      <c r="AY107" s="57"/>
      <c r="AZ107" s="57"/>
      <c r="BA107" s="57"/>
      <c r="BB107" s="57"/>
      <c r="BC107" s="57"/>
      <c r="BD107" s="57"/>
      <c r="BE107" s="57"/>
      <c r="BF107" s="57"/>
      <c r="BG107" s="57"/>
      <c r="BH107" s="57"/>
      <c r="BI107" s="57"/>
      <c r="BJ107" s="57"/>
      <c r="BK107" s="57"/>
      <c r="BL107" s="57"/>
      <c r="BM107" s="57"/>
      <c r="BN107" s="57"/>
      <c r="BO107" s="57"/>
      <c r="BP107" s="57"/>
      <c r="BQ107" s="57"/>
      <c r="BR107" s="57"/>
      <c r="BS107" s="57"/>
      <c r="BT107" s="57"/>
      <c r="BU107" s="57"/>
      <c r="BV107" s="57"/>
      <c r="BW107" s="57"/>
      <c r="BX107" s="57"/>
      <c r="BY107" s="57"/>
      <c r="BZ107" s="57"/>
      <c r="CA107" s="57"/>
      <c r="CB107" s="57"/>
      <c r="CC107" s="57"/>
      <c r="CD107" s="57"/>
      <c r="CE107" s="57"/>
      <c r="CF107" s="57"/>
      <c r="CG107" s="57"/>
      <c r="CH107" s="57"/>
      <c r="CI107" s="57"/>
      <c r="CJ107" s="57"/>
      <c r="CK107" s="57"/>
      <c r="CL107" s="57"/>
      <c r="CM107" s="57"/>
      <c r="CN107" s="57"/>
      <c r="CO107" s="57"/>
      <c r="CP107" s="57"/>
      <c r="CQ107" s="57"/>
      <c r="CR107" s="57"/>
      <c r="CS107" s="57"/>
      <c r="CT107" s="57"/>
      <c r="CU107" s="57"/>
      <c r="CV107" s="57"/>
      <c r="CW107" s="57"/>
      <c r="CX107" s="57"/>
      <c r="CY107" s="57"/>
      <c r="CZ107" s="57"/>
      <c r="DA107" s="57"/>
      <c r="DB107" s="57"/>
      <c r="DC107" s="57"/>
      <c r="DD107" s="57"/>
      <c r="DE107" s="57"/>
      <c r="DF107" s="57"/>
      <c r="DG107" s="57"/>
      <c r="DH107" s="57"/>
      <c r="DI107" s="57"/>
      <c r="DJ107" s="57"/>
      <c r="DK107" s="57"/>
      <c r="DL107" s="57"/>
      <c r="DM107" s="57"/>
      <c r="DN107" s="57"/>
      <c r="DO107" s="57"/>
      <c r="DP107" s="57"/>
      <c r="DQ107" s="57"/>
      <c r="DR107" s="57"/>
      <c r="DS107" s="57"/>
      <c r="DT107" s="57"/>
      <c r="DU107" s="57"/>
      <c r="DV107" s="57"/>
      <c r="DW107" s="57"/>
      <c r="DX107" s="57"/>
      <c r="DY107" s="57"/>
      <c r="DZ107" s="57"/>
      <c r="EA107" s="57"/>
      <c r="EB107" s="57"/>
      <c r="EC107" s="57"/>
      <c r="ED107" s="57"/>
      <c r="EE107" s="57"/>
      <c r="EF107" s="57"/>
      <c r="EG107" s="57"/>
      <c r="EH107" s="57"/>
      <c r="EI107" s="57"/>
      <c r="EJ107" s="57"/>
      <c r="EK107" s="57"/>
      <c r="EL107" s="57"/>
      <c r="EM107" s="57"/>
      <c r="EN107" s="57"/>
      <c r="EO107" s="57"/>
      <c r="EP107" s="57"/>
      <c r="EQ107" s="57"/>
      <c r="ER107" s="57"/>
      <c r="ES107" s="57"/>
      <c r="ET107" s="57"/>
      <c r="EU107" s="57"/>
      <c r="EV107" s="57"/>
      <c r="EW107" s="57"/>
      <c r="EX107" s="57"/>
      <c r="EY107" s="57"/>
      <c r="EZ107" s="57"/>
      <c r="FA107" s="57"/>
      <c r="FB107" s="57"/>
      <c r="FC107" s="57"/>
      <c r="FD107" s="57"/>
      <c r="FE107" s="57"/>
      <c r="FF107" s="57"/>
      <c r="FG107" s="57"/>
      <c r="FH107" s="57"/>
      <c r="FI107" s="57"/>
      <c r="FJ107" s="57"/>
      <c r="FK107" s="57"/>
      <c r="FL107" s="57"/>
      <c r="FM107" s="57"/>
      <c r="FN107" s="57"/>
      <c r="FO107" s="57"/>
      <c r="FP107" s="57"/>
      <c r="FQ107" s="57"/>
      <c r="FR107" s="57"/>
      <c r="FS107" s="57"/>
    </row>
    <row r="108" spans="1:175" ht="66">
      <c r="A108" s="57"/>
      <c r="B108" s="71">
        <v>61</v>
      </c>
      <c r="C108" s="53" t="str">
        <f>BC_LĐNM!B62</f>
        <v>Máy in số 05 dự phòng</v>
      </c>
      <c r="D108" s="342" t="str">
        <f>BC_LĐNM!C62</f>
        <v>VH báo in không hiện thị rõ</v>
      </c>
      <c r="E108" s="343"/>
      <c r="F108" s="343"/>
      <c r="G108" s="344"/>
      <c r="H108" s="53" t="str">
        <f>BC_LĐNM!E62</f>
        <v>Đạt</v>
      </c>
      <c r="I108" s="34" t="str">
        <f>BC_LĐNM!F62</f>
        <v>Nguyên nhân: Đầu in phun bẩn
Thực hiện: Kiểm tra thấy đầu in phun bẩn, tiến hành vệ sinh đầu in phun đưa máy in vào hoạt động.
Kết quả: Thiết bị hoạt động bình thường, bàn giao cho VH.</v>
      </c>
      <c r="J108" s="34"/>
      <c r="K108" s="34"/>
      <c r="L108" s="57"/>
      <c r="M108" s="57"/>
      <c r="N108" s="57"/>
      <c r="O108" s="57"/>
      <c r="P108" s="57"/>
      <c r="Q108" s="302"/>
      <c r="R108" s="57"/>
      <c r="S108" s="57"/>
      <c r="T108" s="57"/>
      <c r="U108" s="57"/>
      <c r="V108" s="57"/>
      <c r="W108" s="57"/>
      <c r="X108" s="57"/>
      <c r="Y108" s="57"/>
      <c r="Z108" s="57"/>
      <c r="AA108" s="57"/>
      <c r="AB108" s="57"/>
      <c r="AC108" s="57"/>
      <c r="AD108" s="57"/>
      <c r="AE108" s="57"/>
      <c r="AF108" s="57"/>
      <c r="AG108" s="57"/>
      <c r="AH108" s="57"/>
      <c r="AI108" s="57"/>
      <c r="AJ108" s="57"/>
      <c r="AK108" s="57"/>
      <c r="AL108" s="57"/>
      <c r="AM108" s="57"/>
      <c r="AN108" s="57"/>
      <c r="AO108" s="57"/>
      <c r="AP108" s="57"/>
      <c r="AQ108" s="57"/>
      <c r="AR108" s="57"/>
      <c r="AS108" s="57"/>
      <c r="AT108" s="57"/>
      <c r="AU108" s="57"/>
      <c r="AV108" s="57"/>
      <c r="AW108" s="57"/>
      <c r="AX108" s="57"/>
      <c r="AY108" s="57"/>
      <c r="AZ108" s="57"/>
      <c r="BA108" s="57"/>
      <c r="BB108" s="57"/>
      <c r="BC108" s="57"/>
      <c r="BD108" s="57"/>
      <c r="BE108" s="57"/>
      <c r="BF108" s="57"/>
      <c r="BG108" s="57"/>
      <c r="BH108" s="57"/>
      <c r="BI108" s="57"/>
      <c r="BJ108" s="57"/>
      <c r="BK108" s="57"/>
      <c r="BL108" s="57"/>
      <c r="BM108" s="57"/>
      <c r="BN108" s="57"/>
      <c r="BO108" s="57"/>
      <c r="BP108" s="57"/>
      <c r="BQ108" s="57"/>
      <c r="BR108" s="57"/>
      <c r="BS108" s="57"/>
      <c r="BT108" s="57"/>
      <c r="BU108" s="57"/>
      <c r="BV108" s="57"/>
      <c r="BW108" s="57"/>
      <c r="BX108" s="57"/>
      <c r="BY108" s="57"/>
      <c r="BZ108" s="57"/>
      <c r="CA108" s="57"/>
      <c r="CB108" s="57"/>
      <c r="CC108" s="57"/>
      <c r="CD108" s="57"/>
      <c r="CE108" s="57"/>
      <c r="CF108" s="57"/>
      <c r="CG108" s="57"/>
      <c r="CH108" s="57"/>
      <c r="CI108" s="57"/>
      <c r="CJ108" s="57"/>
      <c r="CK108" s="57"/>
      <c r="CL108" s="57"/>
      <c r="CM108" s="57"/>
      <c r="CN108" s="57"/>
      <c r="CO108" s="57"/>
      <c r="CP108" s="57"/>
      <c r="CQ108" s="57"/>
      <c r="CR108" s="57"/>
      <c r="CS108" s="57"/>
      <c r="CT108" s="57"/>
      <c r="CU108" s="57"/>
      <c r="CV108" s="57"/>
      <c r="CW108" s="57"/>
      <c r="CX108" s="57"/>
      <c r="CY108" s="57"/>
      <c r="CZ108" s="57"/>
      <c r="DA108" s="57"/>
      <c r="DB108" s="57"/>
      <c r="DC108" s="57"/>
      <c r="DD108" s="57"/>
      <c r="DE108" s="57"/>
      <c r="DF108" s="57"/>
      <c r="DG108" s="57"/>
      <c r="DH108" s="57"/>
      <c r="DI108" s="57"/>
      <c r="DJ108" s="57"/>
      <c r="DK108" s="57"/>
      <c r="DL108" s="57"/>
      <c r="DM108" s="57"/>
      <c r="DN108" s="57"/>
      <c r="DO108" s="57"/>
      <c r="DP108" s="57"/>
      <c r="DQ108" s="57"/>
      <c r="DR108" s="57"/>
      <c r="DS108" s="57"/>
      <c r="DT108" s="57"/>
      <c r="DU108" s="57"/>
      <c r="DV108" s="57"/>
      <c r="DW108" s="57"/>
      <c r="DX108" s="57"/>
      <c r="DY108" s="57"/>
      <c r="DZ108" s="57"/>
      <c r="EA108" s="57"/>
      <c r="EB108" s="57"/>
      <c r="EC108" s="57"/>
      <c r="ED108" s="57"/>
      <c r="EE108" s="57"/>
      <c r="EF108" s="57"/>
      <c r="EG108" s="57"/>
      <c r="EH108" s="57"/>
      <c r="EI108" s="57"/>
      <c r="EJ108" s="57"/>
      <c r="EK108" s="57"/>
      <c r="EL108" s="57"/>
      <c r="EM108" s="57"/>
      <c r="EN108" s="57"/>
      <c r="EO108" s="57"/>
      <c r="EP108" s="57"/>
      <c r="EQ108" s="57"/>
      <c r="ER108" s="57"/>
      <c r="ES108" s="57"/>
      <c r="ET108" s="57"/>
      <c r="EU108" s="57"/>
      <c r="EV108" s="57"/>
      <c r="EW108" s="57"/>
      <c r="EX108" s="57"/>
      <c r="EY108" s="57"/>
      <c r="EZ108" s="57"/>
      <c r="FA108" s="57"/>
      <c r="FB108" s="57"/>
      <c r="FC108" s="57"/>
      <c r="FD108" s="57"/>
      <c r="FE108" s="57"/>
      <c r="FF108" s="57"/>
      <c r="FG108" s="57"/>
      <c r="FH108" s="57"/>
      <c r="FI108" s="57"/>
      <c r="FJ108" s="57"/>
      <c r="FK108" s="57"/>
      <c r="FL108" s="57"/>
      <c r="FM108" s="57"/>
      <c r="FN108" s="57"/>
      <c r="FO108" s="57"/>
      <c r="FP108" s="57"/>
      <c r="FQ108" s="57"/>
      <c r="FR108" s="57"/>
      <c r="FS108" s="57"/>
    </row>
    <row r="109" spans="1:175" ht="115.5">
      <c r="A109" s="57"/>
      <c r="B109" s="71">
        <v>62</v>
      </c>
      <c r="C109" s="53" t="str">
        <f>BC_LĐNM!B63</f>
        <v>U20202A</v>
      </c>
      <c r="D109" s="342" t="str">
        <f>BC_LĐNM!C63</f>
        <v xml:space="preserve">Không đóng mở các valve trong chuyền được </v>
      </c>
      <c r="E109" s="343"/>
      <c r="F109" s="343"/>
      <c r="G109" s="344"/>
      <c r="H109" s="53" t="str">
        <f>BC_LĐNM!E63</f>
        <v>Đạt</v>
      </c>
      <c r="I109" s="34" t="str">
        <f>BC_LĐNM!F63</f>
        <v>Nguyên nhân: Nghi ngờ switch local/  remote chập chờn. 
Thực hiện: Kiểm tra các valve tại  LC08 đóng mở bình thường, tuy nhiên trên HMI không nhận trạng thái remote, phối hợp VH Stop U20202A,  kiểm tra dây siết tesminal , gia cố lại cụm Switch. Các valve đóng mở lại bình thường. Sau khi test đong mở valve bình thường VH đã cho chạy lại U20202A.
Kết quả: Sau khi test đong mở valve bình thường VH đã cho chạy lại U20202A.
Kiến nghi: Trường hợp lỗi lặp lại thì thay thế bộ switch 3 vị trí.</v>
      </c>
      <c r="J109" s="34"/>
      <c r="K109" s="34"/>
      <c r="L109" s="57"/>
      <c r="M109" s="57"/>
      <c r="N109" s="57"/>
      <c r="O109" s="57"/>
      <c r="P109" s="57"/>
      <c r="Q109" s="57"/>
      <c r="R109" s="57"/>
      <c r="S109" s="57"/>
      <c r="T109" s="57"/>
      <c r="U109" s="57"/>
      <c r="V109" s="57"/>
      <c r="W109" s="57"/>
      <c r="X109" s="57"/>
      <c r="Y109" s="57"/>
      <c r="Z109" s="57"/>
      <c r="AA109" s="57"/>
      <c r="AB109" s="57"/>
      <c r="AC109" s="57"/>
      <c r="AD109" s="57"/>
      <c r="AE109" s="57"/>
      <c r="AF109" s="57"/>
      <c r="AG109" s="57"/>
      <c r="AH109" s="57"/>
      <c r="AI109" s="57"/>
      <c r="AJ109" s="57"/>
      <c r="AK109" s="57"/>
      <c r="AL109" s="57"/>
      <c r="AM109" s="57"/>
      <c r="AN109" s="57"/>
      <c r="AO109" s="57"/>
      <c r="AP109" s="57"/>
      <c r="AQ109" s="57"/>
      <c r="AR109" s="57"/>
      <c r="AS109" s="57"/>
      <c r="AT109" s="57"/>
      <c r="AU109" s="57"/>
      <c r="AV109" s="57"/>
      <c r="AW109" s="57"/>
      <c r="AX109" s="57"/>
      <c r="AY109" s="57"/>
      <c r="AZ109" s="57"/>
      <c r="BA109" s="57"/>
      <c r="BB109" s="57"/>
      <c r="BC109" s="57"/>
      <c r="BD109" s="57"/>
      <c r="BE109" s="57"/>
      <c r="BF109" s="57"/>
      <c r="BG109" s="57"/>
      <c r="BH109" s="57"/>
      <c r="BI109" s="57"/>
      <c r="BJ109" s="57"/>
      <c r="BK109" s="57"/>
      <c r="BL109" s="57"/>
      <c r="BM109" s="57"/>
      <c r="BN109" s="57"/>
      <c r="BO109" s="57"/>
      <c r="BP109" s="57"/>
      <c r="BQ109" s="57"/>
      <c r="BR109" s="57"/>
      <c r="BS109" s="57"/>
      <c r="BT109" s="57"/>
      <c r="BU109" s="57"/>
      <c r="BV109" s="57"/>
      <c r="BW109" s="57"/>
      <c r="BX109" s="57"/>
      <c r="BY109" s="57"/>
      <c r="BZ109" s="57"/>
      <c r="CA109" s="57"/>
      <c r="CB109" s="57"/>
      <c r="CC109" s="57"/>
      <c r="CD109" s="57"/>
      <c r="CE109" s="57"/>
      <c r="CF109" s="57"/>
      <c r="CG109" s="57"/>
      <c r="CH109" s="57"/>
      <c r="CI109" s="57"/>
      <c r="CJ109" s="57"/>
      <c r="CK109" s="57"/>
      <c r="CL109" s="57"/>
      <c r="CM109" s="57"/>
      <c r="CN109" s="57"/>
      <c r="CO109" s="57"/>
      <c r="CP109" s="57"/>
      <c r="CQ109" s="57"/>
      <c r="CR109" s="57"/>
      <c r="CS109" s="57"/>
      <c r="CT109" s="57"/>
      <c r="CU109" s="57"/>
      <c r="CV109" s="57"/>
      <c r="CW109" s="57"/>
      <c r="CX109" s="57"/>
      <c r="CY109" s="57"/>
      <c r="CZ109" s="57"/>
      <c r="DA109" s="57"/>
      <c r="DB109" s="57"/>
      <c r="DC109" s="57"/>
      <c r="DD109" s="57"/>
      <c r="DE109" s="57"/>
      <c r="DF109" s="57"/>
      <c r="DG109" s="57"/>
      <c r="DH109" s="57"/>
      <c r="DI109" s="57"/>
      <c r="DJ109" s="57"/>
      <c r="DK109" s="57"/>
      <c r="DL109" s="57"/>
      <c r="DM109" s="57"/>
      <c r="DN109" s="57"/>
      <c r="DO109" s="57"/>
      <c r="DP109" s="57"/>
      <c r="DQ109" s="57"/>
      <c r="DR109" s="57"/>
      <c r="DS109" s="57"/>
      <c r="DT109" s="57"/>
      <c r="DU109" s="57"/>
      <c r="DV109" s="57"/>
      <c r="DW109" s="57"/>
      <c r="DX109" s="57"/>
      <c r="DY109" s="57"/>
      <c r="DZ109" s="57"/>
      <c r="EA109" s="57"/>
      <c r="EB109" s="57"/>
      <c r="EC109" s="57"/>
      <c r="ED109" s="57"/>
      <c r="EE109" s="57"/>
      <c r="EF109" s="57"/>
      <c r="EG109" s="57"/>
      <c r="EH109" s="57"/>
      <c r="EI109" s="57"/>
      <c r="EJ109" s="57"/>
      <c r="EK109" s="57"/>
      <c r="EL109" s="57"/>
      <c r="EM109" s="57"/>
      <c r="EN109" s="57"/>
      <c r="EO109" s="57"/>
      <c r="EP109" s="57"/>
      <c r="EQ109" s="57"/>
      <c r="ER109" s="57"/>
      <c r="ES109" s="57"/>
      <c r="ET109" s="57"/>
      <c r="EU109" s="57"/>
      <c r="EV109" s="57"/>
      <c r="EW109" s="57"/>
      <c r="EX109" s="57"/>
      <c r="EY109" s="57"/>
      <c r="EZ109" s="57"/>
      <c r="FA109" s="57"/>
      <c r="FB109" s="57"/>
      <c r="FC109" s="57"/>
      <c r="FD109" s="57"/>
      <c r="FE109" s="57"/>
      <c r="FF109" s="57"/>
      <c r="FG109" s="57"/>
      <c r="FH109" s="57"/>
      <c r="FI109" s="57"/>
      <c r="FJ109" s="57"/>
      <c r="FK109" s="57"/>
      <c r="FL109" s="57"/>
      <c r="FM109" s="57"/>
      <c r="FN109" s="57"/>
      <c r="FO109" s="57"/>
      <c r="FP109" s="57"/>
      <c r="FQ109" s="57"/>
      <c r="FR109" s="57"/>
      <c r="FS109" s="57"/>
    </row>
    <row r="110" spans="1:175" ht="66">
      <c r="A110" s="57"/>
      <c r="B110" s="71">
        <v>63</v>
      </c>
      <c r="C110" s="53" t="str">
        <f>BC_LĐNM!B64</f>
        <v xml:space="preserve"> L48001A</v>
      </c>
      <c r="D110" s="342" t="str">
        <f>BC_LĐNM!C64</f>
        <v>VH báo lệch tia mực.</v>
      </c>
      <c r="E110" s="343"/>
      <c r="F110" s="343"/>
      <c r="G110" s="344"/>
      <c r="H110" s="53" t="str">
        <f>BC_LĐNM!E64</f>
        <v>Đạt</v>
      </c>
      <c r="I110" s="34" t="str">
        <f>BC_LĐNM!F64</f>
        <v>Nguyên nhân:  Lệch tia mực
Thực hiện: Kiểm tra máy in số 3, thấy đầu in lệch tia mực, tiến hành vệ sinh và chỉnh lại tia mực.
Kết quả: Thiết bị hoạt động bình thường, bàn giao cho VH.</v>
      </c>
      <c r="J110" s="34"/>
      <c r="K110" s="34"/>
      <c r="L110" s="57"/>
      <c r="M110" s="57"/>
      <c r="N110" s="57"/>
      <c r="O110" s="57"/>
      <c r="P110" s="57"/>
      <c r="Q110" s="57"/>
      <c r="R110" s="57"/>
      <c r="S110" s="57"/>
      <c r="T110" s="57"/>
      <c r="U110" s="57"/>
      <c r="V110" s="57"/>
      <c r="W110" s="57"/>
      <c r="X110" s="57"/>
      <c r="Y110" s="57"/>
      <c r="Z110" s="57"/>
      <c r="AA110" s="57"/>
      <c r="AB110" s="57"/>
      <c r="AC110" s="57"/>
      <c r="AD110" s="57"/>
      <c r="AE110" s="57"/>
      <c r="AF110" s="57"/>
      <c r="AG110" s="57"/>
      <c r="AH110" s="57"/>
      <c r="AI110" s="57"/>
      <c r="AJ110" s="57"/>
      <c r="AK110" s="57"/>
      <c r="AL110" s="57"/>
      <c r="AM110" s="57"/>
      <c r="AN110" s="57"/>
      <c r="AO110" s="57"/>
      <c r="AP110" s="57"/>
      <c r="AQ110" s="57"/>
      <c r="AR110" s="57"/>
      <c r="AS110" s="57"/>
      <c r="AT110" s="57"/>
      <c r="AU110" s="57"/>
      <c r="AV110" s="57"/>
      <c r="AW110" s="57"/>
      <c r="AX110" s="57"/>
      <c r="AY110" s="57"/>
      <c r="AZ110" s="57"/>
      <c r="BA110" s="57"/>
      <c r="BB110" s="57"/>
      <c r="BC110" s="57"/>
      <c r="BD110" s="57"/>
      <c r="BE110" s="57"/>
      <c r="BF110" s="57"/>
      <c r="BG110" s="57"/>
      <c r="BH110" s="57"/>
      <c r="BI110" s="57"/>
      <c r="BJ110" s="57"/>
      <c r="BK110" s="57"/>
      <c r="BL110" s="57"/>
      <c r="BM110" s="57"/>
      <c r="BN110" s="57"/>
      <c r="BO110" s="57"/>
      <c r="BP110" s="57"/>
      <c r="BQ110" s="57"/>
      <c r="BR110" s="57"/>
      <c r="BS110" s="57"/>
      <c r="BT110" s="57"/>
      <c r="BU110" s="57"/>
      <c r="BV110" s="57"/>
      <c r="BW110" s="57"/>
      <c r="BX110" s="57"/>
      <c r="BY110" s="57"/>
      <c r="BZ110" s="57"/>
      <c r="CA110" s="57"/>
      <c r="CB110" s="57"/>
      <c r="CC110" s="57"/>
      <c r="CD110" s="57"/>
      <c r="CE110" s="57"/>
      <c r="CF110" s="57"/>
      <c r="CG110" s="57"/>
      <c r="CH110" s="57"/>
      <c r="CI110" s="57"/>
      <c r="CJ110" s="57"/>
      <c r="CK110" s="57"/>
      <c r="CL110" s="57"/>
      <c r="CM110" s="57"/>
      <c r="CN110" s="57"/>
      <c r="CO110" s="57"/>
      <c r="CP110" s="57"/>
      <c r="CQ110" s="57"/>
      <c r="CR110" s="57"/>
      <c r="CS110" s="57"/>
      <c r="CT110" s="57"/>
      <c r="CU110" s="57"/>
      <c r="CV110" s="57"/>
      <c r="CW110" s="57"/>
      <c r="CX110" s="57"/>
      <c r="CY110" s="57"/>
      <c r="CZ110" s="57"/>
      <c r="DA110" s="57"/>
      <c r="DB110" s="57"/>
      <c r="DC110" s="57"/>
      <c r="DD110" s="57"/>
      <c r="DE110" s="57"/>
      <c r="DF110" s="57"/>
      <c r="DG110" s="57"/>
      <c r="DH110" s="57"/>
      <c r="DI110" s="57"/>
      <c r="DJ110" s="57"/>
      <c r="DK110" s="57"/>
      <c r="DL110" s="57"/>
      <c r="DM110" s="57"/>
      <c r="DN110" s="57"/>
      <c r="DO110" s="57"/>
      <c r="DP110" s="57"/>
      <c r="DQ110" s="57"/>
      <c r="DR110" s="57"/>
      <c r="DS110" s="57"/>
      <c r="DT110" s="57"/>
      <c r="DU110" s="57"/>
      <c r="DV110" s="57"/>
      <c r="DW110" s="57"/>
      <c r="DX110" s="57"/>
      <c r="DY110" s="57"/>
      <c r="DZ110" s="57"/>
      <c r="EA110" s="57"/>
      <c r="EB110" s="57"/>
      <c r="EC110" s="57"/>
      <c r="ED110" s="57"/>
      <c r="EE110" s="57"/>
      <c r="EF110" s="57"/>
      <c r="EG110" s="57"/>
      <c r="EH110" s="57"/>
      <c r="EI110" s="57"/>
      <c r="EJ110" s="57"/>
      <c r="EK110" s="57"/>
      <c r="EL110" s="57"/>
      <c r="EM110" s="57"/>
      <c r="EN110" s="57"/>
      <c r="EO110" s="57"/>
      <c r="EP110" s="57"/>
      <c r="EQ110" s="57"/>
      <c r="ER110" s="57"/>
      <c r="ES110" s="57"/>
      <c r="ET110" s="57"/>
      <c r="EU110" s="57"/>
      <c r="EV110" s="57"/>
      <c r="EW110" s="57"/>
      <c r="EX110" s="57"/>
      <c r="EY110" s="57"/>
      <c r="EZ110" s="57"/>
      <c r="FA110" s="57"/>
      <c r="FB110" s="57"/>
      <c r="FC110" s="57"/>
      <c r="FD110" s="57"/>
      <c r="FE110" s="57"/>
      <c r="FF110" s="57"/>
      <c r="FG110" s="57"/>
      <c r="FH110" s="57"/>
      <c r="FI110" s="57"/>
      <c r="FJ110" s="57"/>
      <c r="FK110" s="57"/>
      <c r="FL110" s="57"/>
      <c r="FM110" s="57"/>
      <c r="FN110" s="57"/>
      <c r="FO110" s="57"/>
      <c r="FP110" s="57"/>
      <c r="FQ110" s="57"/>
      <c r="FR110" s="57"/>
      <c r="FS110" s="57"/>
    </row>
    <row r="111" spans="1:175" ht="66">
      <c r="A111" s="57"/>
      <c r="B111" s="71">
        <v>64</v>
      </c>
      <c r="C111" s="53" t="str">
        <f>BC_LĐNM!B65</f>
        <v>L08202B</v>
      </c>
      <c r="D111" s="342" t="str">
        <f>BC_LĐNM!C65</f>
        <v>VH báo sensor không nhận tín hiệu.</v>
      </c>
      <c r="E111" s="343"/>
      <c r="F111" s="343"/>
      <c r="G111" s="344"/>
      <c r="H111" s="53" t="str">
        <f>BC_LĐNM!E65</f>
        <v>Đạt</v>
      </c>
      <c r="I111" s="34" t="str">
        <f>BC_LĐNM!F65</f>
        <v>Nguyên nhân: Lỏng support
Thực hiện: Quan sát thấy lỏng support sensor B31, tiến hành siết ốc cố định lại support và điều chỉnh sensor cho phù hợp.
Kết quả: Thiết bị hoạt động bình thường, bàn giao cho VH.</v>
      </c>
      <c r="J111" s="34"/>
      <c r="K111" s="34"/>
      <c r="L111" s="57"/>
      <c r="M111" s="57"/>
      <c r="N111" s="57"/>
      <c r="O111" s="57"/>
      <c r="P111" s="57"/>
      <c r="Q111" s="57"/>
      <c r="R111" s="57"/>
      <c r="S111" s="57"/>
      <c r="T111" s="57"/>
      <c r="U111" s="57"/>
      <c r="V111" s="57"/>
      <c r="W111" s="57"/>
      <c r="X111" s="57"/>
      <c r="Y111" s="57"/>
      <c r="Z111" s="57"/>
      <c r="AA111" s="57"/>
      <c r="AB111" s="57"/>
      <c r="AC111" s="57"/>
      <c r="AD111" s="57"/>
      <c r="AE111" s="57"/>
      <c r="AF111" s="57"/>
      <c r="AG111" s="57"/>
      <c r="AH111" s="57"/>
      <c r="AI111" s="57"/>
      <c r="AJ111" s="57"/>
      <c r="AK111" s="57"/>
      <c r="AL111" s="57"/>
      <c r="AM111" s="57"/>
      <c r="AN111" s="57"/>
      <c r="AO111" s="57"/>
      <c r="AP111" s="57"/>
      <c r="AQ111" s="57"/>
      <c r="AR111" s="57"/>
      <c r="AS111" s="57"/>
      <c r="AT111" s="57"/>
      <c r="AU111" s="57"/>
      <c r="AV111" s="57"/>
      <c r="AW111" s="57"/>
      <c r="AX111" s="57"/>
      <c r="AY111" s="57"/>
      <c r="AZ111" s="57"/>
      <c r="BA111" s="57"/>
      <c r="BB111" s="57"/>
      <c r="BC111" s="57"/>
      <c r="BD111" s="57"/>
      <c r="BE111" s="57"/>
      <c r="BF111" s="57"/>
      <c r="BG111" s="57"/>
      <c r="BH111" s="57"/>
      <c r="BI111" s="57"/>
      <c r="BJ111" s="57"/>
      <c r="BK111" s="57"/>
      <c r="BL111" s="57"/>
      <c r="BM111" s="57"/>
      <c r="BN111" s="57"/>
      <c r="BO111" s="57"/>
      <c r="BP111" s="57"/>
      <c r="BQ111" s="57"/>
      <c r="BR111" s="57"/>
      <c r="BS111" s="57"/>
      <c r="BT111" s="57"/>
      <c r="BU111" s="57"/>
      <c r="BV111" s="57"/>
      <c r="BW111" s="57"/>
      <c r="BX111" s="57"/>
      <c r="BY111" s="57"/>
      <c r="BZ111" s="57"/>
      <c r="CA111" s="57"/>
      <c r="CB111" s="57"/>
      <c r="CC111" s="57"/>
      <c r="CD111" s="57"/>
      <c r="CE111" s="57"/>
      <c r="CF111" s="57"/>
      <c r="CG111" s="57"/>
      <c r="CH111" s="57"/>
      <c r="CI111" s="57"/>
      <c r="CJ111" s="57"/>
      <c r="CK111" s="57"/>
      <c r="CL111" s="57"/>
      <c r="CM111" s="57"/>
      <c r="CN111" s="57"/>
      <c r="CO111" s="57"/>
      <c r="CP111" s="57"/>
      <c r="CQ111" s="57"/>
      <c r="CR111" s="57"/>
      <c r="CS111" s="57"/>
      <c r="CT111" s="57"/>
      <c r="CU111" s="57"/>
      <c r="CV111" s="57"/>
      <c r="CW111" s="57"/>
      <c r="CX111" s="57"/>
      <c r="CY111" s="57"/>
      <c r="CZ111" s="57"/>
      <c r="DA111" s="57"/>
      <c r="DB111" s="57"/>
      <c r="DC111" s="57"/>
      <c r="DD111" s="57"/>
      <c r="DE111" s="57"/>
      <c r="DF111" s="57"/>
      <c r="DG111" s="57"/>
      <c r="DH111" s="57"/>
      <c r="DI111" s="57"/>
      <c r="DJ111" s="57"/>
      <c r="DK111" s="57"/>
      <c r="DL111" s="57"/>
      <c r="DM111" s="57"/>
      <c r="DN111" s="57"/>
      <c r="DO111" s="57"/>
      <c r="DP111" s="57"/>
      <c r="DQ111" s="57"/>
      <c r="DR111" s="57"/>
      <c r="DS111" s="57"/>
      <c r="DT111" s="57"/>
      <c r="DU111" s="57"/>
      <c r="DV111" s="57"/>
      <c r="DW111" s="57"/>
      <c r="DX111" s="57"/>
      <c r="DY111" s="57"/>
      <c r="DZ111" s="57"/>
      <c r="EA111" s="57"/>
      <c r="EB111" s="57"/>
      <c r="EC111" s="57"/>
      <c r="ED111" s="57"/>
      <c r="EE111" s="57"/>
      <c r="EF111" s="57"/>
      <c r="EG111" s="57"/>
      <c r="EH111" s="57"/>
      <c r="EI111" s="57"/>
      <c r="EJ111" s="57"/>
      <c r="EK111" s="57"/>
      <c r="EL111" s="57"/>
      <c r="EM111" s="57"/>
      <c r="EN111" s="57"/>
      <c r="EO111" s="57"/>
      <c r="EP111" s="57"/>
      <c r="EQ111" s="57"/>
      <c r="ER111" s="57"/>
      <c r="ES111" s="57"/>
      <c r="ET111" s="57"/>
      <c r="EU111" s="57"/>
      <c r="EV111" s="57"/>
      <c r="EW111" s="57"/>
      <c r="EX111" s="57"/>
      <c r="EY111" s="57"/>
      <c r="EZ111" s="57"/>
      <c r="FA111" s="57"/>
      <c r="FB111" s="57"/>
      <c r="FC111" s="57"/>
      <c r="FD111" s="57"/>
      <c r="FE111" s="57"/>
      <c r="FF111" s="57"/>
      <c r="FG111" s="57"/>
      <c r="FH111" s="57"/>
      <c r="FI111" s="57"/>
      <c r="FJ111" s="57"/>
      <c r="FK111" s="57"/>
      <c r="FL111" s="57"/>
      <c r="FM111" s="57"/>
      <c r="FN111" s="57"/>
      <c r="FO111" s="57"/>
      <c r="FP111" s="57"/>
      <c r="FQ111" s="57"/>
      <c r="FR111" s="57"/>
      <c r="FS111" s="57"/>
    </row>
    <row r="112" spans="1:175">
      <c r="A112" s="57"/>
      <c r="B112" s="71">
        <v>65</v>
      </c>
      <c r="C112" s="53">
        <f>BC_LĐNM!B66</f>
        <v>0</v>
      </c>
      <c r="D112" s="342">
        <f>BC_LĐNM!C66</f>
        <v>0</v>
      </c>
      <c r="E112" s="343"/>
      <c r="F112" s="343"/>
      <c r="G112" s="344"/>
      <c r="H112" s="53">
        <f>BC_LĐNM!E66</f>
        <v>0</v>
      </c>
      <c r="I112" s="34">
        <f>BC_LĐNM!F66</f>
        <v>0</v>
      </c>
      <c r="J112" s="34"/>
      <c r="K112" s="34"/>
      <c r="L112" s="57"/>
      <c r="M112" s="57"/>
      <c r="N112" s="57"/>
      <c r="O112" s="57"/>
      <c r="P112" s="57"/>
      <c r="Q112" s="57"/>
      <c r="R112" s="57"/>
      <c r="S112" s="57"/>
      <c r="T112" s="57"/>
      <c r="U112" s="57"/>
      <c r="V112" s="57"/>
      <c r="W112" s="57"/>
      <c r="X112" s="57"/>
      <c r="Y112" s="57"/>
      <c r="Z112" s="57"/>
      <c r="AA112" s="57"/>
      <c r="AB112" s="57"/>
      <c r="AC112" s="57"/>
      <c r="AD112" s="57"/>
      <c r="AE112" s="57"/>
      <c r="AF112" s="57"/>
      <c r="AG112" s="57"/>
      <c r="AH112" s="57"/>
      <c r="AI112" s="57"/>
      <c r="AJ112" s="57"/>
      <c r="AK112" s="57"/>
      <c r="AL112" s="57"/>
      <c r="AM112" s="57"/>
      <c r="AN112" s="57"/>
      <c r="AO112" s="57"/>
      <c r="AP112" s="57"/>
      <c r="AQ112" s="57"/>
      <c r="AR112" s="57"/>
      <c r="AS112" s="57"/>
      <c r="AT112" s="57"/>
      <c r="AU112" s="57"/>
      <c r="AV112" s="57"/>
      <c r="AW112" s="57"/>
      <c r="AX112" s="57"/>
      <c r="AY112" s="57"/>
      <c r="AZ112" s="57"/>
      <c r="BA112" s="57"/>
      <c r="BB112" s="57"/>
      <c r="BC112" s="57"/>
      <c r="BD112" s="57"/>
      <c r="BE112" s="57"/>
      <c r="BF112" s="57"/>
      <c r="BG112" s="57"/>
      <c r="BH112" s="57"/>
      <c r="BI112" s="57"/>
      <c r="BJ112" s="57"/>
      <c r="BK112" s="57"/>
      <c r="BL112" s="57"/>
      <c r="BM112" s="57"/>
      <c r="BN112" s="57"/>
      <c r="BO112" s="57"/>
      <c r="BP112" s="57"/>
      <c r="BQ112" s="57"/>
      <c r="BR112" s="57"/>
      <c r="BS112" s="57"/>
      <c r="BT112" s="57"/>
      <c r="BU112" s="57"/>
      <c r="BV112" s="57"/>
      <c r="BW112" s="57"/>
      <c r="BX112" s="57"/>
      <c r="BY112" s="57"/>
      <c r="BZ112" s="57"/>
      <c r="CA112" s="57"/>
      <c r="CB112" s="57"/>
      <c r="CC112" s="57"/>
      <c r="CD112" s="57"/>
      <c r="CE112" s="57"/>
      <c r="CF112" s="57"/>
      <c r="CG112" s="57"/>
      <c r="CH112" s="57"/>
      <c r="CI112" s="57"/>
      <c r="CJ112" s="57"/>
      <c r="CK112" s="57"/>
      <c r="CL112" s="57"/>
      <c r="CM112" s="57"/>
      <c r="CN112" s="57"/>
      <c r="CO112" s="57"/>
      <c r="CP112" s="57"/>
      <c r="CQ112" s="57"/>
      <c r="CR112" s="57"/>
      <c r="CS112" s="57"/>
      <c r="CT112" s="57"/>
      <c r="CU112" s="57"/>
      <c r="CV112" s="57"/>
      <c r="CW112" s="57"/>
      <c r="CX112" s="57"/>
      <c r="CY112" s="57"/>
      <c r="CZ112" s="57"/>
      <c r="DA112" s="57"/>
      <c r="DB112" s="57"/>
      <c r="DC112" s="57"/>
      <c r="DD112" s="57"/>
      <c r="DE112" s="57"/>
      <c r="DF112" s="57"/>
      <c r="DG112" s="57"/>
      <c r="DH112" s="57"/>
      <c r="DI112" s="57"/>
      <c r="DJ112" s="57"/>
      <c r="DK112" s="57"/>
      <c r="DL112" s="57"/>
      <c r="DM112" s="57"/>
      <c r="DN112" s="57"/>
      <c r="DO112" s="57"/>
      <c r="DP112" s="57"/>
      <c r="DQ112" s="57"/>
      <c r="DR112" s="57"/>
      <c r="DS112" s="57"/>
      <c r="DT112" s="57"/>
      <c r="DU112" s="57"/>
      <c r="DV112" s="57"/>
      <c r="DW112" s="57"/>
      <c r="DX112" s="57"/>
      <c r="DY112" s="57"/>
      <c r="DZ112" s="57"/>
      <c r="EA112" s="57"/>
      <c r="EB112" s="57"/>
      <c r="EC112" s="57"/>
      <c r="ED112" s="57"/>
      <c r="EE112" s="57"/>
      <c r="EF112" s="57"/>
      <c r="EG112" s="57"/>
      <c r="EH112" s="57"/>
      <c r="EI112" s="57"/>
      <c r="EJ112" s="57"/>
      <c r="EK112" s="57"/>
      <c r="EL112" s="57"/>
      <c r="EM112" s="57"/>
      <c r="EN112" s="57"/>
      <c r="EO112" s="57"/>
      <c r="EP112" s="57"/>
      <c r="EQ112" s="57"/>
      <c r="ER112" s="57"/>
      <c r="ES112" s="57"/>
      <c r="ET112" s="57"/>
      <c r="EU112" s="57"/>
      <c r="EV112" s="57"/>
      <c r="EW112" s="57"/>
      <c r="EX112" s="57"/>
      <c r="EY112" s="57"/>
      <c r="EZ112" s="57"/>
      <c r="FA112" s="57"/>
      <c r="FB112" s="57"/>
      <c r="FC112" s="57"/>
      <c r="FD112" s="57"/>
      <c r="FE112" s="57"/>
      <c r="FF112" s="57"/>
      <c r="FG112" s="57"/>
      <c r="FH112" s="57"/>
      <c r="FI112" s="57"/>
      <c r="FJ112" s="57"/>
      <c r="FK112" s="57"/>
      <c r="FL112" s="57"/>
      <c r="FM112" s="57"/>
      <c r="FN112" s="57"/>
      <c r="FO112" s="57"/>
      <c r="FP112" s="57"/>
      <c r="FQ112" s="57"/>
      <c r="FR112" s="57"/>
      <c r="FS112" s="57"/>
    </row>
    <row r="113" spans="1:175">
      <c r="A113" s="57"/>
      <c r="B113" s="71">
        <v>66</v>
      </c>
      <c r="C113" s="53">
        <f>BC_LĐNM!B67</f>
        <v>0</v>
      </c>
      <c r="D113" s="342">
        <f>BC_LĐNM!C67</f>
        <v>0</v>
      </c>
      <c r="E113" s="343"/>
      <c r="F113" s="343"/>
      <c r="G113" s="344"/>
      <c r="H113" s="53">
        <f>BC_LĐNM!E67</f>
        <v>0</v>
      </c>
      <c r="I113" s="34">
        <f>BC_LĐNM!F67</f>
        <v>0</v>
      </c>
      <c r="J113" s="34"/>
      <c r="K113" s="34"/>
      <c r="L113" s="57"/>
      <c r="M113" s="57"/>
      <c r="N113" s="57"/>
      <c r="O113" s="57"/>
      <c r="P113" s="57"/>
      <c r="Q113" s="57"/>
      <c r="R113" s="57"/>
      <c r="S113" s="57"/>
      <c r="T113" s="57"/>
      <c r="U113" s="57"/>
      <c r="V113" s="57"/>
      <c r="W113" s="57"/>
      <c r="X113" s="57"/>
      <c r="Y113" s="57"/>
      <c r="Z113" s="57"/>
      <c r="AA113" s="57"/>
      <c r="AB113" s="57"/>
      <c r="AC113" s="57"/>
      <c r="AD113" s="57"/>
      <c r="AE113" s="57"/>
      <c r="AF113" s="57"/>
      <c r="AG113" s="57"/>
      <c r="AH113" s="57"/>
      <c r="AI113" s="57"/>
      <c r="AJ113" s="57"/>
      <c r="AK113" s="57"/>
      <c r="AL113" s="57"/>
      <c r="AM113" s="57"/>
      <c r="AN113" s="57"/>
      <c r="AO113" s="57"/>
      <c r="AP113" s="57"/>
      <c r="AQ113" s="57"/>
      <c r="AR113" s="57"/>
      <c r="AS113" s="57"/>
      <c r="AT113" s="57"/>
      <c r="AU113" s="57"/>
      <c r="AV113" s="57"/>
      <c r="AW113" s="57"/>
      <c r="AX113" s="57"/>
      <c r="AY113" s="57"/>
      <c r="AZ113" s="57"/>
      <c r="BA113" s="57"/>
      <c r="BB113" s="57"/>
      <c r="BC113" s="57"/>
      <c r="BD113" s="57"/>
      <c r="BE113" s="57"/>
      <c r="BF113" s="57"/>
      <c r="BG113" s="57"/>
      <c r="BH113" s="57"/>
      <c r="BI113" s="57"/>
      <c r="BJ113" s="57"/>
      <c r="BK113" s="57"/>
      <c r="BL113" s="57"/>
      <c r="BM113" s="57"/>
      <c r="BN113" s="57"/>
      <c r="BO113" s="57"/>
      <c r="BP113" s="57"/>
      <c r="BQ113" s="57"/>
      <c r="BR113" s="57"/>
      <c r="BS113" s="57"/>
      <c r="BT113" s="57"/>
      <c r="BU113" s="57"/>
      <c r="BV113" s="57"/>
      <c r="BW113" s="57"/>
      <c r="BX113" s="57"/>
      <c r="BY113" s="57"/>
      <c r="BZ113" s="57"/>
      <c r="CA113" s="57"/>
      <c r="CB113" s="57"/>
      <c r="CC113" s="57"/>
      <c r="CD113" s="57"/>
      <c r="CE113" s="57"/>
      <c r="CF113" s="57"/>
      <c r="CG113" s="57"/>
      <c r="CH113" s="57"/>
      <c r="CI113" s="57"/>
      <c r="CJ113" s="57"/>
      <c r="CK113" s="57"/>
      <c r="CL113" s="57"/>
      <c r="CM113" s="57"/>
      <c r="CN113" s="57"/>
      <c r="CO113" s="57"/>
      <c r="CP113" s="57"/>
      <c r="CQ113" s="57"/>
      <c r="CR113" s="57"/>
      <c r="CS113" s="57"/>
      <c r="CT113" s="57"/>
      <c r="CU113" s="57"/>
      <c r="CV113" s="57"/>
      <c r="CW113" s="57"/>
      <c r="CX113" s="57"/>
      <c r="CY113" s="57"/>
      <c r="CZ113" s="57"/>
      <c r="DA113" s="57"/>
      <c r="DB113" s="57"/>
      <c r="DC113" s="57"/>
      <c r="DD113" s="57"/>
      <c r="DE113" s="57"/>
      <c r="DF113" s="57"/>
      <c r="DG113" s="57"/>
      <c r="DH113" s="57"/>
      <c r="DI113" s="57"/>
      <c r="DJ113" s="57"/>
      <c r="DK113" s="57"/>
      <c r="DL113" s="57"/>
      <c r="DM113" s="57"/>
      <c r="DN113" s="57"/>
      <c r="DO113" s="57"/>
      <c r="DP113" s="57"/>
      <c r="DQ113" s="57"/>
      <c r="DR113" s="57"/>
      <c r="DS113" s="57"/>
      <c r="DT113" s="57"/>
      <c r="DU113" s="57"/>
      <c r="DV113" s="57"/>
      <c r="DW113" s="57"/>
      <c r="DX113" s="57"/>
      <c r="DY113" s="57"/>
      <c r="DZ113" s="57"/>
      <c r="EA113" s="57"/>
      <c r="EB113" s="57"/>
      <c r="EC113" s="57"/>
      <c r="ED113" s="57"/>
      <c r="EE113" s="57"/>
      <c r="EF113" s="57"/>
      <c r="EG113" s="57"/>
      <c r="EH113" s="57"/>
      <c r="EI113" s="57"/>
      <c r="EJ113" s="57"/>
      <c r="EK113" s="57"/>
      <c r="EL113" s="57"/>
      <c r="EM113" s="57"/>
      <c r="EN113" s="57"/>
      <c r="EO113" s="57"/>
      <c r="EP113" s="57"/>
      <c r="EQ113" s="57"/>
      <c r="ER113" s="57"/>
      <c r="ES113" s="57"/>
      <c r="ET113" s="57"/>
      <c r="EU113" s="57"/>
      <c r="EV113" s="57"/>
      <c r="EW113" s="57"/>
      <c r="EX113" s="57"/>
      <c r="EY113" s="57"/>
      <c r="EZ113" s="57"/>
      <c r="FA113" s="57"/>
      <c r="FB113" s="57"/>
      <c r="FC113" s="57"/>
      <c r="FD113" s="57"/>
      <c r="FE113" s="57"/>
      <c r="FF113" s="57"/>
      <c r="FG113" s="57"/>
      <c r="FH113" s="57"/>
      <c r="FI113" s="57"/>
      <c r="FJ113" s="57"/>
      <c r="FK113" s="57"/>
      <c r="FL113" s="57"/>
      <c r="FM113" s="57"/>
      <c r="FN113" s="57"/>
      <c r="FO113" s="57"/>
      <c r="FP113" s="57"/>
      <c r="FQ113" s="57"/>
      <c r="FR113" s="57"/>
      <c r="FS113" s="57"/>
    </row>
    <row r="114" spans="1:175">
      <c r="A114" s="57"/>
      <c r="B114" s="71">
        <v>67</v>
      </c>
      <c r="C114" s="53">
        <f>BC_LĐNM!B68</f>
        <v>0</v>
      </c>
      <c r="D114" s="342">
        <f>BC_LĐNM!C68</f>
        <v>0</v>
      </c>
      <c r="E114" s="343"/>
      <c r="F114" s="343"/>
      <c r="G114" s="344"/>
      <c r="H114" s="53">
        <f>BC_LĐNM!E68</f>
        <v>0</v>
      </c>
      <c r="I114" s="34">
        <f>BC_LĐNM!F68</f>
        <v>0</v>
      </c>
      <c r="J114" s="34"/>
      <c r="K114" s="34"/>
      <c r="L114" s="57"/>
      <c r="M114" s="57"/>
      <c r="N114" s="57"/>
      <c r="O114" s="57"/>
      <c r="P114" s="57"/>
      <c r="Q114" s="57"/>
      <c r="R114" s="57"/>
      <c r="S114" s="57"/>
      <c r="T114" s="57"/>
      <c r="U114" s="57"/>
      <c r="V114" s="57"/>
      <c r="W114" s="57"/>
      <c r="X114" s="57"/>
      <c r="Y114" s="57"/>
      <c r="Z114" s="57"/>
      <c r="AA114" s="57"/>
      <c r="AB114" s="57"/>
      <c r="AC114" s="57"/>
      <c r="AD114" s="57"/>
      <c r="AE114" s="57"/>
      <c r="AF114" s="57"/>
      <c r="AG114" s="57"/>
      <c r="AH114" s="57"/>
      <c r="AI114" s="57"/>
      <c r="AJ114" s="57"/>
      <c r="AK114" s="57"/>
      <c r="AL114" s="57"/>
      <c r="AM114" s="57"/>
      <c r="AN114" s="57"/>
      <c r="AO114" s="57"/>
      <c r="AP114" s="57"/>
      <c r="AQ114" s="57"/>
      <c r="AR114" s="57"/>
      <c r="AS114" s="57"/>
      <c r="AT114" s="57"/>
      <c r="AU114" s="57"/>
      <c r="AV114" s="57"/>
      <c r="AW114" s="57"/>
      <c r="AX114" s="57"/>
      <c r="AY114" s="57"/>
      <c r="AZ114" s="57"/>
      <c r="BA114" s="57"/>
      <c r="BB114" s="57"/>
      <c r="BC114" s="57"/>
      <c r="BD114" s="57"/>
      <c r="BE114" s="57"/>
      <c r="BF114" s="57"/>
      <c r="BG114" s="57"/>
      <c r="BH114" s="57"/>
      <c r="BI114" s="57"/>
      <c r="BJ114" s="57"/>
      <c r="BK114" s="57"/>
      <c r="BL114" s="57"/>
      <c r="BM114" s="57"/>
      <c r="BN114" s="57"/>
      <c r="BO114" s="57"/>
      <c r="BP114" s="57"/>
      <c r="BQ114" s="57"/>
      <c r="BR114" s="57"/>
      <c r="BS114" s="57"/>
      <c r="BT114" s="57"/>
      <c r="BU114" s="57"/>
      <c r="BV114" s="57"/>
      <c r="BW114" s="57"/>
      <c r="BX114" s="57"/>
      <c r="BY114" s="57"/>
      <c r="BZ114" s="57"/>
      <c r="CA114" s="57"/>
      <c r="CB114" s="57"/>
      <c r="CC114" s="57"/>
      <c r="CD114" s="57"/>
      <c r="CE114" s="57"/>
      <c r="CF114" s="57"/>
      <c r="CG114" s="57"/>
      <c r="CH114" s="57"/>
      <c r="CI114" s="57"/>
      <c r="CJ114" s="57"/>
      <c r="CK114" s="57"/>
      <c r="CL114" s="57"/>
      <c r="CM114" s="57"/>
      <c r="CN114" s="57"/>
      <c r="CO114" s="57"/>
      <c r="CP114" s="57"/>
      <c r="CQ114" s="57"/>
      <c r="CR114" s="57"/>
      <c r="CS114" s="57"/>
      <c r="CT114" s="57"/>
      <c r="CU114" s="57"/>
      <c r="CV114" s="57"/>
      <c r="CW114" s="57"/>
      <c r="CX114" s="57"/>
      <c r="CY114" s="57"/>
      <c r="CZ114" s="57"/>
      <c r="DA114" s="57"/>
      <c r="DB114" s="57"/>
      <c r="DC114" s="57"/>
      <c r="DD114" s="57"/>
      <c r="DE114" s="57"/>
      <c r="DF114" s="57"/>
      <c r="DG114" s="57"/>
      <c r="DH114" s="57"/>
      <c r="DI114" s="57"/>
      <c r="DJ114" s="57"/>
      <c r="DK114" s="57"/>
      <c r="DL114" s="57"/>
      <c r="DM114" s="57"/>
      <c r="DN114" s="57"/>
      <c r="DO114" s="57"/>
      <c r="DP114" s="57"/>
      <c r="DQ114" s="57"/>
      <c r="DR114" s="57"/>
      <c r="DS114" s="57"/>
      <c r="DT114" s="57"/>
      <c r="DU114" s="57"/>
      <c r="DV114" s="57"/>
      <c r="DW114" s="57"/>
      <c r="DX114" s="57"/>
      <c r="DY114" s="57"/>
      <c r="DZ114" s="57"/>
      <c r="EA114" s="57"/>
      <c r="EB114" s="57"/>
      <c r="EC114" s="57"/>
      <c r="ED114" s="57"/>
      <c r="EE114" s="57"/>
      <c r="EF114" s="57"/>
      <c r="EG114" s="57"/>
      <c r="EH114" s="57"/>
      <c r="EI114" s="57"/>
      <c r="EJ114" s="57"/>
      <c r="EK114" s="57"/>
      <c r="EL114" s="57"/>
      <c r="EM114" s="57"/>
      <c r="EN114" s="57"/>
      <c r="EO114" s="57"/>
      <c r="EP114" s="57"/>
      <c r="EQ114" s="57"/>
      <c r="ER114" s="57"/>
      <c r="ES114" s="57"/>
      <c r="ET114" s="57"/>
      <c r="EU114" s="57"/>
      <c r="EV114" s="57"/>
      <c r="EW114" s="57"/>
      <c r="EX114" s="57"/>
      <c r="EY114" s="57"/>
      <c r="EZ114" s="57"/>
      <c r="FA114" s="57"/>
      <c r="FB114" s="57"/>
      <c r="FC114" s="57"/>
      <c r="FD114" s="57"/>
      <c r="FE114" s="57"/>
      <c r="FF114" s="57"/>
      <c r="FG114" s="57"/>
      <c r="FH114" s="57"/>
      <c r="FI114" s="57"/>
      <c r="FJ114" s="57"/>
      <c r="FK114" s="57"/>
      <c r="FL114" s="57"/>
      <c r="FM114" s="57"/>
      <c r="FN114" s="57"/>
      <c r="FO114" s="57"/>
      <c r="FP114" s="57"/>
      <c r="FQ114" s="57"/>
      <c r="FR114" s="57"/>
      <c r="FS114" s="57"/>
    </row>
    <row r="115" spans="1:175">
      <c r="A115" s="57"/>
      <c r="B115" s="71">
        <v>68</v>
      </c>
      <c r="C115" s="53">
        <f>BC_LĐNM!B69</f>
        <v>0</v>
      </c>
      <c r="D115" s="342">
        <f>BC_LĐNM!C69</f>
        <v>0</v>
      </c>
      <c r="E115" s="343"/>
      <c r="F115" s="343"/>
      <c r="G115" s="344"/>
      <c r="H115" s="53">
        <f>BC_LĐNM!E69</f>
        <v>0</v>
      </c>
      <c r="I115" s="34">
        <f>BC_LĐNM!F69</f>
        <v>0</v>
      </c>
      <c r="J115" s="34"/>
      <c r="K115" s="34"/>
      <c r="L115" s="57"/>
      <c r="M115" s="57"/>
      <c r="N115" s="57"/>
      <c r="O115" s="57"/>
      <c r="P115" s="57"/>
      <c r="Q115" s="57"/>
      <c r="R115" s="57"/>
      <c r="S115" s="57"/>
      <c r="T115" s="57"/>
      <c r="U115" s="57"/>
      <c r="V115" s="57"/>
      <c r="W115" s="57"/>
      <c r="X115" s="57"/>
      <c r="Y115" s="57"/>
      <c r="Z115" s="57"/>
      <c r="AA115" s="57"/>
      <c r="AB115" s="57"/>
      <c r="AC115" s="57"/>
      <c r="AD115" s="57"/>
      <c r="AE115" s="57"/>
      <c r="AF115" s="57"/>
      <c r="AG115" s="57"/>
      <c r="AH115" s="57"/>
      <c r="AI115" s="57"/>
      <c r="AJ115" s="57"/>
      <c r="AK115" s="57"/>
      <c r="AL115" s="57"/>
      <c r="AM115" s="57"/>
      <c r="AN115" s="57"/>
      <c r="AO115" s="57"/>
      <c r="AP115" s="57"/>
      <c r="AQ115" s="57"/>
      <c r="AR115" s="57"/>
      <c r="AS115" s="57"/>
      <c r="AT115" s="57"/>
      <c r="AU115" s="57"/>
      <c r="AV115" s="57"/>
      <c r="AW115" s="57"/>
      <c r="AX115" s="57"/>
      <c r="AY115" s="57"/>
      <c r="AZ115" s="57"/>
      <c r="BA115" s="57"/>
      <c r="BB115" s="57"/>
      <c r="BC115" s="57"/>
      <c r="BD115" s="57"/>
      <c r="BE115" s="57"/>
      <c r="BF115" s="57"/>
      <c r="BG115" s="57"/>
      <c r="BH115" s="57"/>
      <c r="BI115" s="57"/>
      <c r="BJ115" s="57"/>
      <c r="BK115" s="57"/>
      <c r="BL115" s="57"/>
      <c r="BM115" s="57"/>
      <c r="BN115" s="57"/>
      <c r="BO115" s="57"/>
      <c r="BP115" s="57"/>
      <c r="BQ115" s="57"/>
      <c r="BR115" s="57"/>
      <c r="BS115" s="57"/>
      <c r="BT115" s="57"/>
      <c r="BU115" s="57"/>
      <c r="BV115" s="57"/>
      <c r="BW115" s="57"/>
      <c r="BX115" s="57"/>
      <c r="BY115" s="57"/>
      <c r="BZ115" s="57"/>
      <c r="CA115" s="57"/>
      <c r="CB115" s="57"/>
      <c r="CC115" s="57"/>
      <c r="CD115" s="57"/>
      <c r="CE115" s="57"/>
      <c r="CF115" s="57"/>
      <c r="CG115" s="57"/>
      <c r="CH115" s="57"/>
      <c r="CI115" s="57"/>
      <c r="CJ115" s="57"/>
      <c r="CK115" s="57"/>
      <c r="CL115" s="57"/>
      <c r="CM115" s="57"/>
      <c r="CN115" s="57"/>
      <c r="CO115" s="57"/>
      <c r="CP115" s="57"/>
      <c r="CQ115" s="57"/>
      <c r="CR115" s="57"/>
      <c r="CS115" s="57"/>
      <c r="CT115" s="57"/>
      <c r="CU115" s="57"/>
      <c r="CV115" s="57"/>
      <c r="CW115" s="57"/>
      <c r="CX115" s="57"/>
      <c r="CY115" s="57"/>
      <c r="CZ115" s="57"/>
      <c r="DA115" s="57"/>
      <c r="DB115" s="57"/>
      <c r="DC115" s="57"/>
      <c r="DD115" s="57"/>
      <c r="DE115" s="57"/>
      <c r="DF115" s="57"/>
      <c r="DG115" s="57"/>
      <c r="DH115" s="57"/>
      <c r="DI115" s="57"/>
      <c r="DJ115" s="57"/>
      <c r="DK115" s="57"/>
      <c r="DL115" s="57"/>
      <c r="DM115" s="57"/>
      <c r="DN115" s="57"/>
      <c r="DO115" s="57"/>
      <c r="DP115" s="57"/>
      <c r="DQ115" s="57"/>
      <c r="DR115" s="57"/>
      <c r="DS115" s="57"/>
      <c r="DT115" s="57"/>
      <c r="DU115" s="57"/>
      <c r="DV115" s="57"/>
      <c r="DW115" s="57"/>
      <c r="DX115" s="57"/>
      <c r="DY115" s="57"/>
      <c r="DZ115" s="57"/>
      <c r="EA115" s="57"/>
      <c r="EB115" s="57"/>
      <c r="EC115" s="57"/>
      <c r="ED115" s="57"/>
      <c r="EE115" s="57"/>
      <c r="EF115" s="57"/>
      <c r="EG115" s="57"/>
      <c r="EH115" s="57"/>
      <c r="EI115" s="57"/>
      <c r="EJ115" s="57"/>
      <c r="EK115" s="57"/>
      <c r="EL115" s="57"/>
      <c r="EM115" s="57"/>
      <c r="EN115" s="57"/>
      <c r="EO115" s="57"/>
      <c r="EP115" s="57"/>
      <c r="EQ115" s="57"/>
      <c r="ER115" s="57"/>
      <c r="ES115" s="57"/>
      <c r="ET115" s="57"/>
      <c r="EU115" s="57"/>
      <c r="EV115" s="57"/>
      <c r="EW115" s="57"/>
      <c r="EX115" s="57"/>
      <c r="EY115" s="57"/>
      <c r="EZ115" s="57"/>
      <c r="FA115" s="57"/>
      <c r="FB115" s="57"/>
      <c r="FC115" s="57"/>
      <c r="FD115" s="57"/>
      <c r="FE115" s="57"/>
      <c r="FF115" s="57"/>
      <c r="FG115" s="57"/>
      <c r="FH115" s="57"/>
      <c r="FI115" s="57"/>
      <c r="FJ115" s="57"/>
      <c r="FK115" s="57"/>
      <c r="FL115" s="57"/>
      <c r="FM115" s="57"/>
      <c r="FN115" s="57"/>
      <c r="FO115" s="57"/>
      <c r="FP115" s="57"/>
      <c r="FQ115" s="57"/>
      <c r="FR115" s="57"/>
      <c r="FS115" s="57"/>
    </row>
    <row r="116" spans="1:175">
      <c r="A116" s="57"/>
      <c r="B116" s="71">
        <v>69</v>
      </c>
      <c r="C116" s="53">
        <f>BC_LĐNM!B70</f>
        <v>0</v>
      </c>
      <c r="D116" s="342">
        <f>BC_LĐNM!C70</f>
        <v>0</v>
      </c>
      <c r="E116" s="343"/>
      <c r="F116" s="343"/>
      <c r="G116" s="344"/>
      <c r="H116" s="53">
        <f>BC_LĐNM!E70</f>
        <v>0</v>
      </c>
      <c r="I116" s="34">
        <f>BC_LĐNM!F70</f>
        <v>0</v>
      </c>
      <c r="J116" s="34"/>
      <c r="K116" s="34"/>
      <c r="L116" s="57"/>
      <c r="M116" s="57"/>
      <c r="N116" s="57"/>
      <c r="O116" s="57"/>
      <c r="P116" s="57"/>
      <c r="Q116" s="57"/>
      <c r="R116" s="57"/>
      <c r="S116" s="57"/>
      <c r="T116" s="57"/>
      <c r="U116" s="57"/>
      <c r="V116" s="57"/>
      <c r="W116" s="57"/>
      <c r="X116" s="57"/>
      <c r="Y116" s="57"/>
      <c r="Z116" s="57"/>
      <c r="AA116" s="57"/>
      <c r="AB116" s="57"/>
      <c r="AC116" s="57"/>
      <c r="AD116" s="57"/>
      <c r="AE116" s="57"/>
      <c r="AF116" s="57"/>
      <c r="AG116" s="57"/>
      <c r="AH116" s="57"/>
      <c r="AI116" s="57"/>
      <c r="AJ116" s="57"/>
      <c r="AK116" s="57"/>
      <c r="AL116" s="57"/>
      <c r="AM116" s="57"/>
      <c r="AN116" s="57"/>
      <c r="AO116" s="57"/>
      <c r="AP116" s="57"/>
      <c r="AQ116" s="57"/>
      <c r="AR116" s="57"/>
      <c r="AS116" s="57"/>
      <c r="AT116" s="57"/>
      <c r="AU116" s="57"/>
      <c r="AV116" s="57"/>
      <c r="AW116" s="57"/>
      <c r="AX116" s="57"/>
      <c r="AY116" s="57"/>
      <c r="AZ116" s="57"/>
      <c r="BA116" s="57"/>
      <c r="BB116" s="57"/>
      <c r="BC116" s="57"/>
      <c r="BD116" s="57"/>
      <c r="BE116" s="57"/>
      <c r="BF116" s="57"/>
      <c r="BG116" s="57"/>
      <c r="BH116" s="57"/>
      <c r="BI116" s="57"/>
      <c r="BJ116" s="57"/>
      <c r="BK116" s="57"/>
      <c r="BL116" s="57"/>
      <c r="BM116" s="57"/>
      <c r="BN116" s="57"/>
      <c r="BO116" s="57"/>
      <c r="BP116" s="57"/>
      <c r="BQ116" s="57"/>
      <c r="BR116" s="57"/>
      <c r="BS116" s="57"/>
      <c r="BT116" s="57"/>
      <c r="BU116" s="57"/>
      <c r="BV116" s="57"/>
      <c r="BW116" s="57"/>
      <c r="BX116" s="57"/>
      <c r="BY116" s="57"/>
      <c r="BZ116" s="57"/>
      <c r="CA116" s="57"/>
      <c r="CB116" s="57"/>
      <c r="CC116" s="57"/>
      <c r="CD116" s="57"/>
      <c r="CE116" s="57"/>
      <c r="CF116" s="57"/>
      <c r="CG116" s="57"/>
      <c r="CH116" s="57"/>
      <c r="CI116" s="57"/>
      <c r="CJ116" s="57"/>
      <c r="CK116" s="57"/>
      <c r="CL116" s="57"/>
      <c r="CM116" s="57"/>
      <c r="CN116" s="57"/>
      <c r="CO116" s="57"/>
      <c r="CP116" s="57"/>
      <c r="CQ116" s="57"/>
      <c r="CR116" s="57"/>
      <c r="CS116" s="57"/>
      <c r="CT116" s="57"/>
      <c r="CU116" s="57"/>
      <c r="CV116" s="57"/>
      <c r="CW116" s="57"/>
      <c r="CX116" s="57"/>
      <c r="CY116" s="57"/>
      <c r="CZ116" s="57"/>
      <c r="DA116" s="57"/>
      <c r="DB116" s="57"/>
      <c r="DC116" s="57"/>
      <c r="DD116" s="57"/>
      <c r="DE116" s="57"/>
      <c r="DF116" s="57"/>
      <c r="DG116" s="57"/>
      <c r="DH116" s="57"/>
      <c r="DI116" s="57"/>
      <c r="DJ116" s="57"/>
      <c r="DK116" s="57"/>
      <c r="DL116" s="57"/>
      <c r="DM116" s="57"/>
      <c r="DN116" s="57"/>
      <c r="DO116" s="57"/>
      <c r="DP116" s="57"/>
      <c r="DQ116" s="57"/>
      <c r="DR116" s="57"/>
      <c r="DS116" s="57"/>
      <c r="DT116" s="57"/>
      <c r="DU116" s="57"/>
      <c r="DV116" s="57"/>
      <c r="DW116" s="57"/>
      <c r="DX116" s="57"/>
      <c r="DY116" s="57"/>
      <c r="DZ116" s="57"/>
      <c r="EA116" s="57"/>
      <c r="EB116" s="57"/>
      <c r="EC116" s="57"/>
      <c r="ED116" s="57"/>
      <c r="EE116" s="57"/>
      <c r="EF116" s="57"/>
      <c r="EG116" s="57"/>
      <c r="EH116" s="57"/>
      <c r="EI116" s="57"/>
      <c r="EJ116" s="57"/>
      <c r="EK116" s="57"/>
      <c r="EL116" s="57"/>
      <c r="EM116" s="57"/>
      <c r="EN116" s="57"/>
      <c r="EO116" s="57"/>
      <c r="EP116" s="57"/>
      <c r="EQ116" s="57"/>
      <c r="ER116" s="57"/>
      <c r="ES116" s="57"/>
      <c r="ET116" s="57"/>
      <c r="EU116" s="57"/>
      <c r="EV116" s="57"/>
      <c r="EW116" s="57"/>
      <c r="EX116" s="57"/>
      <c r="EY116" s="57"/>
      <c r="EZ116" s="57"/>
      <c r="FA116" s="57"/>
      <c r="FB116" s="57"/>
      <c r="FC116" s="57"/>
      <c r="FD116" s="57"/>
      <c r="FE116" s="57"/>
      <c r="FF116" s="57"/>
      <c r="FG116" s="57"/>
      <c r="FH116" s="57"/>
      <c r="FI116" s="57"/>
      <c r="FJ116" s="57"/>
      <c r="FK116" s="57"/>
      <c r="FL116" s="57"/>
      <c r="FM116" s="57"/>
      <c r="FN116" s="57"/>
      <c r="FO116" s="57"/>
      <c r="FP116" s="57"/>
      <c r="FQ116" s="57"/>
      <c r="FR116" s="57"/>
      <c r="FS116" s="57"/>
    </row>
    <row r="117" spans="1:175">
      <c r="A117" s="57"/>
      <c r="B117" s="71">
        <v>70</v>
      </c>
      <c r="C117" s="53">
        <f>BC_LĐNM!B71</f>
        <v>0</v>
      </c>
      <c r="D117" s="342">
        <f>BC_LĐNM!C71</f>
        <v>0</v>
      </c>
      <c r="E117" s="343"/>
      <c r="F117" s="343"/>
      <c r="G117" s="344"/>
      <c r="H117" s="53">
        <f>BC_LĐNM!E71</f>
        <v>0</v>
      </c>
      <c r="I117" s="34">
        <f>BC_LĐNM!F71</f>
        <v>0</v>
      </c>
      <c r="J117" s="34"/>
      <c r="K117" s="34"/>
      <c r="L117" s="57"/>
      <c r="M117" s="57"/>
      <c r="N117" s="57"/>
      <c r="O117" s="57"/>
      <c r="P117" s="57"/>
      <c r="Q117" s="57"/>
      <c r="R117" s="57"/>
      <c r="S117" s="57"/>
      <c r="T117" s="57"/>
      <c r="U117" s="57"/>
      <c r="V117" s="57"/>
      <c r="W117" s="57"/>
      <c r="X117" s="57"/>
      <c r="Y117" s="57"/>
      <c r="Z117" s="57"/>
      <c r="AA117" s="57"/>
      <c r="AB117" s="57"/>
      <c r="AC117" s="57"/>
      <c r="AD117" s="57"/>
      <c r="AE117" s="57"/>
      <c r="AF117" s="57"/>
      <c r="AG117" s="57"/>
      <c r="AH117" s="57"/>
      <c r="AI117" s="57"/>
      <c r="AJ117" s="57"/>
      <c r="AK117" s="57"/>
      <c r="AL117" s="57"/>
      <c r="AM117" s="57"/>
      <c r="AN117" s="57"/>
      <c r="AO117" s="57"/>
      <c r="AP117" s="57"/>
      <c r="AQ117" s="57"/>
      <c r="AR117" s="57"/>
      <c r="AS117" s="57"/>
      <c r="AT117" s="57"/>
      <c r="AU117" s="57"/>
      <c r="AV117" s="57"/>
      <c r="AW117" s="57"/>
      <c r="AX117" s="57"/>
      <c r="AY117" s="57"/>
      <c r="AZ117" s="57"/>
      <c r="BA117" s="57"/>
      <c r="BB117" s="57"/>
      <c r="BC117" s="57"/>
      <c r="BD117" s="57"/>
      <c r="BE117" s="57"/>
      <c r="BF117" s="57"/>
      <c r="BG117" s="57"/>
      <c r="BH117" s="57"/>
      <c r="BI117" s="57"/>
      <c r="BJ117" s="57"/>
      <c r="BK117" s="57"/>
      <c r="BL117" s="57"/>
      <c r="BM117" s="57"/>
      <c r="BN117" s="57"/>
      <c r="BO117" s="57"/>
      <c r="BP117" s="57"/>
      <c r="BQ117" s="57"/>
      <c r="BR117" s="57"/>
      <c r="BS117" s="57"/>
      <c r="BT117" s="57"/>
      <c r="BU117" s="57"/>
      <c r="BV117" s="57"/>
      <c r="BW117" s="57"/>
      <c r="BX117" s="57"/>
      <c r="BY117" s="57"/>
      <c r="BZ117" s="57"/>
      <c r="CA117" s="57"/>
      <c r="CB117" s="57"/>
      <c r="CC117" s="57"/>
      <c r="CD117" s="57"/>
      <c r="CE117" s="57"/>
      <c r="CF117" s="57"/>
      <c r="CG117" s="57"/>
      <c r="CH117" s="57"/>
      <c r="CI117" s="57"/>
      <c r="CJ117" s="57"/>
      <c r="CK117" s="57"/>
      <c r="CL117" s="57"/>
      <c r="CM117" s="57"/>
      <c r="CN117" s="57"/>
      <c r="CO117" s="57"/>
      <c r="CP117" s="57"/>
      <c r="CQ117" s="57"/>
      <c r="CR117" s="57"/>
      <c r="CS117" s="57"/>
      <c r="CT117" s="57"/>
      <c r="CU117" s="57"/>
      <c r="CV117" s="57"/>
      <c r="CW117" s="57"/>
      <c r="CX117" s="57"/>
      <c r="CY117" s="57"/>
      <c r="CZ117" s="57"/>
      <c r="DA117" s="57"/>
      <c r="DB117" s="57"/>
      <c r="DC117" s="57"/>
      <c r="DD117" s="57"/>
      <c r="DE117" s="57"/>
      <c r="DF117" s="57"/>
      <c r="DG117" s="57"/>
      <c r="DH117" s="57"/>
      <c r="DI117" s="57"/>
      <c r="DJ117" s="57"/>
      <c r="DK117" s="57"/>
      <c r="DL117" s="57"/>
      <c r="DM117" s="57"/>
      <c r="DN117" s="57"/>
      <c r="DO117" s="57"/>
      <c r="DP117" s="57"/>
      <c r="DQ117" s="57"/>
      <c r="DR117" s="57"/>
      <c r="DS117" s="57"/>
      <c r="DT117" s="57"/>
      <c r="DU117" s="57"/>
      <c r="DV117" s="57"/>
      <c r="DW117" s="57"/>
      <c r="DX117" s="57"/>
      <c r="DY117" s="57"/>
      <c r="DZ117" s="57"/>
      <c r="EA117" s="57"/>
      <c r="EB117" s="57"/>
      <c r="EC117" s="57"/>
      <c r="ED117" s="57"/>
      <c r="EE117" s="57"/>
      <c r="EF117" s="57"/>
      <c r="EG117" s="57"/>
      <c r="EH117" s="57"/>
      <c r="EI117" s="57"/>
      <c r="EJ117" s="57"/>
      <c r="EK117" s="57"/>
      <c r="EL117" s="57"/>
      <c r="EM117" s="57"/>
      <c r="EN117" s="57"/>
      <c r="EO117" s="57"/>
      <c r="EP117" s="57"/>
      <c r="EQ117" s="57"/>
      <c r="ER117" s="57"/>
      <c r="ES117" s="57"/>
      <c r="ET117" s="57"/>
      <c r="EU117" s="57"/>
      <c r="EV117" s="57"/>
      <c r="EW117" s="57"/>
      <c r="EX117" s="57"/>
      <c r="EY117" s="57"/>
      <c r="EZ117" s="57"/>
      <c r="FA117" s="57"/>
      <c r="FB117" s="57"/>
      <c r="FC117" s="57"/>
      <c r="FD117" s="57"/>
      <c r="FE117" s="57"/>
      <c r="FF117" s="57"/>
      <c r="FG117" s="57"/>
      <c r="FH117" s="57"/>
      <c r="FI117" s="57"/>
      <c r="FJ117" s="57"/>
      <c r="FK117" s="57"/>
      <c r="FL117" s="57"/>
      <c r="FM117" s="57"/>
      <c r="FN117" s="57"/>
      <c r="FO117" s="57"/>
      <c r="FP117" s="57"/>
      <c r="FQ117" s="57"/>
      <c r="FR117" s="57"/>
      <c r="FS117" s="57"/>
    </row>
    <row r="118" spans="1:175">
      <c r="A118" s="57"/>
      <c r="B118" s="71">
        <v>71</v>
      </c>
      <c r="C118" s="53">
        <f>BC_LĐNM!B72</f>
        <v>0</v>
      </c>
      <c r="D118" s="342">
        <f>BC_LĐNM!C72</f>
        <v>0</v>
      </c>
      <c r="E118" s="343"/>
      <c r="F118" s="343"/>
      <c r="G118" s="344"/>
      <c r="H118" s="53">
        <f>BC_LĐNM!E72</f>
        <v>0</v>
      </c>
      <c r="I118" s="34">
        <f>BC_LĐNM!F72</f>
        <v>0</v>
      </c>
      <c r="J118" s="34"/>
      <c r="K118" s="34"/>
      <c r="L118" s="57"/>
      <c r="M118" s="57"/>
      <c r="N118" s="57"/>
      <c r="O118" s="57"/>
      <c r="P118" s="57"/>
      <c r="Q118" s="57"/>
      <c r="R118" s="57"/>
      <c r="S118" s="57"/>
      <c r="T118" s="57"/>
      <c r="U118" s="57"/>
      <c r="V118" s="57"/>
      <c r="W118" s="57"/>
      <c r="X118" s="57"/>
      <c r="Y118" s="57"/>
      <c r="Z118" s="57"/>
      <c r="AA118" s="57"/>
      <c r="AB118" s="57"/>
      <c r="AC118" s="57"/>
      <c r="AD118" s="57"/>
      <c r="AE118" s="57"/>
      <c r="AF118" s="57"/>
      <c r="AG118" s="57"/>
      <c r="AH118" s="57"/>
      <c r="AI118" s="57"/>
      <c r="AJ118" s="57"/>
      <c r="AK118" s="57"/>
      <c r="AL118" s="57"/>
      <c r="AM118" s="57"/>
      <c r="AN118" s="57"/>
      <c r="AO118" s="57"/>
      <c r="AP118" s="57"/>
      <c r="AQ118" s="57"/>
      <c r="AR118" s="57"/>
      <c r="AS118" s="57"/>
      <c r="AT118" s="57"/>
      <c r="AU118" s="57"/>
      <c r="AV118" s="57"/>
      <c r="AW118" s="57"/>
      <c r="AX118" s="57"/>
      <c r="AY118" s="57"/>
      <c r="AZ118" s="57"/>
      <c r="BA118" s="57"/>
      <c r="BB118" s="57"/>
      <c r="BC118" s="57"/>
      <c r="BD118" s="57"/>
      <c r="BE118" s="57"/>
      <c r="BF118" s="57"/>
      <c r="BG118" s="57"/>
      <c r="BH118" s="57"/>
      <c r="BI118" s="57"/>
      <c r="BJ118" s="57"/>
      <c r="BK118" s="57"/>
      <c r="BL118" s="57"/>
      <c r="BM118" s="57"/>
      <c r="BN118" s="57"/>
      <c r="BO118" s="57"/>
      <c r="BP118" s="57"/>
      <c r="BQ118" s="57"/>
      <c r="BR118" s="57"/>
      <c r="BS118" s="57"/>
      <c r="BT118" s="57"/>
      <c r="BU118" s="57"/>
      <c r="BV118" s="57"/>
      <c r="BW118" s="57"/>
      <c r="BX118" s="57"/>
      <c r="BY118" s="57"/>
      <c r="BZ118" s="57"/>
      <c r="CA118" s="57"/>
      <c r="CB118" s="57"/>
      <c r="CC118" s="57"/>
      <c r="CD118" s="57"/>
      <c r="CE118" s="57"/>
      <c r="CF118" s="57"/>
      <c r="CG118" s="57"/>
      <c r="CH118" s="57"/>
      <c r="CI118" s="57"/>
      <c r="CJ118" s="57"/>
      <c r="CK118" s="57"/>
      <c r="CL118" s="57"/>
      <c r="CM118" s="57"/>
      <c r="CN118" s="57"/>
      <c r="CO118" s="57"/>
      <c r="CP118" s="57"/>
      <c r="CQ118" s="57"/>
      <c r="CR118" s="57"/>
      <c r="CS118" s="57"/>
      <c r="CT118" s="57"/>
      <c r="CU118" s="57"/>
      <c r="CV118" s="57"/>
      <c r="CW118" s="57"/>
      <c r="CX118" s="57"/>
      <c r="CY118" s="57"/>
      <c r="CZ118" s="57"/>
      <c r="DA118" s="57"/>
      <c r="DB118" s="57"/>
      <c r="DC118" s="57"/>
      <c r="DD118" s="57"/>
      <c r="DE118" s="57"/>
      <c r="DF118" s="57"/>
      <c r="DG118" s="57"/>
      <c r="DH118" s="57"/>
      <c r="DI118" s="57"/>
      <c r="DJ118" s="57"/>
      <c r="DK118" s="57"/>
      <c r="DL118" s="57"/>
      <c r="DM118" s="57"/>
      <c r="DN118" s="57"/>
      <c r="DO118" s="57"/>
      <c r="DP118" s="57"/>
      <c r="DQ118" s="57"/>
      <c r="DR118" s="57"/>
      <c r="DS118" s="57"/>
      <c r="DT118" s="57"/>
      <c r="DU118" s="57"/>
      <c r="DV118" s="57"/>
      <c r="DW118" s="57"/>
      <c r="DX118" s="57"/>
      <c r="DY118" s="57"/>
      <c r="DZ118" s="57"/>
      <c r="EA118" s="57"/>
      <c r="EB118" s="57"/>
      <c r="EC118" s="57"/>
      <c r="ED118" s="57"/>
      <c r="EE118" s="57"/>
      <c r="EF118" s="57"/>
      <c r="EG118" s="57"/>
      <c r="EH118" s="57"/>
      <c r="EI118" s="57"/>
      <c r="EJ118" s="57"/>
      <c r="EK118" s="57"/>
      <c r="EL118" s="57"/>
      <c r="EM118" s="57"/>
      <c r="EN118" s="57"/>
      <c r="EO118" s="57"/>
      <c r="EP118" s="57"/>
      <c r="EQ118" s="57"/>
      <c r="ER118" s="57"/>
      <c r="ES118" s="57"/>
      <c r="ET118" s="57"/>
      <c r="EU118" s="57"/>
      <c r="EV118" s="57"/>
      <c r="EW118" s="57"/>
      <c r="EX118" s="57"/>
      <c r="EY118" s="57"/>
      <c r="EZ118" s="57"/>
      <c r="FA118" s="57"/>
      <c r="FB118" s="57"/>
      <c r="FC118" s="57"/>
      <c r="FD118" s="57"/>
      <c r="FE118" s="57"/>
      <c r="FF118" s="57"/>
      <c r="FG118" s="57"/>
      <c r="FH118" s="57"/>
      <c r="FI118" s="57"/>
      <c r="FJ118" s="57"/>
      <c r="FK118" s="57"/>
      <c r="FL118" s="57"/>
      <c r="FM118" s="57"/>
      <c r="FN118" s="57"/>
      <c r="FO118" s="57"/>
      <c r="FP118" s="57"/>
      <c r="FQ118" s="57"/>
      <c r="FR118" s="57"/>
      <c r="FS118" s="57"/>
    </row>
    <row r="119" spans="1:175" hidden="1">
      <c r="A119" s="57"/>
      <c r="B119" s="71">
        <v>72</v>
      </c>
      <c r="C119" s="53">
        <f>BC_LĐNM!B73</f>
        <v>0</v>
      </c>
      <c r="D119" s="342">
        <f>BC_LĐNM!C73</f>
        <v>0</v>
      </c>
      <c r="E119" s="343"/>
      <c r="F119" s="343"/>
      <c r="G119" s="344"/>
      <c r="H119" s="53">
        <f>BC_LĐNM!E73</f>
        <v>0</v>
      </c>
      <c r="I119" s="34">
        <f>BC_LĐNM!F73</f>
        <v>0</v>
      </c>
      <c r="J119" s="34"/>
      <c r="K119" s="34"/>
      <c r="L119" s="57"/>
      <c r="M119" s="57"/>
      <c r="N119" s="57"/>
      <c r="O119" s="57"/>
      <c r="P119" s="57"/>
      <c r="Q119" s="57"/>
      <c r="R119" s="57"/>
      <c r="S119" s="57"/>
      <c r="T119" s="57"/>
      <c r="U119" s="57"/>
      <c r="V119" s="57"/>
      <c r="W119" s="57"/>
      <c r="X119" s="57"/>
      <c r="Y119" s="57"/>
      <c r="Z119" s="57"/>
      <c r="AA119" s="57"/>
      <c r="AB119" s="57"/>
      <c r="AC119" s="57"/>
      <c r="AD119" s="57"/>
      <c r="AE119" s="57"/>
      <c r="AF119" s="57"/>
      <c r="AG119" s="57"/>
      <c r="AH119" s="57"/>
      <c r="AI119" s="57"/>
      <c r="AJ119" s="57"/>
      <c r="AK119" s="57"/>
      <c r="AL119" s="57"/>
      <c r="AM119" s="57"/>
      <c r="AN119" s="57"/>
      <c r="AO119" s="57"/>
      <c r="AP119" s="57"/>
      <c r="AQ119" s="57"/>
      <c r="AR119" s="57"/>
      <c r="AS119" s="57"/>
      <c r="AT119" s="57"/>
      <c r="AU119" s="57"/>
      <c r="AV119" s="57"/>
      <c r="AW119" s="57"/>
      <c r="AX119" s="57"/>
      <c r="AY119" s="57"/>
      <c r="AZ119" s="57"/>
      <c r="BA119" s="57"/>
      <c r="BB119" s="57"/>
      <c r="BC119" s="57"/>
      <c r="BD119" s="57"/>
      <c r="BE119" s="57"/>
      <c r="BF119" s="57"/>
      <c r="BG119" s="57"/>
      <c r="BH119" s="57"/>
      <c r="BI119" s="57"/>
      <c r="BJ119" s="57"/>
      <c r="BK119" s="57"/>
      <c r="BL119" s="57"/>
      <c r="BM119" s="57"/>
      <c r="BN119" s="57"/>
      <c r="BO119" s="57"/>
      <c r="BP119" s="57"/>
      <c r="BQ119" s="57"/>
      <c r="BR119" s="57"/>
      <c r="BS119" s="57"/>
      <c r="BT119" s="57"/>
      <c r="BU119" s="57"/>
      <c r="BV119" s="57"/>
      <c r="BW119" s="57"/>
      <c r="BX119" s="57"/>
      <c r="BY119" s="57"/>
      <c r="BZ119" s="57"/>
      <c r="CA119" s="57"/>
      <c r="CB119" s="57"/>
      <c r="CC119" s="57"/>
      <c r="CD119" s="57"/>
      <c r="CE119" s="57"/>
      <c r="CF119" s="57"/>
      <c r="CG119" s="57"/>
      <c r="CH119" s="57"/>
      <c r="CI119" s="57"/>
      <c r="CJ119" s="57"/>
      <c r="CK119" s="57"/>
      <c r="CL119" s="57"/>
      <c r="CM119" s="57"/>
      <c r="CN119" s="57"/>
      <c r="CO119" s="57"/>
      <c r="CP119" s="57"/>
      <c r="CQ119" s="57"/>
      <c r="CR119" s="57"/>
      <c r="CS119" s="57"/>
      <c r="CT119" s="57"/>
      <c r="CU119" s="57"/>
      <c r="CV119" s="57"/>
      <c r="CW119" s="57"/>
      <c r="CX119" s="57"/>
      <c r="CY119" s="57"/>
      <c r="CZ119" s="57"/>
      <c r="DA119" s="57"/>
      <c r="DB119" s="57"/>
      <c r="DC119" s="57"/>
      <c r="DD119" s="57"/>
      <c r="DE119" s="57"/>
      <c r="DF119" s="57"/>
      <c r="DG119" s="57"/>
      <c r="DH119" s="57"/>
      <c r="DI119" s="57"/>
      <c r="DJ119" s="57"/>
      <c r="DK119" s="57"/>
      <c r="DL119" s="57"/>
      <c r="DM119" s="57"/>
      <c r="DN119" s="57"/>
      <c r="DO119" s="57"/>
      <c r="DP119" s="57"/>
      <c r="DQ119" s="57"/>
      <c r="DR119" s="57"/>
      <c r="DS119" s="57"/>
      <c r="DT119" s="57"/>
      <c r="DU119" s="57"/>
      <c r="DV119" s="57"/>
      <c r="DW119" s="57"/>
      <c r="DX119" s="57"/>
      <c r="DY119" s="57"/>
      <c r="DZ119" s="57"/>
      <c r="EA119" s="57"/>
      <c r="EB119" s="57"/>
      <c r="EC119" s="57"/>
      <c r="ED119" s="57"/>
      <c r="EE119" s="57"/>
      <c r="EF119" s="57"/>
      <c r="EG119" s="57"/>
      <c r="EH119" s="57"/>
      <c r="EI119" s="57"/>
      <c r="EJ119" s="57"/>
      <c r="EK119" s="57"/>
      <c r="EL119" s="57"/>
      <c r="EM119" s="57"/>
      <c r="EN119" s="57"/>
      <c r="EO119" s="57"/>
      <c r="EP119" s="57"/>
      <c r="EQ119" s="57"/>
      <c r="ER119" s="57"/>
      <c r="ES119" s="57"/>
      <c r="ET119" s="57"/>
      <c r="EU119" s="57"/>
      <c r="EV119" s="57"/>
      <c r="EW119" s="57"/>
      <c r="EX119" s="57"/>
      <c r="EY119" s="57"/>
      <c r="EZ119" s="57"/>
      <c r="FA119" s="57"/>
      <c r="FB119" s="57"/>
      <c r="FC119" s="57"/>
      <c r="FD119" s="57"/>
      <c r="FE119" s="57"/>
      <c r="FF119" s="57"/>
      <c r="FG119" s="57"/>
      <c r="FH119" s="57"/>
      <c r="FI119" s="57"/>
      <c r="FJ119" s="57"/>
      <c r="FK119" s="57"/>
      <c r="FL119" s="57"/>
      <c r="FM119" s="57"/>
      <c r="FN119" s="57"/>
      <c r="FO119" s="57"/>
      <c r="FP119" s="57"/>
      <c r="FQ119" s="57"/>
      <c r="FR119" s="57"/>
      <c r="FS119" s="57"/>
    </row>
    <row r="120" spans="1:175" hidden="1">
      <c r="A120" s="57"/>
      <c r="B120" s="71">
        <v>73</v>
      </c>
      <c r="C120" s="53">
        <f>BC_LĐNM!B74</f>
        <v>0</v>
      </c>
      <c r="D120" s="342">
        <f>BC_LĐNM!C74</f>
        <v>0</v>
      </c>
      <c r="E120" s="343"/>
      <c r="F120" s="343"/>
      <c r="G120" s="344"/>
      <c r="H120" s="53">
        <f>BC_LĐNM!E74</f>
        <v>0</v>
      </c>
      <c r="I120" s="34">
        <f>BC_LĐNM!F74</f>
        <v>0</v>
      </c>
      <c r="J120" s="34"/>
      <c r="K120" s="34"/>
      <c r="L120" s="57"/>
      <c r="M120" s="57"/>
      <c r="N120" s="57"/>
      <c r="O120" s="57"/>
      <c r="P120" s="57"/>
      <c r="Q120" s="57"/>
      <c r="R120" s="57"/>
      <c r="S120" s="57"/>
      <c r="T120" s="57"/>
      <c r="U120" s="57"/>
      <c r="V120" s="57"/>
      <c r="W120" s="57"/>
      <c r="X120" s="57"/>
      <c r="Y120" s="57"/>
      <c r="Z120" s="57"/>
      <c r="AA120" s="57"/>
      <c r="AB120" s="57"/>
      <c r="AC120" s="57"/>
      <c r="AD120" s="57"/>
      <c r="AE120" s="57"/>
      <c r="AF120" s="57"/>
      <c r="AG120" s="57"/>
      <c r="AH120" s="57"/>
      <c r="AI120" s="57"/>
      <c r="AJ120" s="57"/>
      <c r="AK120" s="57"/>
      <c r="AL120" s="57"/>
      <c r="AM120" s="57"/>
      <c r="AN120" s="57"/>
      <c r="AO120" s="57"/>
      <c r="AP120" s="57"/>
      <c r="AQ120" s="57"/>
      <c r="AR120" s="57"/>
      <c r="AS120" s="57"/>
      <c r="AT120" s="57"/>
      <c r="AU120" s="57"/>
      <c r="AV120" s="57"/>
      <c r="AW120" s="57"/>
      <c r="AX120" s="57"/>
      <c r="AY120" s="57"/>
      <c r="AZ120" s="57"/>
      <c r="BA120" s="57"/>
      <c r="BB120" s="57"/>
      <c r="BC120" s="57"/>
      <c r="BD120" s="57"/>
      <c r="BE120" s="57"/>
      <c r="BF120" s="57"/>
      <c r="BG120" s="57"/>
      <c r="BH120" s="57"/>
      <c r="BI120" s="57"/>
      <c r="BJ120" s="57"/>
      <c r="BK120" s="57"/>
      <c r="BL120" s="57"/>
      <c r="BM120" s="57"/>
      <c r="BN120" s="57"/>
      <c r="BO120" s="57"/>
      <c r="BP120" s="57"/>
      <c r="BQ120" s="57"/>
      <c r="BR120" s="57"/>
      <c r="BS120" s="57"/>
      <c r="BT120" s="57"/>
      <c r="BU120" s="57"/>
      <c r="BV120" s="57"/>
      <c r="BW120" s="57"/>
      <c r="BX120" s="57"/>
      <c r="BY120" s="57"/>
      <c r="BZ120" s="57"/>
      <c r="CA120" s="57"/>
      <c r="CB120" s="57"/>
      <c r="CC120" s="57"/>
      <c r="CD120" s="57"/>
      <c r="CE120" s="57"/>
      <c r="CF120" s="57"/>
      <c r="CG120" s="57"/>
      <c r="CH120" s="57"/>
      <c r="CI120" s="57"/>
      <c r="CJ120" s="57"/>
      <c r="CK120" s="57"/>
      <c r="CL120" s="57"/>
      <c r="CM120" s="57"/>
      <c r="CN120" s="57"/>
      <c r="CO120" s="57"/>
      <c r="CP120" s="57"/>
      <c r="CQ120" s="57"/>
      <c r="CR120" s="57"/>
      <c r="CS120" s="57"/>
      <c r="CT120" s="57"/>
      <c r="CU120" s="57"/>
      <c r="CV120" s="57"/>
      <c r="CW120" s="57"/>
      <c r="CX120" s="57"/>
      <c r="CY120" s="57"/>
      <c r="CZ120" s="57"/>
      <c r="DA120" s="57"/>
      <c r="DB120" s="57"/>
      <c r="DC120" s="57"/>
      <c r="DD120" s="57"/>
      <c r="DE120" s="57"/>
      <c r="DF120" s="57"/>
      <c r="DG120" s="57"/>
      <c r="DH120" s="57"/>
      <c r="DI120" s="57"/>
      <c r="DJ120" s="57"/>
      <c r="DK120" s="57"/>
      <c r="DL120" s="57"/>
      <c r="DM120" s="57"/>
      <c r="DN120" s="57"/>
      <c r="DO120" s="57"/>
      <c r="DP120" s="57"/>
      <c r="DQ120" s="57"/>
      <c r="DR120" s="57"/>
      <c r="DS120" s="57"/>
      <c r="DT120" s="57"/>
      <c r="DU120" s="57"/>
      <c r="DV120" s="57"/>
      <c r="DW120" s="57"/>
      <c r="DX120" s="57"/>
      <c r="DY120" s="57"/>
      <c r="DZ120" s="57"/>
      <c r="EA120" s="57"/>
      <c r="EB120" s="57"/>
      <c r="EC120" s="57"/>
      <c r="ED120" s="57"/>
      <c r="EE120" s="57"/>
      <c r="EF120" s="57"/>
      <c r="EG120" s="57"/>
      <c r="EH120" s="57"/>
      <c r="EI120" s="57"/>
      <c r="EJ120" s="57"/>
      <c r="EK120" s="57"/>
      <c r="EL120" s="57"/>
      <c r="EM120" s="57"/>
      <c r="EN120" s="57"/>
      <c r="EO120" s="57"/>
      <c r="EP120" s="57"/>
      <c r="EQ120" s="57"/>
      <c r="ER120" s="57"/>
      <c r="ES120" s="57"/>
      <c r="ET120" s="57"/>
      <c r="EU120" s="57"/>
      <c r="EV120" s="57"/>
      <c r="EW120" s="57"/>
      <c r="EX120" s="57"/>
      <c r="EY120" s="57"/>
      <c r="EZ120" s="57"/>
      <c r="FA120" s="57"/>
      <c r="FB120" s="57"/>
      <c r="FC120" s="57"/>
      <c r="FD120" s="57"/>
      <c r="FE120" s="57"/>
      <c r="FF120" s="57"/>
      <c r="FG120" s="57"/>
      <c r="FH120" s="57"/>
      <c r="FI120" s="57"/>
      <c r="FJ120" s="57"/>
      <c r="FK120" s="57"/>
      <c r="FL120" s="57"/>
      <c r="FM120" s="57"/>
      <c r="FN120" s="57"/>
      <c r="FO120" s="57"/>
      <c r="FP120" s="57"/>
      <c r="FQ120" s="57"/>
      <c r="FR120" s="57"/>
      <c r="FS120" s="57"/>
    </row>
    <row r="121" spans="1:175" hidden="1">
      <c r="A121" s="57"/>
      <c r="B121" s="71">
        <v>74</v>
      </c>
      <c r="C121" s="53">
        <f>BC_LĐNM!B75</f>
        <v>0</v>
      </c>
      <c r="D121" s="342">
        <f>BC_LĐNM!C75</f>
        <v>0</v>
      </c>
      <c r="E121" s="343"/>
      <c r="F121" s="343"/>
      <c r="G121" s="344"/>
      <c r="H121" s="53">
        <f>BC_LĐNM!E75</f>
        <v>0</v>
      </c>
      <c r="I121" s="34">
        <f>BC_LĐNM!F75</f>
        <v>0</v>
      </c>
      <c r="J121" s="34"/>
      <c r="K121" s="34"/>
      <c r="L121" s="57"/>
      <c r="M121" s="57"/>
      <c r="N121" s="57"/>
      <c r="O121" s="57"/>
      <c r="P121" s="57"/>
      <c r="Q121" s="57"/>
      <c r="R121" s="57"/>
      <c r="S121" s="57"/>
      <c r="T121" s="57"/>
      <c r="U121" s="57"/>
      <c r="V121" s="57"/>
      <c r="W121" s="57"/>
      <c r="X121" s="57"/>
      <c r="Y121" s="57"/>
      <c r="Z121" s="57"/>
      <c r="AA121" s="57"/>
      <c r="AB121" s="57"/>
      <c r="AC121" s="57"/>
      <c r="AD121" s="57"/>
      <c r="AE121" s="57"/>
      <c r="AF121" s="57"/>
      <c r="AG121" s="57"/>
      <c r="AH121" s="57"/>
      <c r="AI121" s="57"/>
      <c r="AJ121" s="57"/>
      <c r="AK121" s="57"/>
      <c r="AL121" s="57"/>
      <c r="AM121" s="57"/>
      <c r="AN121" s="57"/>
      <c r="AO121" s="57"/>
      <c r="AP121" s="57"/>
      <c r="AQ121" s="57"/>
      <c r="AR121" s="57"/>
      <c r="AS121" s="57"/>
      <c r="AT121" s="57"/>
      <c r="AU121" s="57"/>
      <c r="AV121" s="57"/>
      <c r="AW121" s="57"/>
      <c r="AX121" s="57"/>
      <c r="AY121" s="57"/>
      <c r="AZ121" s="57"/>
      <c r="BA121" s="57"/>
      <c r="BB121" s="57"/>
      <c r="BC121" s="57"/>
      <c r="BD121" s="57"/>
      <c r="BE121" s="57"/>
      <c r="BF121" s="57"/>
      <c r="BG121" s="57"/>
      <c r="BH121" s="57"/>
      <c r="BI121" s="57"/>
      <c r="BJ121" s="57"/>
      <c r="BK121" s="57"/>
      <c r="BL121" s="57"/>
      <c r="BM121" s="57"/>
      <c r="BN121" s="57"/>
      <c r="BO121" s="57"/>
      <c r="BP121" s="57"/>
      <c r="BQ121" s="57"/>
      <c r="BR121" s="57"/>
      <c r="BS121" s="57"/>
      <c r="BT121" s="57"/>
      <c r="BU121" s="57"/>
      <c r="BV121" s="57"/>
      <c r="BW121" s="57"/>
      <c r="BX121" s="57"/>
      <c r="BY121" s="57"/>
      <c r="BZ121" s="57"/>
      <c r="CA121" s="57"/>
      <c r="CB121" s="57"/>
      <c r="CC121" s="57"/>
      <c r="CD121" s="57"/>
      <c r="CE121" s="57"/>
      <c r="CF121" s="57"/>
      <c r="CG121" s="57"/>
      <c r="CH121" s="57"/>
      <c r="CI121" s="57"/>
      <c r="CJ121" s="57"/>
      <c r="CK121" s="57"/>
      <c r="CL121" s="57"/>
      <c r="CM121" s="57"/>
      <c r="CN121" s="57"/>
      <c r="CO121" s="57"/>
      <c r="CP121" s="57"/>
      <c r="CQ121" s="57"/>
      <c r="CR121" s="57"/>
      <c r="CS121" s="57"/>
      <c r="CT121" s="57"/>
      <c r="CU121" s="57"/>
      <c r="CV121" s="57"/>
      <c r="CW121" s="57"/>
      <c r="CX121" s="57"/>
      <c r="CY121" s="57"/>
      <c r="CZ121" s="57"/>
      <c r="DA121" s="57"/>
      <c r="DB121" s="57"/>
      <c r="DC121" s="57"/>
      <c r="DD121" s="57"/>
      <c r="DE121" s="57"/>
      <c r="DF121" s="57"/>
      <c r="DG121" s="57"/>
      <c r="DH121" s="57"/>
      <c r="DI121" s="57"/>
      <c r="DJ121" s="57"/>
      <c r="DK121" s="57"/>
      <c r="DL121" s="57"/>
      <c r="DM121" s="57"/>
      <c r="DN121" s="57"/>
      <c r="DO121" s="57"/>
      <c r="DP121" s="57"/>
      <c r="DQ121" s="57"/>
      <c r="DR121" s="57"/>
      <c r="DS121" s="57"/>
      <c r="DT121" s="57"/>
      <c r="DU121" s="57"/>
      <c r="DV121" s="57"/>
      <c r="DW121" s="57"/>
      <c r="DX121" s="57"/>
      <c r="DY121" s="57"/>
      <c r="DZ121" s="57"/>
      <c r="EA121" s="57"/>
      <c r="EB121" s="57"/>
      <c r="EC121" s="57"/>
      <c r="ED121" s="57"/>
      <c r="EE121" s="57"/>
      <c r="EF121" s="57"/>
      <c r="EG121" s="57"/>
      <c r="EH121" s="57"/>
      <c r="EI121" s="57"/>
      <c r="EJ121" s="57"/>
      <c r="EK121" s="57"/>
      <c r="EL121" s="57"/>
      <c r="EM121" s="57"/>
      <c r="EN121" s="57"/>
      <c r="EO121" s="57"/>
      <c r="EP121" s="57"/>
      <c r="EQ121" s="57"/>
      <c r="ER121" s="57"/>
      <c r="ES121" s="57"/>
      <c r="ET121" s="57"/>
      <c r="EU121" s="57"/>
      <c r="EV121" s="57"/>
      <c r="EW121" s="57"/>
      <c r="EX121" s="57"/>
      <c r="EY121" s="57"/>
      <c r="EZ121" s="57"/>
      <c r="FA121" s="57"/>
      <c r="FB121" s="57"/>
      <c r="FC121" s="57"/>
      <c r="FD121" s="57"/>
      <c r="FE121" s="57"/>
      <c r="FF121" s="57"/>
      <c r="FG121" s="57"/>
      <c r="FH121" s="57"/>
      <c r="FI121" s="57"/>
      <c r="FJ121" s="57"/>
      <c r="FK121" s="57"/>
      <c r="FL121" s="57"/>
      <c r="FM121" s="57"/>
      <c r="FN121" s="57"/>
      <c r="FO121" s="57"/>
      <c r="FP121" s="57"/>
      <c r="FQ121" s="57"/>
      <c r="FR121" s="57"/>
      <c r="FS121" s="57"/>
    </row>
    <row r="122" spans="1:175" hidden="1">
      <c r="A122" s="57"/>
      <c r="B122" s="71">
        <v>75</v>
      </c>
      <c r="C122" s="53">
        <f>BC_LĐNM!B76</f>
        <v>0</v>
      </c>
      <c r="D122" s="342">
        <f>BC_LĐNM!C76</f>
        <v>0</v>
      </c>
      <c r="E122" s="343"/>
      <c r="F122" s="343"/>
      <c r="G122" s="344"/>
      <c r="H122" s="53">
        <f>BC_LĐNM!E76</f>
        <v>0</v>
      </c>
      <c r="I122" s="34">
        <f>BC_LĐNM!F76</f>
        <v>0</v>
      </c>
      <c r="J122" s="34"/>
      <c r="K122" s="34"/>
      <c r="L122" s="57"/>
      <c r="M122" s="57"/>
      <c r="N122" s="57"/>
      <c r="O122" s="57"/>
      <c r="P122" s="57"/>
      <c r="Q122" s="57"/>
      <c r="R122" s="57"/>
      <c r="S122" s="57"/>
      <c r="T122" s="57"/>
      <c r="U122" s="57"/>
      <c r="V122" s="57"/>
      <c r="W122" s="57"/>
      <c r="X122" s="57"/>
      <c r="Y122" s="57"/>
      <c r="Z122" s="57"/>
      <c r="AA122" s="57"/>
      <c r="AB122" s="57"/>
      <c r="AC122" s="57"/>
      <c r="AD122" s="57"/>
      <c r="AE122" s="57"/>
      <c r="AF122" s="57"/>
      <c r="AG122" s="57"/>
      <c r="AH122" s="57"/>
      <c r="AI122" s="57"/>
      <c r="AJ122" s="57"/>
      <c r="AK122" s="57"/>
      <c r="AL122" s="57"/>
      <c r="AM122" s="57"/>
      <c r="AN122" s="57"/>
      <c r="AO122" s="57"/>
      <c r="AP122" s="57"/>
      <c r="AQ122" s="57"/>
      <c r="AR122" s="57"/>
      <c r="AS122" s="57"/>
      <c r="AT122" s="57"/>
      <c r="AU122" s="57"/>
      <c r="AV122" s="57"/>
      <c r="AW122" s="57"/>
      <c r="AX122" s="57"/>
      <c r="AY122" s="57"/>
      <c r="AZ122" s="57"/>
      <c r="BA122" s="57"/>
      <c r="BB122" s="57"/>
      <c r="BC122" s="57"/>
      <c r="BD122" s="57"/>
      <c r="BE122" s="57"/>
      <c r="BF122" s="57"/>
      <c r="BG122" s="57"/>
      <c r="BH122" s="57"/>
      <c r="BI122" s="57"/>
      <c r="BJ122" s="57"/>
      <c r="BK122" s="57"/>
      <c r="BL122" s="57"/>
      <c r="BM122" s="57"/>
      <c r="BN122" s="57"/>
      <c r="BO122" s="57"/>
      <c r="BP122" s="57"/>
      <c r="BQ122" s="57"/>
      <c r="BR122" s="57"/>
      <c r="BS122" s="57"/>
      <c r="BT122" s="57"/>
      <c r="BU122" s="57"/>
      <c r="BV122" s="57"/>
      <c r="BW122" s="57"/>
      <c r="BX122" s="57"/>
      <c r="BY122" s="57"/>
      <c r="BZ122" s="57"/>
      <c r="CA122" s="57"/>
      <c r="CB122" s="57"/>
      <c r="CC122" s="57"/>
      <c r="CD122" s="57"/>
      <c r="CE122" s="57"/>
      <c r="CF122" s="57"/>
      <c r="CG122" s="57"/>
      <c r="CH122" s="57"/>
      <c r="CI122" s="57"/>
      <c r="CJ122" s="57"/>
      <c r="CK122" s="57"/>
      <c r="CL122" s="57"/>
      <c r="CM122" s="57"/>
      <c r="CN122" s="57"/>
      <c r="CO122" s="57"/>
      <c r="CP122" s="57"/>
      <c r="CQ122" s="57"/>
      <c r="CR122" s="57"/>
      <c r="CS122" s="57"/>
      <c r="CT122" s="57"/>
      <c r="CU122" s="57"/>
      <c r="CV122" s="57"/>
      <c r="CW122" s="57"/>
      <c r="CX122" s="57"/>
      <c r="CY122" s="57"/>
      <c r="CZ122" s="57"/>
      <c r="DA122" s="57"/>
      <c r="DB122" s="57"/>
      <c r="DC122" s="57"/>
      <c r="DD122" s="57"/>
      <c r="DE122" s="57"/>
      <c r="DF122" s="57"/>
      <c r="DG122" s="57"/>
      <c r="DH122" s="57"/>
      <c r="DI122" s="57"/>
      <c r="DJ122" s="57"/>
      <c r="DK122" s="57"/>
      <c r="DL122" s="57"/>
      <c r="DM122" s="57"/>
      <c r="DN122" s="57"/>
      <c r="DO122" s="57"/>
      <c r="DP122" s="57"/>
      <c r="DQ122" s="57"/>
      <c r="DR122" s="57"/>
      <c r="DS122" s="57"/>
      <c r="DT122" s="57"/>
      <c r="DU122" s="57"/>
      <c r="DV122" s="57"/>
      <c r="DW122" s="57"/>
      <c r="DX122" s="57"/>
      <c r="DY122" s="57"/>
      <c r="DZ122" s="57"/>
      <c r="EA122" s="57"/>
      <c r="EB122" s="57"/>
      <c r="EC122" s="57"/>
      <c r="ED122" s="57"/>
      <c r="EE122" s="57"/>
      <c r="EF122" s="57"/>
      <c r="EG122" s="57"/>
      <c r="EH122" s="57"/>
      <c r="EI122" s="57"/>
      <c r="EJ122" s="57"/>
      <c r="EK122" s="57"/>
      <c r="EL122" s="57"/>
      <c r="EM122" s="57"/>
      <c r="EN122" s="57"/>
      <c r="EO122" s="57"/>
      <c r="EP122" s="57"/>
      <c r="EQ122" s="57"/>
      <c r="ER122" s="57"/>
      <c r="ES122" s="57"/>
      <c r="ET122" s="57"/>
      <c r="EU122" s="57"/>
      <c r="EV122" s="57"/>
      <c r="EW122" s="57"/>
      <c r="EX122" s="57"/>
      <c r="EY122" s="57"/>
      <c r="EZ122" s="57"/>
      <c r="FA122" s="57"/>
      <c r="FB122" s="57"/>
      <c r="FC122" s="57"/>
      <c r="FD122" s="57"/>
      <c r="FE122" s="57"/>
      <c r="FF122" s="57"/>
      <c r="FG122" s="57"/>
      <c r="FH122" s="57"/>
      <c r="FI122" s="57"/>
      <c r="FJ122" s="57"/>
      <c r="FK122" s="57"/>
      <c r="FL122" s="57"/>
      <c r="FM122" s="57"/>
      <c r="FN122" s="57"/>
      <c r="FO122" s="57"/>
      <c r="FP122" s="57"/>
      <c r="FQ122" s="57"/>
      <c r="FR122" s="57"/>
      <c r="FS122" s="57"/>
    </row>
    <row r="123" spans="1:175" hidden="1">
      <c r="A123" s="57"/>
      <c r="B123" s="71">
        <v>76</v>
      </c>
      <c r="C123" s="53">
        <f>BC_LĐNM!B77</f>
        <v>0</v>
      </c>
      <c r="D123" s="342">
        <f>BC_LĐNM!C77</f>
        <v>0</v>
      </c>
      <c r="E123" s="343"/>
      <c r="F123" s="343"/>
      <c r="G123" s="344"/>
      <c r="H123" s="53">
        <f>BC_LĐNM!E77</f>
        <v>0</v>
      </c>
      <c r="I123" s="34">
        <f>BC_LĐNM!F77</f>
        <v>0</v>
      </c>
      <c r="J123" s="34"/>
      <c r="K123" s="34"/>
      <c r="L123" s="57"/>
      <c r="M123" s="57"/>
      <c r="N123" s="57"/>
      <c r="O123" s="57"/>
      <c r="P123" s="57"/>
      <c r="Q123" s="57"/>
      <c r="R123" s="57"/>
      <c r="S123" s="57"/>
      <c r="T123" s="57"/>
      <c r="U123" s="57"/>
      <c r="V123" s="57"/>
      <c r="W123" s="57"/>
      <c r="X123" s="57"/>
      <c r="Y123" s="57"/>
      <c r="Z123" s="57"/>
      <c r="AA123" s="57"/>
      <c r="AB123" s="57"/>
      <c r="AC123" s="57"/>
      <c r="AD123" s="57"/>
      <c r="AE123" s="57"/>
      <c r="AF123" s="57"/>
      <c r="AG123" s="57"/>
      <c r="AH123" s="57"/>
      <c r="AI123" s="57"/>
      <c r="AJ123" s="57"/>
      <c r="AK123" s="57"/>
      <c r="AL123" s="57"/>
      <c r="AM123" s="57"/>
      <c r="AN123" s="57"/>
      <c r="AO123" s="57"/>
      <c r="AP123" s="57"/>
      <c r="AQ123" s="57"/>
      <c r="AR123" s="57"/>
      <c r="AS123" s="57"/>
      <c r="AT123" s="57"/>
      <c r="AU123" s="57"/>
      <c r="AV123" s="57"/>
      <c r="AW123" s="57"/>
      <c r="AX123" s="57"/>
      <c r="AY123" s="57"/>
      <c r="AZ123" s="57"/>
      <c r="BA123" s="57"/>
      <c r="BB123" s="57"/>
      <c r="BC123" s="57"/>
      <c r="BD123" s="57"/>
      <c r="BE123" s="57"/>
      <c r="BF123" s="57"/>
      <c r="BG123" s="57"/>
      <c r="BH123" s="57"/>
      <c r="BI123" s="57"/>
      <c r="BJ123" s="57"/>
      <c r="BK123" s="57"/>
      <c r="BL123" s="57"/>
      <c r="BM123" s="57"/>
      <c r="BN123" s="57"/>
      <c r="BO123" s="57"/>
      <c r="BP123" s="57"/>
      <c r="BQ123" s="57"/>
      <c r="BR123" s="57"/>
      <c r="BS123" s="57"/>
      <c r="BT123" s="57"/>
      <c r="BU123" s="57"/>
      <c r="BV123" s="57"/>
      <c r="BW123" s="57"/>
      <c r="BX123" s="57"/>
      <c r="BY123" s="57"/>
      <c r="BZ123" s="57"/>
      <c r="CA123" s="57"/>
      <c r="CB123" s="57"/>
      <c r="CC123" s="57"/>
      <c r="CD123" s="57"/>
      <c r="CE123" s="57"/>
      <c r="CF123" s="57"/>
      <c r="CG123" s="57"/>
      <c r="CH123" s="57"/>
      <c r="CI123" s="57"/>
      <c r="CJ123" s="57"/>
      <c r="CK123" s="57"/>
      <c r="CL123" s="57"/>
      <c r="CM123" s="57"/>
      <c r="CN123" s="57"/>
      <c r="CO123" s="57"/>
      <c r="CP123" s="57"/>
      <c r="CQ123" s="57"/>
      <c r="CR123" s="57"/>
      <c r="CS123" s="57"/>
      <c r="CT123" s="57"/>
      <c r="CU123" s="57"/>
      <c r="CV123" s="57"/>
      <c r="CW123" s="57"/>
      <c r="CX123" s="57"/>
      <c r="CY123" s="57"/>
      <c r="CZ123" s="57"/>
      <c r="DA123" s="57"/>
      <c r="DB123" s="57"/>
      <c r="DC123" s="57"/>
      <c r="DD123" s="57"/>
      <c r="DE123" s="57"/>
      <c r="DF123" s="57"/>
      <c r="DG123" s="57"/>
      <c r="DH123" s="57"/>
      <c r="DI123" s="57"/>
      <c r="DJ123" s="57"/>
      <c r="DK123" s="57"/>
      <c r="DL123" s="57"/>
      <c r="DM123" s="57"/>
      <c r="DN123" s="57"/>
      <c r="DO123" s="57"/>
      <c r="DP123" s="57"/>
      <c r="DQ123" s="57"/>
      <c r="DR123" s="57"/>
      <c r="DS123" s="57"/>
      <c r="DT123" s="57"/>
      <c r="DU123" s="57"/>
      <c r="DV123" s="57"/>
      <c r="DW123" s="57"/>
      <c r="DX123" s="57"/>
      <c r="DY123" s="57"/>
      <c r="DZ123" s="57"/>
      <c r="EA123" s="57"/>
      <c r="EB123" s="57"/>
      <c r="EC123" s="57"/>
      <c r="ED123" s="57"/>
      <c r="EE123" s="57"/>
      <c r="EF123" s="57"/>
      <c r="EG123" s="57"/>
      <c r="EH123" s="57"/>
      <c r="EI123" s="57"/>
      <c r="EJ123" s="57"/>
      <c r="EK123" s="57"/>
      <c r="EL123" s="57"/>
      <c r="EM123" s="57"/>
      <c r="EN123" s="57"/>
      <c r="EO123" s="57"/>
      <c r="EP123" s="57"/>
      <c r="EQ123" s="57"/>
      <c r="ER123" s="57"/>
      <c r="ES123" s="57"/>
      <c r="ET123" s="57"/>
      <c r="EU123" s="57"/>
      <c r="EV123" s="57"/>
      <c r="EW123" s="57"/>
      <c r="EX123" s="57"/>
      <c r="EY123" s="57"/>
      <c r="EZ123" s="57"/>
      <c r="FA123" s="57"/>
      <c r="FB123" s="57"/>
      <c r="FC123" s="57"/>
      <c r="FD123" s="57"/>
      <c r="FE123" s="57"/>
      <c r="FF123" s="57"/>
      <c r="FG123" s="57"/>
      <c r="FH123" s="57"/>
      <c r="FI123" s="57"/>
      <c r="FJ123" s="57"/>
      <c r="FK123" s="57"/>
      <c r="FL123" s="57"/>
      <c r="FM123" s="57"/>
      <c r="FN123" s="57"/>
      <c r="FO123" s="57"/>
      <c r="FP123" s="57"/>
      <c r="FQ123" s="57"/>
      <c r="FR123" s="57"/>
      <c r="FS123" s="57"/>
    </row>
    <row r="124" spans="1:175" hidden="1">
      <c r="A124" s="57"/>
      <c r="B124" s="71">
        <v>77</v>
      </c>
      <c r="C124" s="53">
        <f>BC_LĐNM!B78</f>
        <v>0</v>
      </c>
      <c r="D124" s="342">
        <f>BC_LĐNM!C78</f>
        <v>0</v>
      </c>
      <c r="E124" s="343"/>
      <c r="F124" s="343"/>
      <c r="G124" s="344"/>
      <c r="H124" s="53">
        <f>BC_LĐNM!E78</f>
        <v>0</v>
      </c>
      <c r="I124" s="34">
        <f>BC_LĐNM!F78</f>
        <v>0</v>
      </c>
      <c r="J124" s="34"/>
      <c r="K124" s="34"/>
      <c r="L124" s="57"/>
      <c r="M124" s="57"/>
      <c r="N124" s="57"/>
      <c r="O124" s="57"/>
      <c r="P124" s="57"/>
      <c r="Q124" s="57"/>
      <c r="R124" s="57"/>
      <c r="S124" s="57"/>
      <c r="T124" s="57"/>
      <c r="U124" s="57"/>
      <c r="V124" s="57"/>
      <c r="W124" s="57"/>
      <c r="X124" s="57"/>
      <c r="Y124" s="57"/>
      <c r="Z124" s="57"/>
      <c r="AA124" s="57"/>
      <c r="AB124" s="57"/>
      <c r="AC124" s="57"/>
      <c r="AD124" s="57"/>
      <c r="AE124" s="57"/>
      <c r="AF124" s="57"/>
      <c r="AG124" s="57"/>
      <c r="AH124" s="57"/>
      <c r="AI124" s="57"/>
      <c r="AJ124" s="57"/>
      <c r="AK124" s="57"/>
      <c r="AL124" s="57"/>
      <c r="AM124" s="57"/>
      <c r="AN124" s="57"/>
      <c r="AO124" s="57"/>
      <c r="AP124" s="57"/>
      <c r="AQ124" s="57"/>
      <c r="AR124" s="57"/>
      <c r="AS124" s="57"/>
      <c r="AT124" s="57"/>
      <c r="AU124" s="57"/>
      <c r="AV124" s="57"/>
      <c r="AW124" s="57"/>
      <c r="AX124" s="57"/>
      <c r="AY124" s="57"/>
      <c r="AZ124" s="57"/>
      <c r="BA124" s="57"/>
      <c r="BB124" s="57"/>
      <c r="BC124" s="57"/>
      <c r="BD124" s="57"/>
      <c r="BE124" s="57"/>
      <c r="BF124" s="57"/>
      <c r="BG124" s="57"/>
      <c r="BH124" s="57"/>
      <c r="BI124" s="57"/>
      <c r="BJ124" s="57"/>
      <c r="BK124" s="57"/>
      <c r="BL124" s="57"/>
      <c r="BM124" s="57"/>
      <c r="BN124" s="57"/>
      <c r="BO124" s="57"/>
      <c r="BP124" s="57"/>
      <c r="BQ124" s="57"/>
      <c r="BR124" s="57"/>
      <c r="BS124" s="57"/>
      <c r="BT124" s="57"/>
      <c r="BU124" s="57"/>
      <c r="BV124" s="57"/>
      <c r="BW124" s="57"/>
      <c r="BX124" s="57"/>
      <c r="BY124" s="57"/>
      <c r="BZ124" s="57"/>
      <c r="CA124" s="57"/>
      <c r="CB124" s="57"/>
      <c r="CC124" s="57"/>
      <c r="CD124" s="57"/>
      <c r="CE124" s="57"/>
      <c r="CF124" s="57"/>
      <c r="CG124" s="57"/>
      <c r="CH124" s="57"/>
      <c r="CI124" s="57"/>
      <c r="CJ124" s="57"/>
      <c r="CK124" s="57"/>
      <c r="CL124" s="57"/>
      <c r="CM124" s="57"/>
      <c r="CN124" s="57"/>
      <c r="CO124" s="57"/>
      <c r="CP124" s="57"/>
      <c r="CQ124" s="57"/>
      <c r="CR124" s="57"/>
      <c r="CS124" s="57"/>
      <c r="CT124" s="57"/>
      <c r="CU124" s="57"/>
      <c r="CV124" s="57"/>
      <c r="CW124" s="57"/>
      <c r="CX124" s="57"/>
      <c r="CY124" s="57"/>
      <c r="CZ124" s="57"/>
      <c r="DA124" s="57"/>
      <c r="DB124" s="57"/>
      <c r="DC124" s="57"/>
      <c r="DD124" s="57"/>
      <c r="DE124" s="57"/>
      <c r="DF124" s="57"/>
      <c r="DG124" s="57"/>
      <c r="DH124" s="57"/>
      <c r="DI124" s="57"/>
      <c r="DJ124" s="57"/>
      <c r="DK124" s="57"/>
      <c r="DL124" s="57"/>
      <c r="DM124" s="57"/>
      <c r="DN124" s="57"/>
      <c r="DO124" s="57"/>
      <c r="DP124" s="57"/>
      <c r="DQ124" s="57"/>
      <c r="DR124" s="57"/>
      <c r="DS124" s="57"/>
      <c r="DT124" s="57"/>
      <c r="DU124" s="57"/>
      <c r="DV124" s="57"/>
      <c r="DW124" s="57"/>
      <c r="DX124" s="57"/>
      <c r="DY124" s="57"/>
      <c r="DZ124" s="57"/>
      <c r="EA124" s="57"/>
      <c r="EB124" s="57"/>
      <c r="EC124" s="57"/>
      <c r="ED124" s="57"/>
      <c r="EE124" s="57"/>
      <c r="EF124" s="57"/>
      <c r="EG124" s="57"/>
      <c r="EH124" s="57"/>
      <c r="EI124" s="57"/>
      <c r="EJ124" s="57"/>
      <c r="EK124" s="57"/>
      <c r="EL124" s="57"/>
      <c r="EM124" s="57"/>
      <c r="EN124" s="57"/>
      <c r="EO124" s="57"/>
      <c r="EP124" s="57"/>
      <c r="EQ124" s="57"/>
      <c r="ER124" s="57"/>
      <c r="ES124" s="57"/>
      <c r="ET124" s="57"/>
      <c r="EU124" s="57"/>
      <c r="EV124" s="57"/>
      <c r="EW124" s="57"/>
      <c r="EX124" s="57"/>
      <c r="EY124" s="57"/>
      <c r="EZ124" s="57"/>
      <c r="FA124" s="57"/>
      <c r="FB124" s="57"/>
      <c r="FC124" s="57"/>
      <c r="FD124" s="57"/>
      <c r="FE124" s="57"/>
      <c r="FF124" s="57"/>
      <c r="FG124" s="57"/>
      <c r="FH124" s="57"/>
      <c r="FI124" s="57"/>
      <c r="FJ124" s="57"/>
      <c r="FK124" s="57"/>
      <c r="FL124" s="57"/>
      <c r="FM124" s="57"/>
      <c r="FN124" s="57"/>
      <c r="FO124" s="57"/>
      <c r="FP124" s="57"/>
      <c r="FQ124" s="57"/>
      <c r="FR124" s="57"/>
      <c r="FS124" s="57"/>
    </row>
    <row r="125" spans="1:175" hidden="1">
      <c r="A125" s="57"/>
      <c r="B125" s="71">
        <v>78</v>
      </c>
      <c r="C125" s="53">
        <f>BC_LĐNM!B79</f>
        <v>0</v>
      </c>
      <c r="D125" s="342">
        <f>BC_LĐNM!C79</f>
        <v>0</v>
      </c>
      <c r="E125" s="343"/>
      <c r="F125" s="343"/>
      <c r="G125" s="344"/>
      <c r="H125" s="53">
        <f>BC_LĐNM!E79</f>
        <v>0</v>
      </c>
      <c r="I125" s="34">
        <f>BC_LĐNM!F79</f>
        <v>0</v>
      </c>
      <c r="J125" s="34"/>
      <c r="K125" s="34"/>
      <c r="L125" s="57"/>
      <c r="M125" s="57"/>
      <c r="N125" s="57"/>
      <c r="O125" s="57"/>
      <c r="P125" s="57"/>
      <c r="Q125" s="57"/>
      <c r="R125" s="57"/>
      <c r="S125" s="57"/>
      <c r="T125" s="57"/>
      <c r="U125" s="57"/>
      <c r="V125" s="57"/>
      <c r="W125" s="57"/>
      <c r="X125" s="57"/>
      <c r="Y125" s="57"/>
      <c r="Z125" s="57"/>
      <c r="AA125" s="57"/>
      <c r="AB125" s="57"/>
      <c r="AC125" s="57"/>
      <c r="AD125" s="57"/>
      <c r="AE125" s="57"/>
      <c r="AF125" s="57"/>
      <c r="AG125" s="57"/>
      <c r="AH125" s="57"/>
      <c r="AI125" s="57"/>
      <c r="AJ125" s="57"/>
      <c r="AK125" s="57"/>
      <c r="AL125" s="57"/>
      <c r="AM125" s="57"/>
      <c r="AN125" s="57"/>
      <c r="AO125" s="57"/>
      <c r="AP125" s="57"/>
      <c r="AQ125" s="57"/>
      <c r="AR125" s="57"/>
      <c r="AS125" s="57"/>
      <c r="AT125" s="57"/>
      <c r="AU125" s="57"/>
      <c r="AV125" s="57"/>
      <c r="AW125" s="57"/>
      <c r="AX125" s="57"/>
      <c r="AY125" s="57"/>
      <c r="AZ125" s="57"/>
      <c r="BA125" s="57"/>
      <c r="BB125" s="57"/>
      <c r="BC125" s="57"/>
      <c r="BD125" s="57"/>
      <c r="BE125" s="57"/>
      <c r="BF125" s="57"/>
      <c r="BG125" s="57"/>
      <c r="BH125" s="57"/>
      <c r="BI125" s="57"/>
      <c r="BJ125" s="57"/>
      <c r="BK125" s="57"/>
      <c r="BL125" s="57"/>
      <c r="BM125" s="57"/>
      <c r="BN125" s="57"/>
      <c r="BO125" s="57"/>
      <c r="BP125" s="57"/>
      <c r="BQ125" s="57"/>
      <c r="BR125" s="57"/>
      <c r="BS125" s="57"/>
      <c r="BT125" s="57"/>
      <c r="BU125" s="57"/>
      <c r="BV125" s="57"/>
      <c r="BW125" s="57"/>
      <c r="BX125" s="57"/>
      <c r="BY125" s="57"/>
      <c r="BZ125" s="57"/>
      <c r="CA125" s="57"/>
      <c r="CB125" s="57"/>
      <c r="CC125" s="57"/>
      <c r="CD125" s="57"/>
      <c r="CE125" s="57"/>
      <c r="CF125" s="57"/>
      <c r="CG125" s="57"/>
      <c r="CH125" s="57"/>
      <c r="CI125" s="57"/>
      <c r="CJ125" s="57"/>
      <c r="CK125" s="57"/>
      <c r="CL125" s="57"/>
      <c r="CM125" s="57"/>
      <c r="CN125" s="57"/>
      <c r="CO125" s="57"/>
      <c r="CP125" s="57"/>
      <c r="CQ125" s="57"/>
      <c r="CR125" s="57"/>
      <c r="CS125" s="57"/>
      <c r="CT125" s="57"/>
      <c r="CU125" s="57"/>
      <c r="CV125" s="57"/>
      <c r="CW125" s="57"/>
      <c r="CX125" s="57"/>
      <c r="CY125" s="57"/>
      <c r="CZ125" s="57"/>
      <c r="DA125" s="57"/>
      <c r="DB125" s="57"/>
      <c r="DC125" s="57"/>
      <c r="DD125" s="57"/>
      <c r="DE125" s="57"/>
      <c r="DF125" s="57"/>
      <c r="DG125" s="57"/>
      <c r="DH125" s="57"/>
      <c r="DI125" s="57"/>
      <c r="DJ125" s="57"/>
      <c r="DK125" s="57"/>
      <c r="DL125" s="57"/>
      <c r="DM125" s="57"/>
      <c r="DN125" s="57"/>
      <c r="DO125" s="57"/>
      <c r="DP125" s="57"/>
      <c r="DQ125" s="57"/>
      <c r="DR125" s="57"/>
      <c r="DS125" s="57"/>
      <c r="DT125" s="57"/>
      <c r="DU125" s="57"/>
      <c r="DV125" s="57"/>
      <c r="DW125" s="57"/>
      <c r="DX125" s="57"/>
      <c r="DY125" s="57"/>
      <c r="DZ125" s="57"/>
      <c r="EA125" s="57"/>
      <c r="EB125" s="57"/>
      <c r="EC125" s="57"/>
      <c r="ED125" s="57"/>
      <c r="EE125" s="57"/>
      <c r="EF125" s="57"/>
      <c r="EG125" s="57"/>
      <c r="EH125" s="57"/>
      <c r="EI125" s="57"/>
      <c r="EJ125" s="57"/>
      <c r="EK125" s="57"/>
      <c r="EL125" s="57"/>
      <c r="EM125" s="57"/>
      <c r="EN125" s="57"/>
      <c r="EO125" s="57"/>
      <c r="EP125" s="57"/>
      <c r="EQ125" s="57"/>
      <c r="ER125" s="57"/>
      <c r="ES125" s="57"/>
      <c r="ET125" s="57"/>
      <c r="EU125" s="57"/>
      <c r="EV125" s="57"/>
      <c r="EW125" s="57"/>
      <c r="EX125" s="57"/>
      <c r="EY125" s="57"/>
      <c r="EZ125" s="57"/>
      <c r="FA125" s="57"/>
      <c r="FB125" s="57"/>
      <c r="FC125" s="57"/>
      <c r="FD125" s="57"/>
      <c r="FE125" s="57"/>
      <c r="FF125" s="57"/>
      <c r="FG125" s="57"/>
      <c r="FH125" s="57"/>
      <c r="FI125" s="57"/>
      <c r="FJ125" s="57"/>
      <c r="FK125" s="57"/>
      <c r="FL125" s="57"/>
      <c r="FM125" s="57"/>
      <c r="FN125" s="57"/>
      <c r="FO125" s="57"/>
      <c r="FP125" s="57"/>
      <c r="FQ125" s="57"/>
      <c r="FR125" s="57"/>
      <c r="FS125" s="57"/>
    </row>
    <row r="126" spans="1:175" hidden="1">
      <c r="A126" s="57"/>
      <c r="B126" s="71">
        <v>79</v>
      </c>
      <c r="C126" s="53">
        <f>BC_LĐNM!B80</f>
        <v>0</v>
      </c>
      <c r="D126" s="342">
        <f>BC_LĐNM!C80</f>
        <v>0</v>
      </c>
      <c r="E126" s="343"/>
      <c r="F126" s="343"/>
      <c r="G126" s="344"/>
      <c r="H126" s="53">
        <f>BC_LĐNM!E80</f>
        <v>0</v>
      </c>
      <c r="I126" s="34">
        <f>BC_LĐNM!F80</f>
        <v>0</v>
      </c>
      <c r="J126" s="34"/>
      <c r="K126" s="34"/>
      <c r="L126" s="57"/>
      <c r="M126" s="57"/>
      <c r="N126" s="57"/>
      <c r="O126" s="57"/>
      <c r="P126" s="57"/>
      <c r="Q126" s="57"/>
      <c r="R126" s="57"/>
      <c r="S126" s="57"/>
      <c r="T126" s="57"/>
      <c r="U126" s="57"/>
      <c r="V126" s="57"/>
      <c r="W126" s="57"/>
      <c r="X126" s="57"/>
      <c r="Y126" s="57"/>
      <c r="Z126" s="57"/>
      <c r="AA126" s="57"/>
      <c r="AB126" s="57"/>
      <c r="AC126" s="57"/>
      <c r="AD126" s="57"/>
      <c r="AE126" s="57"/>
      <c r="AF126" s="57"/>
      <c r="AG126" s="57"/>
      <c r="AH126" s="57"/>
      <c r="AI126" s="57"/>
      <c r="AJ126" s="57"/>
      <c r="AK126" s="57"/>
      <c r="AL126" s="57"/>
      <c r="AM126" s="57"/>
      <c r="AN126" s="57"/>
      <c r="AO126" s="57"/>
      <c r="AP126" s="57"/>
      <c r="AQ126" s="57"/>
      <c r="AR126" s="57"/>
      <c r="AS126" s="57"/>
      <c r="AT126" s="57"/>
      <c r="AU126" s="57"/>
      <c r="AV126" s="57"/>
      <c r="AW126" s="57"/>
      <c r="AX126" s="57"/>
      <c r="AY126" s="57"/>
      <c r="AZ126" s="57"/>
      <c r="BA126" s="57"/>
      <c r="BB126" s="57"/>
      <c r="BC126" s="57"/>
      <c r="BD126" s="57"/>
      <c r="BE126" s="57"/>
      <c r="BF126" s="57"/>
      <c r="BG126" s="57"/>
      <c r="BH126" s="57"/>
      <c r="BI126" s="57"/>
      <c r="BJ126" s="57"/>
      <c r="BK126" s="57"/>
      <c r="BL126" s="57"/>
      <c r="BM126" s="57"/>
      <c r="BN126" s="57"/>
      <c r="BO126" s="57"/>
      <c r="BP126" s="57"/>
      <c r="BQ126" s="57"/>
      <c r="BR126" s="57"/>
      <c r="BS126" s="57"/>
      <c r="BT126" s="57"/>
      <c r="BU126" s="57"/>
      <c r="BV126" s="57"/>
      <c r="BW126" s="57"/>
      <c r="BX126" s="57"/>
      <c r="BY126" s="57"/>
      <c r="BZ126" s="57"/>
      <c r="CA126" s="57"/>
      <c r="CB126" s="57"/>
      <c r="CC126" s="57"/>
      <c r="CD126" s="57"/>
      <c r="CE126" s="57"/>
      <c r="CF126" s="57"/>
      <c r="CG126" s="57"/>
      <c r="CH126" s="57"/>
      <c r="CI126" s="57"/>
      <c r="CJ126" s="57"/>
      <c r="CK126" s="57"/>
      <c r="CL126" s="57"/>
      <c r="CM126" s="57"/>
      <c r="CN126" s="57"/>
      <c r="CO126" s="57"/>
      <c r="CP126" s="57"/>
      <c r="CQ126" s="57"/>
      <c r="CR126" s="57"/>
      <c r="CS126" s="57"/>
      <c r="CT126" s="57"/>
      <c r="CU126" s="57"/>
      <c r="CV126" s="57"/>
      <c r="CW126" s="57"/>
      <c r="CX126" s="57"/>
      <c r="CY126" s="57"/>
      <c r="CZ126" s="57"/>
      <c r="DA126" s="57"/>
      <c r="DB126" s="57"/>
      <c r="DC126" s="57"/>
      <c r="DD126" s="57"/>
      <c r="DE126" s="57"/>
      <c r="DF126" s="57"/>
      <c r="DG126" s="57"/>
      <c r="DH126" s="57"/>
      <c r="DI126" s="57"/>
      <c r="DJ126" s="57"/>
      <c r="DK126" s="57"/>
      <c r="DL126" s="57"/>
      <c r="DM126" s="57"/>
      <c r="DN126" s="57"/>
      <c r="DO126" s="57"/>
      <c r="DP126" s="57"/>
      <c r="DQ126" s="57"/>
      <c r="DR126" s="57"/>
      <c r="DS126" s="57"/>
      <c r="DT126" s="57"/>
      <c r="DU126" s="57"/>
      <c r="DV126" s="57"/>
      <c r="DW126" s="57"/>
      <c r="DX126" s="57"/>
      <c r="DY126" s="57"/>
      <c r="DZ126" s="57"/>
      <c r="EA126" s="57"/>
      <c r="EB126" s="57"/>
      <c r="EC126" s="57"/>
      <c r="ED126" s="57"/>
      <c r="EE126" s="57"/>
      <c r="EF126" s="57"/>
      <c r="EG126" s="57"/>
      <c r="EH126" s="57"/>
      <c r="EI126" s="57"/>
      <c r="EJ126" s="57"/>
      <c r="EK126" s="57"/>
      <c r="EL126" s="57"/>
      <c r="EM126" s="57"/>
      <c r="EN126" s="57"/>
      <c r="EO126" s="57"/>
      <c r="EP126" s="57"/>
      <c r="EQ126" s="57"/>
      <c r="ER126" s="57"/>
      <c r="ES126" s="57"/>
      <c r="ET126" s="57"/>
      <c r="EU126" s="57"/>
      <c r="EV126" s="57"/>
      <c r="EW126" s="57"/>
      <c r="EX126" s="57"/>
      <c r="EY126" s="57"/>
      <c r="EZ126" s="57"/>
      <c r="FA126" s="57"/>
      <c r="FB126" s="57"/>
      <c r="FC126" s="57"/>
      <c r="FD126" s="57"/>
      <c r="FE126" s="57"/>
      <c r="FF126" s="57"/>
      <c r="FG126" s="57"/>
      <c r="FH126" s="57"/>
      <c r="FI126" s="57"/>
      <c r="FJ126" s="57"/>
      <c r="FK126" s="57"/>
      <c r="FL126" s="57"/>
      <c r="FM126" s="57"/>
      <c r="FN126" s="57"/>
      <c r="FO126" s="57"/>
      <c r="FP126" s="57"/>
      <c r="FQ126" s="57"/>
      <c r="FR126" s="57"/>
      <c r="FS126" s="57"/>
    </row>
    <row r="127" spans="1:175" hidden="1">
      <c r="A127" s="57"/>
      <c r="B127" s="71">
        <v>80</v>
      </c>
      <c r="C127" s="53">
        <f>BC_LĐNM!B81</f>
        <v>0</v>
      </c>
      <c r="D127" s="342">
        <f>BC_LĐNM!C81</f>
        <v>0</v>
      </c>
      <c r="E127" s="343"/>
      <c r="F127" s="343"/>
      <c r="G127" s="344"/>
      <c r="H127" s="53">
        <f>BC_LĐNM!E81</f>
        <v>0</v>
      </c>
      <c r="I127" s="34">
        <f>BC_LĐNM!F81</f>
        <v>0</v>
      </c>
      <c r="J127" s="34"/>
      <c r="K127" s="34"/>
      <c r="L127" s="57"/>
      <c r="M127" s="57"/>
      <c r="N127" s="57"/>
      <c r="O127" s="57"/>
      <c r="P127" s="57"/>
      <c r="Q127" s="57"/>
      <c r="R127" s="57"/>
      <c r="S127" s="57"/>
      <c r="T127" s="57"/>
      <c r="U127" s="57"/>
      <c r="V127" s="57"/>
      <c r="W127" s="57"/>
      <c r="X127" s="57"/>
      <c r="Y127" s="57"/>
      <c r="Z127" s="57"/>
      <c r="AA127" s="57"/>
      <c r="AB127" s="57"/>
      <c r="AC127" s="57"/>
      <c r="AD127" s="57"/>
      <c r="AE127" s="57"/>
      <c r="AF127" s="57"/>
      <c r="AG127" s="57"/>
      <c r="AH127" s="57"/>
      <c r="AI127" s="57"/>
      <c r="AJ127" s="57"/>
      <c r="AK127" s="57"/>
      <c r="AL127" s="57"/>
      <c r="AM127" s="57"/>
      <c r="AN127" s="57"/>
      <c r="AO127" s="57"/>
      <c r="AP127" s="57"/>
      <c r="AQ127" s="57"/>
      <c r="AR127" s="57"/>
      <c r="AS127" s="57"/>
      <c r="AT127" s="57"/>
      <c r="AU127" s="57"/>
      <c r="AV127" s="57"/>
      <c r="AW127" s="57"/>
      <c r="AX127" s="57"/>
      <c r="AY127" s="57"/>
      <c r="AZ127" s="57"/>
      <c r="BA127" s="57"/>
      <c r="BB127" s="57"/>
      <c r="BC127" s="57"/>
      <c r="BD127" s="57"/>
      <c r="BE127" s="57"/>
      <c r="BF127" s="57"/>
      <c r="BG127" s="57"/>
      <c r="BH127" s="57"/>
      <c r="BI127" s="57"/>
      <c r="BJ127" s="57"/>
      <c r="BK127" s="57"/>
      <c r="BL127" s="57"/>
      <c r="BM127" s="57"/>
      <c r="BN127" s="57"/>
      <c r="BO127" s="57"/>
      <c r="BP127" s="57"/>
      <c r="BQ127" s="57"/>
      <c r="BR127" s="57"/>
      <c r="BS127" s="57"/>
      <c r="BT127" s="57"/>
      <c r="BU127" s="57"/>
      <c r="BV127" s="57"/>
      <c r="BW127" s="57"/>
      <c r="BX127" s="57"/>
      <c r="BY127" s="57"/>
      <c r="BZ127" s="57"/>
      <c r="CA127" s="57"/>
      <c r="CB127" s="57"/>
      <c r="CC127" s="57"/>
      <c r="CD127" s="57"/>
      <c r="CE127" s="57"/>
      <c r="CF127" s="57"/>
      <c r="CG127" s="57"/>
      <c r="CH127" s="57"/>
      <c r="CI127" s="57"/>
      <c r="CJ127" s="57"/>
      <c r="CK127" s="57"/>
      <c r="CL127" s="57"/>
      <c r="CM127" s="57"/>
      <c r="CN127" s="57"/>
      <c r="CO127" s="57"/>
      <c r="CP127" s="57"/>
      <c r="CQ127" s="57"/>
      <c r="CR127" s="57"/>
      <c r="CS127" s="57"/>
      <c r="CT127" s="57"/>
      <c r="CU127" s="57"/>
      <c r="CV127" s="57"/>
      <c r="CW127" s="57"/>
      <c r="CX127" s="57"/>
      <c r="CY127" s="57"/>
      <c r="CZ127" s="57"/>
      <c r="DA127" s="57"/>
      <c r="DB127" s="57"/>
      <c r="DC127" s="57"/>
      <c r="DD127" s="57"/>
      <c r="DE127" s="57"/>
      <c r="DF127" s="57"/>
      <c r="DG127" s="57"/>
      <c r="DH127" s="57"/>
      <c r="DI127" s="57"/>
      <c r="DJ127" s="57"/>
      <c r="DK127" s="57"/>
      <c r="DL127" s="57"/>
      <c r="DM127" s="57"/>
      <c r="DN127" s="57"/>
      <c r="DO127" s="57"/>
      <c r="DP127" s="57"/>
      <c r="DQ127" s="57"/>
      <c r="DR127" s="57"/>
      <c r="DS127" s="57"/>
      <c r="DT127" s="57"/>
      <c r="DU127" s="57"/>
      <c r="DV127" s="57"/>
      <c r="DW127" s="57"/>
      <c r="DX127" s="57"/>
      <c r="DY127" s="57"/>
      <c r="DZ127" s="57"/>
      <c r="EA127" s="57"/>
      <c r="EB127" s="57"/>
      <c r="EC127" s="57"/>
      <c r="ED127" s="57"/>
      <c r="EE127" s="57"/>
      <c r="EF127" s="57"/>
      <c r="EG127" s="57"/>
      <c r="EH127" s="57"/>
      <c r="EI127" s="57"/>
      <c r="EJ127" s="57"/>
      <c r="EK127" s="57"/>
      <c r="EL127" s="57"/>
      <c r="EM127" s="57"/>
      <c r="EN127" s="57"/>
      <c r="EO127" s="57"/>
      <c r="EP127" s="57"/>
      <c r="EQ127" s="57"/>
      <c r="ER127" s="57"/>
      <c r="ES127" s="57"/>
      <c r="ET127" s="57"/>
      <c r="EU127" s="57"/>
      <c r="EV127" s="57"/>
      <c r="EW127" s="57"/>
      <c r="EX127" s="57"/>
      <c r="EY127" s="57"/>
      <c r="EZ127" s="57"/>
      <c r="FA127" s="57"/>
      <c r="FB127" s="57"/>
      <c r="FC127" s="57"/>
      <c r="FD127" s="57"/>
      <c r="FE127" s="57"/>
      <c r="FF127" s="57"/>
      <c r="FG127" s="57"/>
      <c r="FH127" s="57"/>
      <c r="FI127" s="57"/>
      <c r="FJ127" s="57"/>
      <c r="FK127" s="57"/>
      <c r="FL127" s="57"/>
      <c r="FM127" s="57"/>
      <c r="FN127" s="57"/>
      <c r="FO127" s="57"/>
      <c r="FP127" s="57"/>
      <c r="FQ127" s="57"/>
      <c r="FR127" s="57"/>
      <c r="FS127" s="57"/>
    </row>
    <row r="128" spans="1:175" hidden="1">
      <c r="A128" s="57"/>
      <c r="B128" s="71">
        <v>81</v>
      </c>
      <c r="C128" s="53">
        <f>BC_LĐNM!B82</f>
        <v>0</v>
      </c>
      <c r="D128" s="342">
        <f>BC_LĐNM!C82</f>
        <v>0</v>
      </c>
      <c r="E128" s="343"/>
      <c r="F128" s="343"/>
      <c r="G128" s="344"/>
      <c r="H128" s="53">
        <f>BC_LĐNM!E82</f>
        <v>0</v>
      </c>
      <c r="I128" s="34">
        <f>BC_LĐNM!F82</f>
        <v>0</v>
      </c>
      <c r="J128" s="34"/>
      <c r="K128" s="34"/>
      <c r="L128" s="57"/>
      <c r="M128" s="57"/>
      <c r="N128" s="57"/>
      <c r="O128" s="57"/>
      <c r="P128" s="57"/>
      <c r="Q128" s="57"/>
      <c r="R128" s="57"/>
      <c r="S128" s="57"/>
      <c r="T128" s="57"/>
      <c r="U128" s="57"/>
      <c r="V128" s="57"/>
      <c r="W128" s="57"/>
      <c r="X128" s="57"/>
      <c r="Y128" s="57"/>
      <c r="Z128" s="57"/>
      <c r="AA128" s="57"/>
      <c r="AB128" s="57"/>
      <c r="AC128" s="57"/>
      <c r="AD128" s="57"/>
      <c r="AE128" s="57"/>
      <c r="AF128" s="57"/>
      <c r="AG128" s="57"/>
      <c r="AH128" s="57"/>
      <c r="AI128" s="57"/>
      <c r="AJ128" s="57"/>
      <c r="AK128" s="57"/>
      <c r="AL128" s="57"/>
      <c r="AM128" s="57"/>
      <c r="AN128" s="57"/>
      <c r="AO128" s="57"/>
      <c r="AP128" s="57"/>
      <c r="AQ128" s="57"/>
      <c r="AR128" s="57"/>
      <c r="AS128" s="57"/>
      <c r="AT128" s="57"/>
      <c r="AU128" s="57"/>
      <c r="AV128" s="57"/>
      <c r="AW128" s="57"/>
      <c r="AX128" s="57"/>
      <c r="AY128" s="57"/>
      <c r="AZ128" s="57"/>
      <c r="BA128" s="57"/>
      <c r="BB128" s="57"/>
      <c r="BC128" s="57"/>
      <c r="BD128" s="57"/>
      <c r="BE128" s="57"/>
      <c r="BF128" s="57"/>
      <c r="BG128" s="57"/>
      <c r="BH128" s="57"/>
      <c r="BI128" s="57"/>
      <c r="BJ128" s="57"/>
      <c r="BK128" s="57"/>
      <c r="BL128" s="57"/>
      <c r="BM128" s="57"/>
      <c r="BN128" s="57"/>
      <c r="BO128" s="57"/>
      <c r="BP128" s="57"/>
      <c r="BQ128" s="57"/>
      <c r="BR128" s="57"/>
      <c r="BS128" s="57"/>
      <c r="BT128" s="57"/>
      <c r="BU128" s="57"/>
      <c r="BV128" s="57"/>
      <c r="BW128" s="57"/>
      <c r="BX128" s="57"/>
      <c r="BY128" s="57"/>
      <c r="BZ128" s="57"/>
      <c r="CA128" s="57"/>
      <c r="CB128" s="57"/>
      <c r="CC128" s="57"/>
      <c r="CD128" s="57"/>
      <c r="CE128" s="57"/>
      <c r="CF128" s="57"/>
      <c r="CG128" s="57"/>
      <c r="CH128" s="57"/>
      <c r="CI128" s="57"/>
      <c r="CJ128" s="57"/>
      <c r="CK128" s="57"/>
      <c r="CL128" s="57"/>
      <c r="CM128" s="57"/>
      <c r="CN128" s="57"/>
      <c r="CO128" s="57"/>
      <c r="CP128" s="57"/>
      <c r="CQ128" s="57"/>
      <c r="CR128" s="57"/>
      <c r="CS128" s="57"/>
      <c r="CT128" s="57"/>
      <c r="CU128" s="57"/>
      <c r="CV128" s="57"/>
      <c r="CW128" s="57"/>
      <c r="CX128" s="57"/>
      <c r="CY128" s="57"/>
      <c r="CZ128" s="57"/>
      <c r="DA128" s="57"/>
      <c r="DB128" s="57"/>
      <c r="DC128" s="57"/>
      <c r="DD128" s="57"/>
      <c r="DE128" s="57"/>
      <c r="DF128" s="57"/>
      <c r="DG128" s="57"/>
      <c r="DH128" s="57"/>
      <c r="DI128" s="57"/>
      <c r="DJ128" s="57"/>
      <c r="DK128" s="57"/>
      <c r="DL128" s="57"/>
      <c r="DM128" s="57"/>
      <c r="DN128" s="57"/>
      <c r="DO128" s="57"/>
      <c r="DP128" s="57"/>
      <c r="DQ128" s="57"/>
      <c r="DR128" s="57"/>
      <c r="DS128" s="57"/>
      <c r="DT128" s="57"/>
      <c r="DU128" s="57"/>
      <c r="DV128" s="57"/>
      <c r="DW128" s="57"/>
      <c r="DX128" s="57"/>
      <c r="DY128" s="57"/>
      <c r="DZ128" s="57"/>
      <c r="EA128" s="57"/>
      <c r="EB128" s="57"/>
      <c r="EC128" s="57"/>
      <c r="ED128" s="57"/>
      <c r="EE128" s="57"/>
      <c r="EF128" s="57"/>
      <c r="EG128" s="57"/>
      <c r="EH128" s="57"/>
      <c r="EI128" s="57"/>
      <c r="EJ128" s="57"/>
      <c r="EK128" s="57"/>
      <c r="EL128" s="57"/>
      <c r="EM128" s="57"/>
      <c r="EN128" s="57"/>
      <c r="EO128" s="57"/>
      <c r="EP128" s="57"/>
      <c r="EQ128" s="57"/>
      <c r="ER128" s="57"/>
      <c r="ES128" s="57"/>
      <c r="ET128" s="57"/>
      <c r="EU128" s="57"/>
      <c r="EV128" s="57"/>
      <c r="EW128" s="57"/>
      <c r="EX128" s="57"/>
      <c r="EY128" s="57"/>
      <c r="EZ128" s="57"/>
      <c r="FA128" s="57"/>
      <c r="FB128" s="57"/>
      <c r="FC128" s="57"/>
      <c r="FD128" s="57"/>
      <c r="FE128" s="57"/>
      <c r="FF128" s="57"/>
      <c r="FG128" s="57"/>
      <c r="FH128" s="57"/>
      <c r="FI128" s="57"/>
      <c r="FJ128" s="57"/>
      <c r="FK128" s="57"/>
      <c r="FL128" s="57"/>
      <c r="FM128" s="57"/>
      <c r="FN128" s="57"/>
      <c r="FO128" s="57"/>
      <c r="FP128" s="57"/>
      <c r="FQ128" s="57"/>
      <c r="FR128" s="57"/>
      <c r="FS128" s="57"/>
    </row>
    <row r="129" spans="1:175" hidden="1">
      <c r="A129" s="57"/>
      <c r="B129" s="71">
        <v>82</v>
      </c>
      <c r="C129" s="53">
        <f>BC_LĐNM!B83</f>
        <v>0</v>
      </c>
      <c r="D129" s="342">
        <f>BC_LĐNM!C83</f>
        <v>0</v>
      </c>
      <c r="E129" s="343"/>
      <c r="F129" s="343"/>
      <c r="G129" s="344"/>
      <c r="H129" s="53">
        <f>BC_LĐNM!E83</f>
        <v>0</v>
      </c>
      <c r="I129" s="34">
        <f>BC_LĐNM!F83</f>
        <v>0</v>
      </c>
      <c r="J129" s="34"/>
      <c r="K129" s="34"/>
      <c r="L129" s="57"/>
      <c r="M129" s="57"/>
      <c r="N129" s="57"/>
      <c r="O129" s="57"/>
      <c r="P129" s="57"/>
      <c r="Q129" s="57"/>
      <c r="R129" s="57"/>
      <c r="S129" s="57"/>
      <c r="T129" s="57"/>
      <c r="U129" s="57"/>
      <c r="V129" s="57"/>
      <c r="W129" s="57"/>
      <c r="X129" s="57"/>
      <c r="Y129" s="57"/>
      <c r="Z129" s="57"/>
      <c r="AA129" s="57"/>
      <c r="AB129" s="57"/>
      <c r="AC129" s="57"/>
      <c r="AD129" s="57"/>
      <c r="AE129" s="57"/>
      <c r="AF129" s="57"/>
      <c r="AG129" s="57"/>
      <c r="AH129" s="57"/>
      <c r="AI129" s="57"/>
      <c r="AJ129" s="57"/>
      <c r="AK129" s="57"/>
      <c r="AL129" s="57"/>
      <c r="AM129" s="57"/>
      <c r="AN129" s="57"/>
      <c r="AO129" s="57"/>
      <c r="AP129" s="57"/>
      <c r="AQ129" s="57"/>
      <c r="AR129" s="57"/>
      <c r="AS129" s="57"/>
      <c r="AT129" s="57"/>
      <c r="AU129" s="57"/>
      <c r="AV129" s="57"/>
      <c r="AW129" s="57"/>
      <c r="AX129" s="57"/>
      <c r="AY129" s="57"/>
      <c r="AZ129" s="57"/>
      <c r="BA129" s="57"/>
      <c r="BB129" s="57"/>
      <c r="BC129" s="57"/>
      <c r="BD129" s="57"/>
      <c r="BE129" s="57"/>
      <c r="BF129" s="57"/>
      <c r="BG129" s="57"/>
      <c r="BH129" s="57"/>
      <c r="BI129" s="57"/>
      <c r="BJ129" s="57"/>
      <c r="BK129" s="57"/>
      <c r="BL129" s="57"/>
      <c r="BM129" s="57"/>
      <c r="BN129" s="57"/>
      <c r="BO129" s="57"/>
      <c r="BP129" s="57"/>
      <c r="BQ129" s="57"/>
      <c r="BR129" s="57"/>
      <c r="BS129" s="57"/>
      <c r="BT129" s="57"/>
      <c r="BU129" s="57"/>
      <c r="BV129" s="57"/>
      <c r="BW129" s="57"/>
      <c r="BX129" s="57"/>
      <c r="BY129" s="57"/>
      <c r="BZ129" s="57"/>
      <c r="CA129" s="57"/>
      <c r="CB129" s="57"/>
      <c r="CC129" s="57"/>
      <c r="CD129" s="57"/>
      <c r="CE129" s="57"/>
      <c r="CF129" s="57"/>
      <c r="CG129" s="57"/>
      <c r="CH129" s="57"/>
      <c r="CI129" s="57"/>
      <c r="CJ129" s="57"/>
      <c r="CK129" s="57"/>
      <c r="CL129" s="57"/>
      <c r="CM129" s="57"/>
      <c r="CN129" s="57"/>
      <c r="CO129" s="57"/>
      <c r="CP129" s="57"/>
      <c r="CQ129" s="57"/>
      <c r="CR129" s="57"/>
      <c r="CS129" s="57"/>
      <c r="CT129" s="57"/>
      <c r="CU129" s="57"/>
      <c r="CV129" s="57"/>
      <c r="CW129" s="57"/>
      <c r="CX129" s="57"/>
      <c r="CY129" s="57"/>
      <c r="CZ129" s="57"/>
      <c r="DA129" s="57"/>
      <c r="DB129" s="57"/>
      <c r="DC129" s="57"/>
      <c r="DD129" s="57"/>
      <c r="DE129" s="57"/>
      <c r="DF129" s="57"/>
      <c r="DG129" s="57"/>
      <c r="DH129" s="57"/>
      <c r="DI129" s="57"/>
      <c r="DJ129" s="57"/>
      <c r="DK129" s="57"/>
      <c r="DL129" s="57"/>
      <c r="DM129" s="57"/>
      <c r="DN129" s="57"/>
      <c r="DO129" s="57"/>
      <c r="DP129" s="57"/>
      <c r="DQ129" s="57"/>
      <c r="DR129" s="57"/>
      <c r="DS129" s="57"/>
      <c r="DT129" s="57"/>
      <c r="DU129" s="57"/>
      <c r="DV129" s="57"/>
      <c r="DW129" s="57"/>
      <c r="DX129" s="57"/>
      <c r="DY129" s="57"/>
      <c r="DZ129" s="57"/>
      <c r="EA129" s="57"/>
      <c r="EB129" s="57"/>
      <c r="EC129" s="57"/>
      <c r="ED129" s="57"/>
      <c r="EE129" s="57"/>
      <c r="EF129" s="57"/>
      <c r="EG129" s="57"/>
      <c r="EH129" s="57"/>
      <c r="EI129" s="57"/>
      <c r="EJ129" s="57"/>
      <c r="EK129" s="57"/>
      <c r="EL129" s="57"/>
      <c r="EM129" s="57"/>
      <c r="EN129" s="57"/>
      <c r="EO129" s="57"/>
      <c r="EP129" s="57"/>
      <c r="EQ129" s="57"/>
      <c r="ER129" s="57"/>
      <c r="ES129" s="57"/>
      <c r="ET129" s="57"/>
      <c r="EU129" s="57"/>
      <c r="EV129" s="57"/>
      <c r="EW129" s="57"/>
      <c r="EX129" s="57"/>
      <c r="EY129" s="57"/>
      <c r="EZ129" s="57"/>
      <c r="FA129" s="57"/>
      <c r="FB129" s="57"/>
      <c r="FC129" s="57"/>
      <c r="FD129" s="57"/>
      <c r="FE129" s="57"/>
      <c r="FF129" s="57"/>
      <c r="FG129" s="57"/>
      <c r="FH129" s="57"/>
      <c r="FI129" s="57"/>
      <c r="FJ129" s="57"/>
      <c r="FK129" s="57"/>
      <c r="FL129" s="57"/>
      <c r="FM129" s="57"/>
      <c r="FN129" s="57"/>
      <c r="FO129" s="57"/>
      <c r="FP129" s="57"/>
      <c r="FQ129" s="57"/>
      <c r="FR129" s="57"/>
      <c r="FS129" s="57"/>
    </row>
    <row r="130" spans="1:175" hidden="1">
      <c r="A130" s="57"/>
      <c r="B130" s="71">
        <v>83</v>
      </c>
      <c r="C130" s="53">
        <f>BC_LĐNM!B84</f>
        <v>0</v>
      </c>
      <c r="D130" s="342">
        <f>BC_LĐNM!C84</f>
        <v>0</v>
      </c>
      <c r="E130" s="343"/>
      <c r="F130" s="343"/>
      <c r="G130" s="344"/>
      <c r="H130" s="53">
        <f>BC_LĐNM!E84</f>
        <v>0</v>
      </c>
      <c r="I130" s="34">
        <f>BC_LĐNM!F84</f>
        <v>0</v>
      </c>
      <c r="J130" s="34"/>
      <c r="K130" s="34"/>
      <c r="L130" s="57"/>
      <c r="M130" s="57"/>
      <c r="N130" s="57"/>
      <c r="O130" s="57"/>
      <c r="P130" s="57"/>
      <c r="Q130" s="57"/>
      <c r="R130" s="57"/>
      <c r="S130" s="57"/>
      <c r="T130" s="57"/>
      <c r="U130" s="57"/>
      <c r="V130" s="57"/>
      <c r="W130" s="57"/>
      <c r="X130" s="57"/>
      <c r="Y130" s="57"/>
      <c r="Z130" s="57"/>
      <c r="AA130" s="57"/>
      <c r="AB130" s="57"/>
      <c r="AC130" s="57"/>
      <c r="AD130" s="57"/>
      <c r="AE130" s="57"/>
      <c r="AF130" s="57"/>
      <c r="AG130" s="57"/>
      <c r="AH130" s="57"/>
      <c r="AI130" s="57"/>
      <c r="AJ130" s="57"/>
      <c r="AK130" s="57"/>
      <c r="AL130" s="57"/>
      <c r="AM130" s="57"/>
      <c r="AN130" s="57"/>
      <c r="AO130" s="57"/>
      <c r="AP130" s="57"/>
      <c r="AQ130" s="57"/>
      <c r="AR130" s="57"/>
      <c r="AS130" s="57"/>
      <c r="AT130" s="57"/>
      <c r="AU130" s="57"/>
      <c r="AV130" s="57"/>
      <c r="AW130" s="57"/>
      <c r="AX130" s="57"/>
      <c r="AY130" s="57"/>
      <c r="AZ130" s="57"/>
      <c r="BA130" s="57"/>
      <c r="BB130" s="57"/>
      <c r="BC130" s="57"/>
      <c r="BD130" s="57"/>
      <c r="BE130" s="57"/>
      <c r="BF130" s="57"/>
      <c r="BG130" s="57"/>
      <c r="BH130" s="57"/>
      <c r="BI130" s="57"/>
      <c r="BJ130" s="57"/>
      <c r="BK130" s="57"/>
      <c r="BL130" s="57"/>
      <c r="BM130" s="57"/>
      <c r="BN130" s="57"/>
      <c r="BO130" s="57"/>
      <c r="BP130" s="57"/>
      <c r="BQ130" s="57"/>
      <c r="BR130" s="57"/>
      <c r="BS130" s="57"/>
      <c r="BT130" s="57"/>
      <c r="BU130" s="57"/>
      <c r="BV130" s="57"/>
      <c r="BW130" s="57"/>
      <c r="BX130" s="57"/>
      <c r="BY130" s="57"/>
      <c r="BZ130" s="57"/>
      <c r="CA130" s="57"/>
      <c r="CB130" s="57"/>
      <c r="CC130" s="57"/>
      <c r="CD130" s="57"/>
      <c r="CE130" s="57"/>
      <c r="CF130" s="57"/>
      <c r="CG130" s="57"/>
      <c r="CH130" s="57"/>
      <c r="CI130" s="57"/>
      <c r="CJ130" s="57"/>
      <c r="CK130" s="57"/>
      <c r="CL130" s="57"/>
      <c r="CM130" s="57"/>
      <c r="CN130" s="57"/>
      <c r="CO130" s="57"/>
      <c r="CP130" s="57"/>
      <c r="CQ130" s="57"/>
      <c r="CR130" s="57"/>
      <c r="CS130" s="57"/>
      <c r="CT130" s="57"/>
      <c r="CU130" s="57"/>
      <c r="CV130" s="57"/>
      <c r="CW130" s="57"/>
      <c r="CX130" s="57"/>
      <c r="CY130" s="57"/>
      <c r="CZ130" s="57"/>
      <c r="DA130" s="57"/>
      <c r="DB130" s="57"/>
      <c r="DC130" s="57"/>
      <c r="DD130" s="57"/>
      <c r="DE130" s="57"/>
      <c r="DF130" s="57"/>
      <c r="DG130" s="57"/>
      <c r="DH130" s="57"/>
      <c r="DI130" s="57"/>
      <c r="DJ130" s="57"/>
      <c r="DK130" s="57"/>
      <c r="DL130" s="57"/>
      <c r="DM130" s="57"/>
      <c r="DN130" s="57"/>
      <c r="DO130" s="57"/>
      <c r="DP130" s="57"/>
      <c r="DQ130" s="57"/>
      <c r="DR130" s="57"/>
      <c r="DS130" s="57"/>
      <c r="DT130" s="57"/>
      <c r="DU130" s="57"/>
      <c r="DV130" s="57"/>
      <c r="DW130" s="57"/>
      <c r="DX130" s="57"/>
      <c r="DY130" s="57"/>
      <c r="DZ130" s="57"/>
      <c r="EA130" s="57"/>
      <c r="EB130" s="57"/>
      <c r="EC130" s="57"/>
      <c r="ED130" s="57"/>
      <c r="EE130" s="57"/>
      <c r="EF130" s="57"/>
      <c r="EG130" s="57"/>
      <c r="EH130" s="57"/>
      <c r="EI130" s="57"/>
      <c r="EJ130" s="57"/>
      <c r="EK130" s="57"/>
      <c r="EL130" s="57"/>
      <c r="EM130" s="57"/>
      <c r="EN130" s="57"/>
      <c r="EO130" s="57"/>
      <c r="EP130" s="57"/>
      <c r="EQ130" s="57"/>
      <c r="ER130" s="57"/>
      <c r="ES130" s="57"/>
      <c r="ET130" s="57"/>
      <c r="EU130" s="57"/>
      <c r="EV130" s="57"/>
      <c r="EW130" s="57"/>
      <c r="EX130" s="57"/>
      <c r="EY130" s="57"/>
      <c r="EZ130" s="57"/>
      <c r="FA130" s="57"/>
      <c r="FB130" s="57"/>
      <c r="FC130" s="57"/>
      <c r="FD130" s="57"/>
      <c r="FE130" s="57"/>
      <c r="FF130" s="57"/>
      <c r="FG130" s="57"/>
      <c r="FH130" s="57"/>
      <c r="FI130" s="57"/>
      <c r="FJ130" s="57"/>
      <c r="FK130" s="57"/>
      <c r="FL130" s="57"/>
      <c r="FM130" s="57"/>
      <c r="FN130" s="57"/>
      <c r="FO130" s="57"/>
      <c r="FP130" s="57"/>
      <c r="FQ130" s="57"/>
      <c r="FR130" s="57"/>
      <c r="FS130" s="57"/>
    </row>
    <row r="131" spans="1:175" hidden="1">
      <c r="A131" s="57"/>
      <c r="B131" s="71">
        <v>84</v>
      </c>
      <c r="C131" s="53">
        <f>BC_LĐNM!B85</f>
        <v>0</v>
      </c>
      <c r="D131" s="342">
        <f>BC_LĐNM!C85</f>
        <v>0</v>
      </c>
      <c r="E131" s="343"/>
      <c r="F131" s="343"/>
      <c r="G131" s="344"/>
      <c r="H131" s="53">
        <f>BC_LĐNM!E85</f>
        <v>0</v>
      </c>
      <c r="I131" s="34">
        <f>BC_LĐNM!F85</f>
        <v>0</v>
      </c>
      <c r="J131" s="34"/>
      <c r="K131" s="34"/>
      <c r="L131" s="57"/>
      <c r="M131" s="57"/>
      <c r="N131" s="57"/>
      <c r="O131" s="57"/>
      <c r="P131" s="57"/>
      <c r="Q131" s="57"/>
      <c r="R131" s="57"/>
      <c r="S131" s="57"/>
      <c r="T131" s="57"/>
      <c r="U131" s="57"/>
      <c r="V131" s="57"/>
      <c r="W131" s="57"/>
      <c r="X131" s="57"/>
      <c r="Y131" s="57"/>
      <c r="Z131" s="57"/>
      <c r="AA131" s="57"/>
      <c r="AB131" s="57"/>
      <c r="AC131" s="57"/>
      <c r="AD131" s="57"/>
      <c r="AE131" s="57"/>
      <c r="AF131" s="57"/>
      <c r="AG131" s="57"/>
      <c r="AH131" s="57"/>
      <c r="AI131" s="57"/>
      <c r="AJ131" s="57"/>
      <c r="AK131" s="57"/>
      <c r="AL131" s="57"/>
      <c r="AM131" s="57"/>
      <c r="AN131" s="57"/>
      <c r="AO131" s="57"/>
      <c r="AP131" s="57"/>
      <c r="AQ131" s="57"/>
      <c r="AR131" s="57"/>
      <c r="AS131" s="57"/>
      <c r="AT131" s="57"/>
      <c r="AU131" s="57"/>
      <c r="AV131" s="57"/>
      <c r="AW131" s="57"/>
      <c r="AX131" s="57"/>
      <c r="AY131" s="57"/>
      <c r="AZ131" s="57"/>
      <c r="BA131" s="57"/>
      <c r="BB131" s="57"/>
      <c r="BC131" s="57"/>
      <c r="BD131" s="57"/>
      <c r="BE131" s="57"/>
      <c r="BF131" s="57"/>
      <c r="BG131" s="57"/>
      <c r="BH131" s="57"/>
      <c r="BI131" s="57"/>
      <c r="BJ131" s="57"/>
      <c r="BK131" s="57"/>
      <c r="BL131" s="57"/>
      <c r="BM131" s="57"/>
      <c r="BN131" s="57"/>
      <c r="BO131" s="57"/>
      <c r="BP131" s="57"/>
      <c r="BQ131" s="57"/>
      <c r="BR131" s="57"/>
      <c r="BS131" s="57"/>
      <c r="BT131" s="57"/>
      <c r="BU131" s="57"/>
      <c r="BV131" s="57"/>
      <c r="BW131" s="57"/>
      <c r="BX131" s="57"/>
      <c r="BY131" s="57"/>
      <c r="BZ131" s="57"/>
      <c r="CA131" s="57"/>
      <c r="CB131" s="57"/>
      <c r="CC131" s="57"/>
      <c r="CD131" s="57"/>
      <c r="CE131" s="57"/>
      <c r="CF131" s="57"/>
      <c r="CG131" s="57"/>
      <c r="CH131" s="57"/>
      <c r="CI131" s="57"/>
      <c r="CJ131" s="57"/>
      <c r="CK131" s="57"/>
      <c r="CL131" s="57"/>
      <c r="CM131" s="57"/>
      <c r="CN131" s="57"/>
      <c r="CO131" s="57"/>
      <c r="CP131" s="57"/>
      <c r="CQ131" s="57"/>
      <c r="CR131" s="57"/>
      <c r="CS131" s="57"/>
      <c r="CT131" s="57"/>
      <c r="CU131" s="57"/>
      <c r="CV131" s="57"/>
      <c r="CW131" s="57"/>
      <c r="CX131" s="57"/>
      <c r="CY131" s="57"/>
      <c r="CZ131" s="57"/>
      <c r="DA131" s="57"/>
      <c r="DB131" s="57"/>
      <c r="DC131" s="57"/>
      <c r="DD131" s="57"/>
      <c r="DE131" s="57"/>
      <c r="DF131" s="57"/>
      <c r="DG131" s="57"/>
      <c r="DH131" s="57"/>
      <c r="DI131" s="57"/>
      <c r="DJ131" s="57"/>
      <c r="DK131" s="57"/>
      <c r="DL131" s="57"/>
      <c r="DM131" s="57"/>
      <c r="DN131" s="57"/>
      <c r="DO131" s="57"/>
      <c r="DP131" s="57"/>
      <c r="DQ131" s="57"/>
      <c r="DR131" s="57"/>
      <c r="DS131" s="57"/>
      <c r="DT131" s="57"/>
      <c r="DU131" s="57"/>
      <c r="DV131" s="57"/>
      <c r="DW131" s="57"/>
      <c r="DX131" s="57"/>
      <c r="DY131" s="57"/>
      <c r="DZ131" s="57"/>
      <c r="EA131" s="57"/>
      <c r="EB131" s="57"/>
      <c r="EC131" s="57"/>
      <c r="ED131" s="57"/>
      <c r="EE131" s="57"/>
      <c r="EF131" s="57"/>
      <c r="EG131" s="57"/>
      <c r="EH131" s="57"/>
      <c r="EI131" s="57"/>
      <c r="EJ131" s="57"/>
      <c r="EK131" s="57"/>
      <c r="EL131" s="57"/>
      <c r="EM131" s="57"/>
      <c r="EN131" s="57"/>
      <c r="EO131" s="57"/>
      <c r="EP131" s="57"/>
      <c r="EQ131" s="57"/>
      <c r="ER131" s="57"/>
      <c r="ES131" s="57"/>
      <c r="ET131" s="57"/>
      <c r="EU131" s="57"/>
      <c r="EV131" s="57"/>
      <c r="EW131" s="57"/>
      <c r="EX131" s="57"/>
      <c r="EY131" s="57"/>
      <c r="EZ131" s="57"/>
      <c r="FA131" s="57"/>
      <c r="FB131" s="57"/>
      <c r="FC131" s="57"/>
      <c r="FD131" s="57"/>
      <c r="FE131" s="57"/>
      <c r="FF131" s="57"/>
      <c r="FG131" s="57"/>
      <c r="FH131" s="57"/>
      <c r="FI131" s="57"/>
      <c r="FJ131" s="57"/>
      <c r="FK131" s="57"/>
      <c r="FL131" s="57"/>
      <c r="FM131" s="57"/>
      <c r="FN131" s="57"/>
      <c r="FO131" s="57"/>
      <c r="FP131" s="57"/>
      <c r="FQ131" s="57"/>
      <c r="FR131" s="57"/>
      <c r="FS131" s="57"/>
    </row>
    <row r="132" spans="1:175" hidden="1">
      <c r="A132" s="57"/>
      <c r="B132" s="71">
        <v>85</v>
      </c>
      <c r="C132" s="53">
        <f>BC_LĐNM!B86</f>
        <v>0</v>
      </c>
      <c r="D132" s="342">
        <f>BC_LĐNM!C86</f>
        <v>0</v>
      </c>
      <c r="E132" s="343"/>
      <c r="F132" s="343"/>
      <c r="G132" s="344"/>
      <c r="H132" s="53">
        <f>BC_LĐNM!E86</f>
        <v>0</v>
      </c>
      <c r="I132" s="34">
        <f>BC_LĐNM!F86</f>
        <v>0</v>
      </c>
      <c r="J132" s="34"/>
      <c r="K132" s="34"/>
      <c r="L132" s="57"/>
      <c r="M132" s="57"/>
      <c r="N132" s="57"/>
      <c r="O132" s="57"/>
      <c r="P132" s="57"/>
      <c r="Q132" s="57"/>
      <c r="R132" s="57"/>
      <c r="S132" s="57"/>
      <c r="T132" s="57"/>
      <c r="U132" s="57"/>
      <c r="V132" s="57"/>
      <c r="W132" s="57"/>
      <c r="X132" s="57"/>
      <c r="Y132" s="57"/>
      <c r="Z132" s="57"/>
      <c r="AA132" s="57"/>
      <c r="AB132" s="57"/>
      <c r="AC132" s="57"/>
      <c r="AD132" s="57"/>
      <c r="AE132" s="57"/>
      <c r="AF132" s="57"/>
      <c r="AG132" s="57"/>
      <c r="AH132" s="57"/>
      <c r="AI132" s="57"/>
      <c r="AJ132" s="57"/>
      <c r="AK132" s="57"/>
      <c r="AL132" s="57"/>
      <c r="AM132" s="57"/>
      <c r="AN132" s="57"/>
      <c r="AO132" s="57"/>
      <c r="AP132" s="57"/>
      <c r="AQ132" s="57"/>
      <c r="AR132" s="57"/>
      <c r="AS132" s="57"/>
      <c r="AT132" s="57"/>
      <c r="AU132" s="57"/>
      <c r="AV132" s="57"/>
      <c r="AW132" s="57"/>
      <c r="AX132" s="57"/>
      <c r="AY132" s="57"/>
      <c r="AZ132" s="57"/>
      <c r="BA132" s="57"/>
      <c r="BB132" s="57"/>
      <c r="BC132" s="57"/>
      <c r="BD132" s="57"/>
      <c r="BE132" s="57"/>
      <c r="BF132" s="57"/>
      <c r="BG132" s="57"/>
      <c r="BH132" s="57"/>
      <c r="BI132" s="57"/>
      <c r="BJ132" s="57"/>
      <c r="BK132" s="57"/>
      <c r="BL132" s="57"/>
      <c r="BM132" s="57"/>
      <c r="BN132" s="57"/>
      <c r="BO132" s="57"/>
      <c r="BP132" s="57"/>
      <c r="BQ132" s="57"/>
      <c r="BR132" s="57"/>
      <c r="BS132" s="57"/>
      <c r="BT132" s="57"/>
      <c r="BU132" s="57"/>
      <c r="BV132" s="57"/>
      <c r="BW132" s="57"/>
      <c r="BX132" s="57"/>
      <c r="BY132" s="57"/>
      <c r="BZ132" s="57"/>
      <c r="CA132" s="57"/>
      <c r="CB132" s="57"/>
      <c r="CC132" s="57"/>
      <c r="CD132" s="57"/>
      <c r="CE132" s="57"/>
      <c r="CF132" s="57"/>
      <c r="CG132" s="57"/>
      <c r="CH132" s="57"/>
      <c r="CI132" s="57"/>
      <c r="CJ132" s="57"/>
      <c r="CK132" s="57"/>
      <c r="CL132" s="57"/>
      <c r="CM132" s="57"/>
      <c r="CN132" s="57"/>
      <c r="CO132" s="57"/>
      <c r="CP132" s="57"/>
      <c r="CQ132" s="57"/>
      <c r="CR132" s="57"/>
      <c r="CS132" s="57"/>
      <c r="CT132" s="57"/>
      <c r="CU132" s="57"/>
      <c r="CV132" s="57"/>
      <c r="CW132" s="57"/>
      <c r="CX132" s="57"/>
      <c r="CY132" s="57"/>
      <c r="CZ132" s="57"/>
      <c r="DA132" s="57"/>
      <c r="DB132" s="57"/>
      <c r="DC132" s="57"/>
      <c r="DD132" s="57"/>
      <c r="DE132" s="57"/>
      <c r="DF132" s="57"/>
      <c r="DG132" s="57"/>
      <c r="DH132" s="57"/>
      <c r="DI132" s="57"/>
      <c r="DJ132" s="57"/>
      <c r="DK132" s="57"/>
      <c r="DL132" s="57"/>
      <c r="DM132" s="57"/>
      <c r="DN132" s="57"/>
      <c r="DO132" s="57"/>
      <c r="DP132" s="57"/>
      <c r="DQ132" s="57"/>
      <c r="DR132" s="57"/>
      <c r="DS132" s="57"/>
      <c r="DT132" s="57"/>
      <c r="DU132" s="57"/>
      <c r="DV132" s="57"/>
      <c r="DW132" s="57"/>
      <c r="DX132" s="57"/>
      <c r="DY132" s="57"/>
      <c r="DZ132" s="57"/>
      <c r="EA132" s="57"/>
      <c r="EB132" s="57"/>
      <c r="EC132" s="57"/>
      <c r="ED132" s="57"/>
      <c r="EE132" s="57"/>
      <c r="EF132" s="57"/>
      <c r="EG132" s="57"/>
      <c r="EH132" s="57"/>
      <c r="EI132" s="57"/>
      <c r="EJ132" s="57"/>
      <c r="EK132" s="57"/>
      <c r="EL132" s="57"/>
      <c r="EM132" s="57"/>
      <c r="EN132" s="57"/>
      <c r="EO132" s="57"/>
      <c r="EP132" s="57"/>
      <c r="EQ132" s="57"/>
      <c r="ER132" s="57"/>
      <c r="ES132" s="57"/>
      <c r="ET132" s="57"/>
      <c r="EU132" s="57"/>
      <c r="EV132" s="57"/>
      <c r="EW132" s="57"/>
      <c r="EX132" s="57"/>
      <c r="EY132" s="57"/>
      <c r="EZ132" s="57"/>
      <c r="FA132" s="57"/>
      <c r="FB132" s="57"/>
      <c r="FC132" s="57"/>
      <c r="FD132" s="57"/>
      <c r="FE132" s="57"/>
      <c r="FF132" s="57"/>
      <c r="FG132" s="57"/>
      <c r="FH132" s="57"/>
      <c r="FI132" s="57"/>
      <c r="FJ132" s="57"/>
      <c r="FK132" s="57"/>
      <c r="FL132" s="57"/>
      <c r="FM132" s="57"/>
      <c r="FN132" s="57"/>
      <c r="FO132" s="57"/>
      <c r="FP132" s="57"/>
      <c r="FQ132" s="57"/>
      <c r="FR132" s="57"/>
      <c r="FS132" s="57"/>
    </row>
    <row r="133" spans="1:175" hidden="1">
      <c r="A133" s="57"/>
      <c r="B133" s="71">
        <v>86</v>
      </c>
      <c r="C133" s="53">
        <f>BC_LĐNM!B87</f>
        <v>0</v>
      </c>
      <c r="D133" s="342">
        <f>BC_LĐNM!C87</f>
        <v>0</v>
      </c>
      <c r="E133" s="343"/>
      <c r="F133" s="343"/>
      <c r="G133" s="344"/>
      <c r="H133" s="53">
        <f>BC_LĐNM!E87</f>
        <v>0</v>
      </c>
      <c r="I133" s="34">
        <f>BC_LĐNM!F87</f>
        <v>0</v>
      </c>
      <c r="J133" s="34"/>
      <c r="K133" s="34"/>
      <c r="L133" s="57"/>
      <c r="M133" s="57"/>
      <c r="N133" s="57"/>
      <c r="O133" s="57"/>
      <c r="P133" s="57"/>
      <c r="Q133" s="57"/>
      <c r="R133" s="57"/>
      <c r="S133" s="57"/>
      <c r="T133" s="57"/>
      <c r="U133" s="57"/>
      <c r="V133" s="57"/>
      <c r="W133" s="57"/>
      <c r="X133" s="57"/>
      <c r="Y133" s="57"/>
      <c r="Z133" s="57"/>
      <c r="AA133" s="57"/>
      <c r="AB133" s="57"/>
      <c r="AC133" s="57"/>
      <c r="AD133" s="57"/>
      <c r="AE133" s="57"/>
      <c r="AF133" s="57"/>
      <c r="AG133" s="57"/>
      <c r="AH133" s="57"/>
      <c r="AI133" s="57"/>
      <c r="AJ133" s="57"/>
      <c r="AK133" s="57"/>
      <c r="AL133" s="57"/>
      <c r="AM133" s="57"/>
      <c r="AN133" s="57"/>
      <c r="AO133" s="57"/>
      <c r="AP133" s="57"/>
      <c r="AQ133" s="57"/>
      <c r="AR133" s="57"/>
      <c r="AS133" s="57"/>
      <c r="AT133" s="57"/>
      <c r="AU133" s="57"/>
      <c r="AV133" s="57"/>
      <c r="AW133" s="57"/>
      <c r="AX133" s="57"/>
      <c r="AY133" s="57"/>
      <c r="AZ133" s="57"/>
      <c r="BA133" s="57"/>
      <c r="BB133" s="57"/>
      <c r="BC133" s="57"/>
      <c r="BD133" s="57"/>
      <c r="BE133" s="57"/>
      <c r="BF133" s="57"/>
      <c r="BG133" s="57"/>
      <c r="BH133" s="57"/>
      <c r="BI133" s="57"/>
      <c r="BJ133" s="57"/>
      <c r="BK133" s="57"/>
      <c r="BL133" s="57"/>
      <c r="BM133" s="57"/>
      <c r="BN133" s="57"/>
      <c r="BO133" s="57"/>
      <c r="BP133" s="57"/>
      <c r="BQ133" s="57"/>
      <c r="BR133" s="57"/>
      <c r="BS133" s="57"/>
      <c r="BT133" s="57"/>
      <c r="BU133" s="57"/>
      <c r="BV133" s="57"/>
      <c r="BW133" s="57"/>
      <c r="BX133" s="57"/>
      <c r="BY133" s="57"/>
      <c r="BZ133" s="57"/>
      <c r="CA133" s="57"/>
      <c r="CB133" s="57"/>
      <c r="CC133" s="57"/>
      <c r="CD133" s="57"/>
      <c r="CE133" s="57"/>
      <c r="CF133" s="57"/>
      <c r="CG133" s="57"/>
      <c r="CH133" s="57"/>
      <c r="CI133" s="57"/>
      <c r="CJ133" s="57"/>
      <c r="CK133" s="57"/>
      <c r="CL133" s="57"/>
      <c r="CM133" s="57"/>
      <c r="CN133" s="57"/>
      <c r="CO133" s="57"/>
      <c r="CP133" s="57"/>
      <c r="CQ133" s="57"/>
      <c r="CR133" s="57"/>
      <c r="CS133" s="57"/>
      <c r="CT133" s="57"/>
      <c r="CU133" s="57"/>
      <c r="CV133" s="57"/>
      <c r="CW133" s="57"/>
      <c r="CX133" s="57"/>
      <c r="CY133" s="57"/>
      <c r="CZ133" s="57"/>
      <c r="DA133" s="57"/>
      <c r="DB133" s="57"/>
      <c r="DC133" s="57"/>
      <c r="DD133" s="57"/>
      <c r="DE133" s="57"/>
      <c r="DF133" s="57"/>
      <c r="DG133" s="57"/>
      <c r="DH133" s="57"/>
      <c r="DI133" s="57"/>
      <c r="DJ133" s="57"/>
      <c r="DK133" s="57"/>
      <c r="DL133" s="57"/>
      <c r="DM133" s="57"/>
      <c r="DN133" s="57"/>
      <c r="DO133" s="57"/>
      <c r="DP133" s="57"/>
      <c r="DQ133" s="57"/>
      <c r="DR133" s="57"/>
      <c r="DS133" s="57"/>
      <c r="DT133" s="57"/>
      <c r="DU133" s="57"/>
      <c r="DV133" s="57"/>
      <c r="DW133" s="57"/>
      <c r="DX133" s="57"/>
      <c r="DY133" s="57"/>
      <c r="DZ133" s="57"/>
      <c r="EA133" s="57"/>
      <c r="EB133" s="57"/>
      <c r="EC133" s="57"/>
      <c r="ED133" s="57"/>
      <c r="EE133" s="57"/>
      <c r="EF133" s="57"/>
      <c r="EG133" s="57"/>
      <c r="EH133" s="57"/>
      <c r="EI133" s="57"/>
      <c r="EJ133" s="57"/>
      <c r="EK133" s="57"/>
      <c r="EL133" s="57"/>
      <c r="EM133" s="57"/>
      <c r="EN133" s="57"/>
      <c r="EO133" s="57"/>
      <c r="EP133" s="57"/>
      <c r="EQ133" s="57"/>
      <c r="ER133" s="57"/>
      <c r="ES133" s="57"/>
      <c r="ET133" s="57"/>
      <c r="EU133" s="57"/>
      <c r="EV133" s="57"/>
      <c r="EW133" s="57"/>
      <c r="EX133" s="57"/>
      <c r="EY133" s="57"/>
      <c r="EZ133" s="57"/>
      <c r="FA133" s="57"/>
      <c r="FB133" s="57"/>
      <c r="FC133" s="57"/>
      <c r="FD133" s="57"/>
      <c r="FE133" s="57"/>
      <c r="FF133" s="57"/>
      <c r="FG133" s="57"/>
      <c r="FH133" s="57"/>
      <c r="FI133" s="57"/>
      <c r="FJ133" s="57"/>
      <c r="FK133" s="57"/>
      <c r="FL133" s="57"/>
      <c r="FM133" s="57"/>
      <c r="FN133" s="57"/>
      <c r="FO133" s="57"/>
      <c r="FP133" s="57"/>
      <c r="FQ133" s="57"/>
      <c r="FR133" s="57"/>
      <c r="FS133" s="57"/>
    </row>
    <row r="134" spans="1:175" hidden="1">
      <c r="A134" s="57"/>
      <c r="B134" s="71">
        <v>87</v>
      </c>
      <c r="C134" s="53">
        <f>BC_LĐNM!B88</f>
        <v>0</v>
      </c>
      <c r="D134" s="342">
        <f>BC_LĐNM!C88</f>
        <v>0</v>
      </c>
      <c r="E134" s="343"/>
      <c r="F134" s="343"/>
      <c r="G134" s="344"/>
      <c r="H134" s="53">
        <f>BC_LĐNM!E88</f>
        <v>0</v>
      </c>
      <c r="I134" s="34">
        <f>BC_LĐNM!F88</f>
        <v>0</v>
      </c>
      <c r="J134" s="34"/>
      <c r="K134" s="34"/>
      <c r="L134" s="57"/>
      <c r="M134" s="57"/>
      <c r="N134" s="57"/>
      <c r="O134" s="57"/>
      <c r="P134" s="57"/>
      <c r="Q134" s="57"/>
      <c r="R134" s="57"/>
      <c r="S134" s="57"/>
      <c r="T134" s="57"/>
      <c r="U134" s="57"/>
      <c r="V134" s="57"/>
      <c r="W134" s="57"/>
      <c r="X134" s="57"/>
      <c r="Y134" s="57"/>
      <c r="Z134" s="57"/>
      <c r="AA134" s="57"/>
      <c r="AB134" s="57"/>
      <c r="AC134" s="57"/>
      <c r="AD134" s="57"/>
      <c r="AE134" s="57"/>
      <c r="AF134" s="57"/>
      <c r="AG134" s="57"/>
      <c r="AH134" s="57"/>
      <c r="AI134" s="57"/>
      <c r="AJ134" s="57"/>
      <c r="AK134" s="57"/>
      <c r="AL134" s="57"/>
      <c r="AM134" s="57"/>
      <c r="AN134" s="57"/>
      <c r="AO134" s="57"/>
      <c r="AP134" s="57"/>
      <c r="AQ134" s="57"/>
      <c r="AR134" s="57"/>
      <c r="AS134" s="57"/>
      <c r="AT134" s="57"/>
      <c r="AU134" s="57"/>
      <c r="AV134" s="57"/>
      <c r="AW134" s="57"/>
      <c r="AX134" s="57"/>
      <c r="AY134" s="57"/>
      <c r="AZ134" s="57"/>
      <c r="BA134" s="57"/>
      <c r="BB134" s="57"/>
      <c r="BC134" s="57"/>
      <c r="BD134" s="57"/>
      <c r="BE134" s="57"/>
      <c r="BF134" s="57"/>
      <c r="BG134" s="57"/>
      <c r="BH134" s="57"/>
      <c r="BI134" s="57"/>
      <c r="BJ134" s="57"/>
      <c r="BK134" s="57"/>
      <c r="BL134" s="57"/>
      <c r="BM134" s="57"/>
      <c r="BN134" s="57"/>
      <c r="BO134" s="57"/>
      <c r="BP134" s="57"/>
      <c r="BQ134" s="57"/>
      <c r="BR134" s="57"/>
      <c r="BS134" s="57"/>
      <c r="BT134" s="57"/>
      <c r="BU134" s="57"/>
      <c r="BV134" s="57"/>
      <c r="BW134" s="57"/>
      <c r="BX134" s="57"/>
      <c r="BY134" s="57"/>
      <c r="BZ134" s="57"/>
      <c r="CA134" s="57"/>
      <c r="CB134" s="57"/>
      <c r="CC134" s="57"/>
      <c r="CD134" s="57"/>
      <c r="CE134" s="57"/>
      <c r="CF134" s="57"/>
      <c r="CG134" s="57"/>
      <c r="CH134" s="57"/>
      <c r="CI134" s="57"/>
      <c r="CJ134" s="57"/>
      <c r="CK134" s="57"/>
      <c r="CL134" s="57"/>
      <c r="CM134" s="57"/>
      <c r="CN134" s="57"/>
      <c r="CO134" s="57"/>
      <c r="CP134" s="57"/>
      <c r="CQ134" s="57"/>
      <c r="CR134" s="57"/>
      <c r="CS134" s="57"/>
      <c r="CT134" s="57"/>
      <c r="CU134" s="57"/>
      <c r="CV134" s="57"/>
      <c r="CW134" s="57"/>
      <c r="CX134" s="57"/>
      <c r="CY134" s="57"/>
      <c r="CZ134" s="57"/>
      <c r="DA134" s="57"/>
      <c r="DB134" s="57"/>
      <c r="DC134" s="57"/>
      <c r="DD134" s="57"/>
      <c r="DE134" s="57"/>
      <c r="DF134" s="57"/>
      <c r="DG134" s="57"/>
      <c r="DH134" s="57"/>
      <c r="DI134" s="57"/>
      <c r="DJ134" s="57"/>
      <c r="DK134" s="57"/>
      <c r="DL134" s="57"/>
      <c r="DM134" s="57"/>
      <c r="DN134" s="57"/>
      <c r="DO134" s="57"/>
      <c r="DP134" s="57"/>
      <c r="DQ134" s="57"/>
      <c r="DR134" s="57"/>
      <c r="DS134" s="57"/>
      <c r="DT134" s="57"/>
      <c r="DU134" s="57"/>
      <c r="DV134" s="57"/>
      <c r="DW134" s="57"/>
      <c r="DX134" s="57"/>
      <c r="DY134" s="57"/>
      <c r="DZ134" s="57"/>
      <c r="EA134" s="57"/>
      <c r="EB134" s="57"/>
      <c r="EC134" s="57"/>
      <c r="ED134" s="57"/>
      <c r="EE134" s="57"/>
      <c r="EF134" s="57"/>
      <c r="EG134" s="57"/>
      <c r="EH134" s="57"/>
      <c r="EI134" s="57"/>
      <c r="EJ134" s="57"/>
      <c r="EK134" s="57"/>
      <c r="EL134" s="57"/>
      <c r="EM134" s="57"/>
      <c r="EN134" s="57"/>
      <c r="EO134" s="57"/>
      <c r="EP134" s="57"/>
      <c r="EQ134" s="57"/>
      <c r="ER134" s="57"/>
      <c r="ES134" s="57"/>
      <c r="ET134" s="57"/>
      <c r="EU134" s="57"/>
      <c r="EV134" s="57"/>
      <c r="EW134" s="57"/>
      <c r="EX134" s="57"/>
      <c r="EY134" s="57"/>
      <c r="EZ134" s="57"/>
      <c r="FA134" s="57"/>
      <c r="FB134" s="57"/>
      <c r="FC134" s="57"/>
      <c r="FD134" s="57"/>
      <c r="FE134" s="57"/>
      <c r="FF134" s="57"/>
      <c r="FG134" s="57"/>
      <c r="FH134" s="57"/>
      <c r="FI134" s="57"/>
      <c r="FJ134" s="57"/>
      <c r="FK134" s="57"/>
      <c r="FL134" s="57"/>
      <c r="FM134" s="57"/>
      <c r="FN134" s="57"/>
      <c r="FO134" s="57"/>
      <c r="FP134" s="57"/>
      <c r="FQ134" s="57"/>
      <c r="FR134" s="57"/>
      <c r="FS134" s="57"/>
    </row>
    <row r="135" spans="1:175" hidden="1">
      <c r="A135" s="57"/>
      <c r="B135" s="71">
        <v>88</v>
      </c>
      <c r="C135" s="53">
        <f>BC_LĐNM!B89</f>
        <v>0</v>
      </c>
      <c r="D135" s="342">
        <f>BC_LĐNM!C89</f>
        <v>0</v>
      </c>
      <c r="E135" s="343"/>
      <c r="F135" s="343"/>
      <c r="G135" s="344"/>
      <c r="H135" s="53">
        <f>BC_LĐNM!E89</f>
        <v>0</v>
      </c>
      <c r="I135" s="34">
        <f>BC_LĐNM!F89</f>
        <v>0</v>
      </c>
      <c r="J135" s="34"/>
      <c r="K135" s="34"/>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7"/>
      <c r="AK135" s="57"/>
      <c r="AL135" s="57"/>
      <c r="AM135" s="57"/>
      <c r="AN135" s="57"/>
      <c r="AO135" s="57"/>
      <c r="AP135" s="57"/>
      <c r="AQ135" s="57"/>
      <c r="AR135" s="57"/>
      <c r="AS135" s="57"/>
      <c r="AT135" s="57"/>
      <c r="AU135" s="57"/>
      <c r="AV135" s="57"/>
      <c r="AW135" s="57"/>
      <c r="AX135" s="57"/>
      <c r="AY135" s="57"/>
      <c r="AZ135" s="57"/>
      <c r="BA135" s="57"/>
      <c r="BB135" s="57"/>
      <c r="BC135" s="57"/>
      <c r="BD135" s="57"/>
      <c r="BE135" s="57"/>
      <c r="BF135" s="57"/>
      <c r="BG135" s="57"/>
      <c r="BH135" s="57"/>
      <c r="BI135" s="57"/>
      <c r="BJ135" s="57"/>
      <c r="BK135" s="57"/>
      <c r="BL135" s="57"/>
      <c r="BM135" s="57"/>
      <c r="BN135" s="57"/>
      <c r="BO135" s="57"/>
      <c r="BP135" s="57"/>
      <c r="BQ135" s="57"/>
      <c r="BR135" s="57"/>
      <c r="BS135" s="57"/>
      <c r="BT135" s="57"/>
      <c r="BU135" s="57"/>
      <c r="BV135" s="57"/>
      <c r="BW135" s="57"/>
      <c r="BX135" s="57"/>
      <c r="BY135" s="57"/>
      <c r="BZ135" s="57"/>
      <c r="CA135" s="57"/>
      <c r="CB135" s="57"/>
      <c r="CC135" s="57"/>
      <c r="CD135" s="57"/>
      <c r="CE135" s="57"/>
      <c r="CF135" s="57"/>
      <c r="CG135" s="57"/>
      <c r="CH135" s="57"/>
      <c r="CI135" s="57"/>
      <c r="CJ135" s="57"/>
      <c r="CK135" s="57"/>
      <c r="CL135" s="57"/>
      <c r="CM135" s="57"/>
      <c r="CN135" s="57"/>
      <c r="CO135" s="57"/>
      <c r="CP135" s="57"/>
      <c r="CQ135" s="57"/>
      <c r="CR135" s="57"/>
      <c r="CS135" s="57"/>
      <c r="CT135" s="57"/>
      <c r="CU135" s="57"/>
      <c r="CV135" s="57"/>
      <c r="CW135" s="57"/>
      <c r="CX135" s="57"/>
      <c r="CY135" s="57"/>
      <c r="CZ135" s="57"/>
      <c r="DA135" s="57"/>
      <c r="DB135" s="57"/>
      <c r="DC135" s="57"/>
      <c r="DD135" s="57"/>
      <c r="DE135" s="57"/>
      <c r="DF135" s="57"/>
      <c r="DG135" s="57"/>
      <c r="DH135" s="57"/>
      <c r="DI135" s="57"/>
      <c r="DJ135" s="57"/>
      <c r="DK135" s="57"/>
      <c r="DL135" s="57"/>
      <c r="DM135" s="57"/>
      <c r="DN135" s="57"/>
      <c r="DO135" s="57"/>
      <c r="DP135" s="57"/>
      <c r="DQ135" s="57"/>
      <c r="DR135" s="57"/>
      <c r="DS135" s="57"/>
      <c r="DT135" s="57"/>
      <c r="DU135" s="57"/>
      <c r="DV135" s="57"/>
      <c r="DW135" s="57"/>
      <c r="DX135" s="57"/>
      <c r="DY135" s="57"/>
      <c r="DZ135" s="57"/>
      <c r="EA135" s="57"/>
      <c r="EB135" s="57"/>
      <c r="EC135" s="57"/>
      <c r="ED135" s="57"/>
      <c r="EE135" s="57"/>
      <c r="EF135" s="57"/>
      <c r="EG135" s="57"/>
      <c r="EH135" s="57"/>
      <c r="EI135" s="57"/>
      <c r="EJ135" s="57"/>
      <c r="EK135" s="57"/>
      <c r="EL135" s="57"/>
      <c r="EM135" s="57"/>
      <c r="EN135" s="57"/>
      <c r="EO135" s="57"/>
      <c r="EP135" s="57"/>
      <c r="EQ135" s="57"/>
      <c r="ER135" s="57"/>
      <c r="ES135" s="57"/>
      <c r="ET135" s="57"/>
      <c r="EU135" s="57"/>
      <c r="EV135" s="57"/>
      <c r="EW135" s="57"/>
      <c r="EX135" s="57"/>
      <c r="EY135" s="57"/>
      <c r="EZ135" s="57"/>
      <c r="FA135" s="57"/>
      <c r="FB135" s="57"/>
      <c r="FC135" s="57"/>
      <c r="FD135" s="57"/>
      <c r="FE135" s="57"/>
      <c r="FF135" s="57"/>
      <c r="FG135" s="57"/>
      <c r="FH135" s="57"/>
      <c r="FI135" s="57"/>
      <c r="FJ135" s="57"/>
      <c r="FK135" s="57"/>
      <c r="FL135" s="57"/>
      <c r="FM135" s="57"/>
      <c r="FN135" s="57"/>
      <c r="FO135" s="57"/>
      <c r="FP135" s="57"/>
      <c r="FQ135" s="57"/>
      <c r="FR135" s="57"/>
      <c r="FS135" s="57"/>
    </row>
    <row r="136" spans="1:175" hidden="1">
      <c r="A136" s="57"/>
      <c r="B136" s="71">
        <v>89</v>
      </c>
      <c r="C136" s="53">
        <f>BC_LĐNM!B90</f>
        <v>0</v>
      </c>
      <c r="D136" s="342">
        <f>BC_LĐNM!C90</f>
        <v>0</v>
      </c>
      <c r="E136" s="343"/>
      <c r="F136" s="343"/>
      <c r="G136" s="344"/>
      <c r="H136" s="53">
        <f>BC_LĐNM!E90</f>
        <v>0</v>
      </c>
      <c r="I136" s="34">
        <f>BC_LĐNM!F90</f>
        <v>0</v>
      </c>
      <c r="J136" s="34"/>
      <c r="K136" s="34"/>
      <c r="L136" s="57"/>
      <c r="M136" s="57"/>
      <c r="N136" s="57"/>
      <c r="O136" s="57"/>
      <c r="P136" s="57"/>
      <c r="Q136" s="57"/>
      <c r="R136" s="57"/>
      <c r="S136" s="57"/>
      <c r="T136" s="57"/>
      <c r="U136" s="57"/>
      <c r="V136" s="57"/>
      <c r="W136" s="57"/>
      <c r="X136" s="57"/>
      <c r="Y136" s="57"/>
      <c r="Z136" s="57"/>
      <c r="AA136" s="57"/>
      <c r="AB136" s="57"/>
      <c r="AC136" s="57"/>
      <c r="AD136" s="57"/>
      <c r="AE136" s="57"/>
      <c r="AF136" s="57"/>
      <c r="AG136" s="57"/>
      <c r="AH136" s="57"/>
      <c r="AI136" s="57"/>
      <c r="AJ136" s="57"/>
      <c r="AK136" s="57"/>
      <c r="AL136" s="57"/>
      <c r="AM136" s="57"/>
      <c r="AN136" s="57"/>
      <c r="AO136" s="57"/>
      <c r="AP136" s="57"/>
      <c r="AQ136" s="57"/>
      <c r="AR136" s="57"/>
      <c r="AS136" s="57"/>
      <c r="AT136" s="57"/>
      <c r="AU136" s="57"/>
      <c r="AV136" s="57"/>
      <c r="AW136" s="57"/>
      <c r="AX136" s="57"/>
      <c r="AY136" s="57"/>
      <c r="AZ136" s="57"/>
      <c r="BA136" s="57"/>
      <c r="BB136" s="57"/>
      <c r="BC136" s="57"/>
      <c r="BD136" s="57"/>
      <c r="BE136" s="57"/>
      <c r="BF136" s="57"/>
      <c r="BG136" s="57"/>
      <c r="BH136" s="57"/>
      <c r="BI136" s="57"/>
      <c r="BJ136" s="57"/>
      <c r="BK136" s="57"/>
      <c r="BL136" s="57"/>
      <c r="BM136" s="57"/>
      <c r="BN136" s="57"/>
      <c r="BO136" s="57"/>
      <c r="BP136" s="57"/>
      <c r="BQ136" s="57"/>
      <c r="BR136" s="57"/>
      <c r="BS136" s="57"/>
      <c r="BT136" s="57"/>
      <c r="BU136" s="57"/>
      <c r="BV136" s="57"/>
      <c r="BW136" s="57"/>
      <c r="BX136" s="57"/>
      <c r="BY136" s="57"/>
      <c r="BZ136" s="57"/>
      <c r="CA136" s="57"/>
      <c r="CB136" s="57"/>
      <c r="CC136" s="57"/>
      <c r="CD136" s="57"/>
      <c r="CE136" s="57"/>
      <c r="CF136" s="57"/>
      <c r="CG136" s="57"/>
      <c r="CH136" s="57"/>
      <c r="CI136" s="57"/>
      <c r="CJ136" s="57"/>
      <c r="CK136" s="57"/>
      <c r="CL136" s="57"/>
      <c r="CM136" s="57"/>
      <c r="CN136" s="57"/>
      <c r="CO136" s="57"/>
      <c r="CP136" s="57"/>
      <c r="CQ136" s="57"/>
      <c r="CR136" s="57"/>
      <c r="CS136" s="57"/>
      <c r="CT136" s="57"/>
      <c r="CU136" s="57"/>
      <c r="CV136" s="57"/>
      <c r="CW136" s="57"/>
      <c r="CX136" s="57"/>
      <c r="CY136" s="57"/>
      <c r="CZ136" s="57"/>
      <c r="DA136" s="57"/>
      <c r="DB136" s="57"/>
      <c r="DC136" s="57"/>
      <c r="DD136" s="57"/>
      <c r="DE136" s="57"/>
      <c r="DF136" s="57"/>
      <c r="DG136" s="57"/>
      <c r="DH136" s="57"/>
      <c r="DI136" s="57"/>
      <c r="DJ136" s="57"/>
      <c r="DK136" s="57"/>
      <c r="DL136" s="57"/>
      <c r="DM136" s="57"/>
      <c r="DN136" s="57"/>
      <c r="DO136" s="57"/>
      <c r="DP136" s="57"/>
      <c r="DQ136" s="57"/>
      <c r="DR136" s="57"/>
      <c r="DS136" s="57"/>
      <c r="DT136" s="57"/>
      <c r="DU136" s="57"/>
      <c r="DV136" s="57"/>
      <c r="DW136" s="57"/>
      <c r="DX136" s="57"/>
      <c r="DY136" s="57"/>
      <c r="DZ136" s="57"/>
      <c r="EA136" s="57"/>
      <c r="EB136" s="57"/>
      <c r="EC136" s="57"/>
      <c r="ED136" s="57"/>
      <c r="EE136" s="57"/>
      <c r="EF136" s="57"/>
      <c r="EG136" s="57"/>
      <c r="EH136" s="57"/>
      <c r="EI136" s="57"/>
      <c r="EJ136" s="57"/>
      <c r="EK136" s="57"/>
      <c r="EL136" s="57"/>
      <c r="EM136" s="57"/>
      <c r="EN136" s="57"/>
      <c r="EO136" s="57"/>
      <c r="EP136" s="57"/>
      <c r="EQ136" s="57"/>
      <c r="ER136" s="57"/>
      <c r="ES136" s="57"/>
      <c r="ET136" s="57"/>
      <c r="EU136" s="57"/>
      <c r="EV136" s="57"/>
      <c r="EW136" s="57"/>
      <c r="EX136" s="57"/>
      <c r="EY136" s="57"/>
      <c r="EZ136" s="57"/>
      <c r="FA136" s="57"/>
      <c r="FB136" s="57"/>
      <c r="FC136" s="57"/>
      <c r="FD136" s="57"/>
      <c r="FE136" s="57"/>
      <c r="FF136" s="57"/>
      <c r="FG136" s="57"/>
      <c r="FH136" s="57"/>
      <c r="FI136" s="57"/>
      <c r="FJ136" s="57"/>
      <c r="FK136" s="57"/>
      <c r="FL136" s="57"/>
      <c r="FM136" s="57"/>
      <c r="FN136" s="57"/>
      <c r="FO136" s="57"/>
      <c r="FP136" s="57"/>
      <c r="FQ136" s="57"/>
      <c r="FR136" s="57"/>
      <c r="FS136" s="57"/>
    </row>
    <row r="137" spans="1:175" hidden="1">
      <c r="A137" s="57"/>
      <c r="B137" s="71">
        <v>90</v>
      </c>
      <c r="C137" s="53">
        <f>BC_LĐNM!B91</f>
        <v>0</v>
      </c>
      <c r="D137" s="342">
        <f>BC_LĐNM!C91</f>
        <v>0</v>
      </c>
      <c r="E137" s="343"/>
      <c r="F137" s="343"/>
      <c r="G137" s="344"/>
      <c r="H137" s="53">
        <f>BC_LĐNM!E91</f>
        <v>0</v>
      </c>
      <c r="I137" s="34">
        <f>BC_LĐNM!F91</f>
        <v>0</v>
      </c>
      <c r="J137" s="34"/>
      <c r="K137" s="34"/>
      <c r="L137" s="57"/>
      <c r="M137" s="57"/>
      <c r="N137" s="57"/>
      <c r="O137" s="57"/>
      <c r="P137" s="57"/>
      <c r="Q137" s="57"/>
      <c r="R137" s="57"/>
      <c r="S137" s="57"/>
      <c r="T137" s="57"/>
      <c r="U137" s="57"/>
      <c r="V137" s="57"/>
      <c r="W137" s="57"/>
      <c r="X137" s="57"/>
      <c r="Y137" s="57"/>
      <c r="Z137" s="57"/>
      <c r="AA137" s="57"/>
      <c r="AB137" s="57"/>
      <c r="AC137" s="57"/>
      <c r="AD137" s="57"/>
      <c r="AE137" s="57"/>
      <c r="AF137" s="57"/>
      <c r="AG137" s="57"/>
      <c r="AH137" s="57"/>
      <c r="AI137" s="57"/>
      <c r="AJ137" s="57"/>
      <c r="AK137" s="57"/>
      <c r="AL137" s="57"/>
      <c r="AM137" s="57"/>
      <c r="AN137" s="57"/>
      <c r="AO137" s="57"/>
      <c r="AP137" s="57"/>
      <c r="AQ137" s="57"/>
      <c r="AR137" s="57"/>
      <c r="AS137" s="57"/>
      <c r="AT137" s="57"/>
      <c r="AU137" s="57"/>
      <c r="AV137" s="57"/>
      <c r="AW137" s="57"/>
      <c r="AX137" s="57"/>
      <c r="AY137" s="57"/>
      <c r="AZ137" s="57"/>
      <c r="BA137" s="57"/>
      <c r="BB137" s="57"/>
      <c r="BC137" s="57"/>
      <c r="BD137" s="57"/>
      <c r="BE137" s="57"/>
      <c r="BF137" s="57"/>
      <c r="BG137" s="57"/>
      <c r="BH137" s="57"/>
      <c r="BI137" s="57"/>
      <c r="BJ137" s="57"/>
      <c r="BK137" s="57"/>
      <c r="BL137" s="57"/>
      <c r="BM137" s="57"/>
      <c r="BN137" s="57"/>
      <c r="BO137" s="57"/>
      <c r="BP137" s="57"/>
      <c r="BQ137" s="57"/>
      <c r="BR137" s="57"/>
      <c r="BS137" s="57"/>
      <c r="BT137" s="57"/>
      <c r="BU137" s="57"/>
      <c r="BV137" s="57"/>
      <c r="BW137" s="57"/>
      <c r="BX137" s="57"/>
      <c r="BY137" s="57"/>
      <c r="BZ137" s="57"/>
      <c r="CA137" s="57"/>
      <c r="CB137" s="57"/>
      <c r="CC137" s="57"/>
      <c r="CD137" s="57"/>
      <c r="CE137" s="57"/>
      <c r="CF137" s="57"/>
      <c r="CG137" s="57"/>
      <c r="CH137" s="57"/>
      <c r="CI137" s="57"/>
      <c r="CJ137" s="57"/>
      <c r="CK137" s="57"/>
      <c r="CL137" s="57"/>
      <c r="CM137" s="57"/>
      <c r="CN137" s="57"/>
      <c r="CO137" s="57"/>
      <c r="CP137" s="57"/>
      <c r="CQ137" s="57"/>
      <c r="CR137" s="57"/>
      <c r="CS137" s="57"/>
      <c r="CT137" s="57"/>
      <c r="CU137" s="57"/>
      <c r="CV137" s="57"/>
      <c r="CW137" s="57"/>
      <c r="CX137" s="57"/>
      <c r="CY137" s="57"/>
      <c r="CZ137" s="57"/>
      <c r="DA137" s="57"/>
      <c r="DB137" s="57"/>
      <c r="DC137" s="57"/>
      <c r="DD137" s="57"/>
      <c r="DE137" s="57"/>
      <c r="DF137" s="57"/>
      <c r="DG137" s="57"/>
      <c r="DH137" s="57"/>
      <c r="DI137" s="57"/>
      <c r="DJ137" s="57"/>
      <c r="DK137" s="57"/>
      <c r="DL137" s="57"/>
      <c r="DM137" s="57"/>
      <c r="DN137" s="57"/>
      <c r="DO137" s="57"/>
      <c r="DP137" s="57"/>
      <c r="DQ137" s="57"/>
      <c r="DR137" s="57"/>
      <c r="DS137" s="57"/>
      <c r="DT137" s="57"/>
      <c r="DU137" s="57"/>
      <c r="DV137" s="57"/>
      <c r="DW137" s="57"/>
      <c r="DX137" s="57"/>
      <c r="DY137" s="57"/>
      <c r="DZ137" s="57"/>
      <c r="EA137" s="57"/>
      <c r="EB137" s="57"/>
      <c r="EC137" s="57"/>
      <c r="ED137" s="57"/>
      <c r="EE137" s="57"/>
      <c r="EF137" s="57"/>
      <c r="EG137" s="57"/>
      <c r="EH137" s="57"/>
      <c r="EI137" s="57"/>
      <c r="EJ137" s="57"/>
      <c r="EK137" s="57"/>
      <c r="EL137" s="57"/>
      <c r="EM137" s="57"/>
      <c r="EN137" s="57"/>
      <c r="EO137" s="57"/>
      <c r="EP137" s="57"/>
      <c r="EQ137" s="57"/>
      <c r="ER137" s="57"/>
      <c r="ES137" s="57"/>
      <c r="ET137" s="57"/>
      <c r="EU137" s="57"/>
      <c r="EV137" s="57"/>
      <c r="EW137" s="57"/>
      <c r="EX137" s="57"/>
      <c r="EY137" s="57"/>
      <c r="EZ137" s="57"/>
      <c r="FA137" s="57"/>
      <c r="FB137" s="57"/>
      <c r="FC137" s="57"/>
      <c r="FD137" s="57"/>
      <c r="FE137" s="57"/>
      <c r="FF137" s="57"/>
      <c r="FG137" s="57"/>
      <c r="FH137" s="57"/>
      <c r="FI137" s="57"/>
      <c r="FJ137" s="57"/>
      <c r="FK137" s="57"/>
      <c r="FL137" s="57"/>
      <c r="FM137" s="57"/>
      <c r="FN137" s="57"/>
      <c r="FO137" s="57"/>
      <c r="FP137" s="57"/>
      <c r="FQ137" s="57"/>
      <c r="FR137" s="57"/>
      <c r="FS137" s="57"/>
    </row>
    <row r="138" spans="1:175" hidden="1">
      <c r="A138" s="57"/>
      <c r="B138" s="71">
        <v>91</v>
      </c>
      <c r="C138" s="53">
        <f>BC_LĐNM!B92</f>
        <v>0</v>
      </c>
      <c r="D138" s="342">
        <f>BC_LĐNM!C92</f>
        <v>0</v>
      </c>
      <c r="E138" s="343"/>
      <c r="F138" s="343"/>
      <c r="G138" s="344"/>
      <c r="H138" s="53">
        <f>BC_LĐNM!E92</f>
        <v>0</v>
      </c>
      <c r="I138" s="34">
        <f>BC_LĐNM!F92</f>
        <v>0</v>
      </c>
      <c r="J138" s="34"/>
      <c r="K138" s="34"/>
      <c r="L138" s="57"/>
      <c r="M138" s="57"/>
      <c r="N138" s="57"/>
      <c r="O138" s="57"/>
      <c r="P138" s="57"/>
      <c r="Q138" s="57"/>
      <c r="R138" s="57"/>
      <c r="S138" s="57"/>
      <c r="T138" s="57"/>
      <c r="U138" s="57"/>
      <c r="V138" s="57"/>
      <c r="W138" s="57"/>
      <c r="X138" s="57"/>
      <c r="Y138" s="57"/>
      <c r="Z138" s="57"/>
      <c r="AA138" s="57"/>
      <c r="AB138" s="57"/>
      <c r="AC138" s="57"/>
      <c r="AD138" s="57"/>
      <c r="AE138" s="57"/>
      <c r="AF138" s="57"/>
      <c r="AG138" s="57"/>
      <c r="AH138" s="57"/>
      <c r="AI138" s="57"/>
      <c r="AJ138" s="57"/>
      <c r="AK138" s="57"/>
      <c r="AL138" s="57"/>
      <c r="AM138" s="57"/>
      <c r="AN138" s="57"/>
      <c r="AO138" s="57"/>
      <c r="AP138" s="57"/>
      <c r="AQ138" s="57"/>
      <c r="AR138" s="57"/>
      <c r="AS138" s="57"/>
      <c r="AT138" s="57"/>
      <c r="AU138" s="57"/>
      <c r="AV138" s="57"/>
      <c r="AW138" s="57"/>
      <c r="AX138" s="57"/>
      <c r="AY138" s="57"/>
      <c r="AZ138" s="57"/>
      <c r="BA138" s="57"/>
      <c r="BB138" s="57"/>
      <c r="BC138" s="57"/>
      <c r="BD138" s="57"/>
      <c r="BE138" s="57"/>
      <c r="BF138" s="57"/>
      <c r="BG138" s="57"/>
      <c r="BH138" s="57"/>
      <c r="BI138" s="57"/>
      <c r="BJ138" s="57"/>
      <c r="BK138" s="57"/>
      <c r="BL138" s="57"/>
      <c r="BM138" s="57"/>
      <c r="BN138" s="57"/>
      <c r="BO138" s="57"/>
      <c r="BP138" s="57"/>
      <c r="BQ138" s="57"/>
      <c r="BR138" s="57"/>
      <c r="BS138" s="57"/>
      <c r="BT138" s="57"/>
      <c r="BU138" s="57"/>
      <c r="BV138" s="57"/>
      <c r="BW138" s="57"/>
      <c r="BX138" s="57"/>
      <c r="BY138" s="57"/>
      <c r="BZ138" s="57"/>
      <c r="CA138" s="57"/>
      <c r="CB138" s="57"/>
      <c r="CC138" s="57"/>
      <c r="CD138" s="57"/>
      <c r="CE138" s="57"/>
      <c r="CF138" s="57"/>
      <c r="CG138" s="57"/>
      <c r="CH138" s="57"/>
      <c r="CI138" s="57"/>
      <c r="CJ138" s="57"/>
      <c r="CK138" s="57"/>
      <c r="CL138" s="57"/>
      <c r="CM138" s="57"/>
      <c r="CN138" s="57"/>
      <c r="CO138" s="57"/>
      <c r="CP138" s="57"/>
      <c r="CQ138" s="57"/>
      <c r="CR138" s="57"/>
      <c r="CS138" s="57"/>
      <c r="CT138" s="57"/>
      <c r="CU138" s="57"/>
      <c r="CV138" s="57"/>
      <c r="CW138" s="57"/>
      <c r="CX138" s="57"/>
      <c r="CY138" s="57"/>
      <c r="CZ138" s="57"/>
      <c r="DA138" s="57"/>
      <c r="DB138" s="57"/>
      <c r="DC138" s="57"/>
      <c r="DD138" s="57"/>
      <c r="DE138" s="57"/>
      <c r="DF138" s="57"/>
      <c r="DG138" s="57"/>
      <c r="DH138" s="57"/>
      <c r="DI138" s="57"/>
      <c r="DJ138" s="57"/>
      <c r="DK138" s="57"/>
      <c r="DL138" s="57"/>
      <c r="DM138" s="57"/>
      <c r="DN138" s="57"/>
      <c r="DO138" s="57"/>
      <c r="DP138" s="57"/>
      <c r="DQ138" s="57"/>
      <c r="DR138" s="57"/>
      <c r="DS138" s="57"/>
      <c r="DT138" s="57"/>
      <c r="DU138" s="57"/>
      <c r="DV138" s="57"/>
      <c r="DW138" s="57"/>
      <c r="DX138" s="57"/>
      <c r="DY138" s="57"/>
      <c r="DZ138" s="57"/>
      <c r="EA138" s="57"/>
      <c r="EB138" s="57"/>
      <c r="EC138" s="57"/>
      <c r="ED138" s="57"/>
      <c r="EE138" s="57"/>
      <c r="EF138" s="57"/>
      <c r="EG138" s="57"/>
      <c r="EH138" s="57"/>
      <c r="EI138" s="57"/>
      <c r="EJ138" s="57"/>
      <c r="EK138" s="57"/>
      <c r="EL138" s="57"/>
      <c r="EM138" s="57"/>
      <c r="EN138" s="57"/>
      <c r="EO138" s="57"/>
      <c r="EP138" s="57"/>
      <c r="EQ138" s="57"/>
      <c r="ER138" s="57"/>
      <c r="ES138" s="57"/>
      <c r="ET138" s="57"/>
      <c r="EU138" s="57"/>
      <c r="EV138" s="57"/>
      <c r="EW138" s="57"/>
      <c r="EX138" s="57"/>
      <c r="EY138" s="57"/>
      <c r="EZ138" s="57"/>
      <c r="FA138" s="57"/>
      <c r="FB138" s="57"/>
      <c r="FC138" s="57"/>
      <c r="FD138" s="57"/>
      <c r="FE138" s="57"/>
      <c r="FF138" s="57"/>
      <c r="FG138" s="57"/>
      <c r="FH138" s="57"/>
      <c r="FI138" s="57"/>
      <c r="FJ138" s="57"/>
      <c r="FK138" s="57"/>
      <c r="FL138" s="57"/>
      <c r="FM138" s="57"/>
      <c r="FN138" s="57"/>
      <c r="FO138" s="57"/>
      <c r="FP138" s="57"/>
      <c r="FQ138" s="57"/>
      <c r="FR138" s="57"/>
      <c r="FS138" s="57"/>
    </row>
    <row r="139" spans="1:175" hidden="1">
      <c r="A139" s="57"/>
      <c r="B139" s="71">
        <v>92</v>
      </c>
      <c r="C139" s="53">
        <f>BC_LĐNM!B93</f>
        <v>0</v>
      </c>
      <c r="D139" s="342">
        <f>BC_LĐNM!C93</f>
        <v>0</v>
      </c>
      <c r="E139" s="343"/>
      <c r="F139" s="343"/>
      <c r="G139" s="344"/>
      <c r="H139" s="53">
        <f>BC_LĐNM!E93</f>
        <v>0</v>
      </c>
      <c r="I139" s="34">
        <f>BC_LĐNM!F93</f>
        <v>0</v>
      </c>
      <c r="J139" s="34"/>
      <c r="K139" s="34"/>
      <c r="L139" s="57"/>
      <c r="M139" s="57"/>
      <c r="N139" s="57"/>
      <c r="O139" s="57"/>
      <c r="P139" s="57"/>
      <c r="Q139" s="57"/>
      <c r="R139" s="57"/>
      <c r="S139" s="57"/>
      <c r="T139" s="57"/>
      <c r="U139" s="57"/>
      <c r="V139" s="57"/>
      <c r="W139" s="57"/>
      <c r="X139" s="57"/>
      <c r="Y139" s="57"/>
      <c r="Z139" s="57"/>
      <c r="AA139" s="57"/>
      <c r="AB139" s="57"/>
      <c r="AC139" s="57"/>
      <c r="AD139" s="57"/>
      <c r="AE139" s="57"/>
      <c r="AF139" s="57"/>
      <c r="AG139" s="57"/>
      <c r="AH139" s="57"/>
      <c r="AI139" s="57"/>
      <c r="AJ139" s="57"/>
      <c r="AK139" s="57"/>
      <c r="AL139" s="57"/>
      <c r="AM139" s="57"/>
      <c r="AN139" s="57"/>
      <c r="AO139" s="57"/>
      <c r="AP139" s="57"/>
      <c r="AQ139" s="57"/>
      <c r="AR139" s="57"/>
      <c r="AS139" s="57"/>
      <c r="AT139" s="57"/>
      <c r="AU139" s="57"/>
      <c r="AV139" s="57"/>
      <c r="AW139" s="57"/>
      <c r="AX139" s="57"/>
      <c r="AY139" s="57"/>
      <c r="AZ139" s="57"/>
      <c r="BA139" s="57"/>
      <c r="BB139" s="57"/>
      <c r="BC139" s="57"/>
      <c r="BD139" s="57"/>
      <c r="BE139" s="57"/>
      <c r="BF139" s="57"/>
      <c r="BG139" s="57"/>
      <c r="BH139" s="57"/>
      <c r="BI139" s="57"/>
      <c r="BJ139" s="57"/>
      <c r="BK139" s="57"/>
      <c r="BL139" s="57"/>
      <c r="BM139" s="57"/>
      <c r="BN139" s="57"/>
      <c r="BO139" s="57"/>
      <c r="BP139" s="57"/>
      <c r="BQ139" s="57"/>
      <c r="BR139" s="57"/>
      <c r="BS139" s="57"/>
      <c r="BT139" s="57"/>
      <c r="BU139" s="57"/>
      <c r="BV139" s="57"/>
      <c r="BW139" s="57"/>
      <c r="BX139" s="57"/>
      <c r="BY139" s="57"/>
      <c r="BZ139" s="57"/>
      <c r="CA139" s="57"/>
      <c r="CB139" s="57"/>
      <c r="CC139" s="57"/>
      <c r="CD139" s="57"/>
      <c r="CE139" s="57"/>
      <c r="CF139" s="57"/>
      <c r="CG139" s="57"/>
      <c r="CH139" s="57"/>
      <c r="CI139" s="57"/>
      <c r="CJ139" s="57"/>
      <c r="CK139" s="57"/>
      <c r="CL139" s="57"/>
      <c r="CM139" s="57"/>
      <c r="CN139" s="57"/>
      <c r="CO139" s="57"/>
      <c r="CP139" s="57"/>
      <c r="CQ139" s="57"/>
      <c r="CR139" s="57"/>
      <c r="CS139" s="57"/>
      <c r="CT139" s="57"/>
      <c r="CU139" s="57"/>
      <c r="CV139" s="57"/>
      <c r="CW139" s="57"/>
      <c r="CX139" s="57"/>
      <c r="CY139" s="57"/>
      <c r="CZ139" s="57"/>
      <c r="DA139" s="57"/>
      <c r="DB139" s="57"/>
      <c r="DC139" s="57"/>
      <c r="DD139" s="57"/>
      <c r="DE139" s="57"/>
      <c r="DF139" s="57"/>
      <c r="DG139" s="57"/>
      <c r="DH139" s="57"/>
      <c r="DI139" s="57"/>
      <c r="DJ139" s="57"/>
      <c r="DK139" s="57"/>
      <c r="DL139" s="57"/>
      <c r="DM139" s="57"/>
      <c r="DN139" s="57"/>
      <c r="DO139" s="57"/>
      <c r="DP139" s="57"/>
      <c r="DQ139" s="57"/>
      <c r="DR139" s="57"/>
      <c r="DS139" s="57"/>
      <c r="DT139" s="57"/>
      <c r="DU139" s="57"/>
      <c r="DV139" s="57"/>
      <c r="DW139" s="57"/>
      <c r="DX139" s="57"/>
      <c r="DY139" s="57"/>
      <c r="DZ139" s="57"/>
      <c r="EA139" s="57"/>
      <c r="EB139" s="57"/>
      <c r="EC139" s="57"/>
      <c r="ED139" s="57"/>
      <c r="EE139" s="57"/>
      <c r="EF139" s="57"/>
      <c r="EG139" s="57"/>
      <c r="EH139" s="57"/>
      <c r="EI139" s="57"/>
      <c r="EJ139" s="57"/>
      <c r="EK139" s="57"/>
      <c r="EL139" s="57"/>
      <c r="EM139" s="57"/>
      <c r="EN139" s="57"/>
      <c r="EO139" s="57"/>
      <c r="EP139" s="57"/>
      <c r="EQ139" s="57"/>
      <c r="ER139" s="57"/>
      <c r="ES139" s="57"/>
      <c r="ET139" s="57"/>
      <c r="EU139" s="57"/>
      <c r="EV139" s="57"/>
      <c r="EW139" s="57"/>
      <c r="EX139" s="57"/>
      <c r="EY139" s="57"/>
      <c r="EZ139" s="57"/>
      <c r="FA139" s="57"/>
      <c r="FB139" s="57"/>
      <c r="FC139" s="57"/>
      <c r="FD139" s="57"/>
      <c r="FE139" s="57"/>
      <c r="FF139" s="57"/>
      <c r="FG139" s="57"/>
      <c r="FH139" s="57"/>
      <c r="FI139" s="57"/>
      <c r="FJ139" s="57"/>
      <c r="FK139" s="57"/>
      <c r="FL139" s="57"/>
      <c r="FM139" s="57"/>
      <c r="FN139" s="57"/>
      <c r="FO139" s="57"/>
      <c r="FP139" s="57"/>
      <c r="FQ139" s="57"/>
      <c r="FR139" s="57"/>
      <c r="FS139" s="57"/>
    </row>
    <row r="140" spans="1:175" hidden="1">
      <c r="A140" s="57"/>
      <c r="B140" s="71">
        <v>93</v>
      </c>
      <c r="C140" s="53">
        <f>BC_LĐNM!B94</f>
        <v>0</v>
      </c>
      <c r="D140" s="342">
        <f>BC_LĐNM!C94</f>
        <v>0</v>
      </c>
      <c r="E140" s="343"/>
      <c r="F140" s="343"/>
      <c r="G140" s="344"/>
      <c r="H140" s="53">
        <f>BC_LĐNM!E94</f>
        <v>0</v>
      </c>
      <c r="I140" s="34">
        <f>BC_LĐNM!F94</f>
        <v>0</v>
      </c>
      <c r="J140" s="34"/>
      <c r="K140" s="34"/>
      <c r="L140" s="57"/>
      <c r="M140" s="57"/>
      <c r="N140" s="57"/>
      <c r="O140" s="57"/>
      <c r="P140" s="57"/>
      <c r="Q140" s="57"/>
      <c r="R140" s="57"/>
      <c r="S140" s="57"/>
      <c r="T140" s="57"/>
      <c r="U140" s="57"/>
      <c r="V140" s="57"/>
      <c r="W140" s="57"/>
      <c r="X140" s="57"/>
      <c r="Y140" s="57"/>
      <c r="Z140" s="57"/>
      <c r="AA140" s="57"/>
      <c r="AB140" s="57"/>
      <c r="AC140" s="57"/>
      <c r="AD140" s="57"/>
      <c r="AE140" s="57"/>
      <c r="AF140" s="57"/>
      <c r="AG140" s="57"/>
      <c r="AH140" s="57"/>
      <c r="AI140" s="57"/>
      <c r="AJ140" s="57"/>
      <c r="AK140" s="57"/>
      <c r="AL140" s="57"/>
      <c r="AM140" s="57"/>
      <c r="AN140" s="57"/>
      <c r="AO140" s="57"/>
      <c r="AP140" s="57"/>
      <c r="AQ140" s="57"/>
      <c r="AR140" s="57"/>
      <c r="AS140" s="57"/>
      <c r="AT140" s="57"/>
      <c r="AU140" s="57"/>
      <c r="AV140" s="57"/>
      <c r="AW140" s="57"/>
      <c r="AX140" s="57"/>
      <c r="AY140" s="57"/>
      <c r="AZ140" s="57"/>
      <c r="BA140" s="57"/>
      <c r="BB140" s="57"/>
      <c r="BC140" s="57"/>
      <c r="BD140" s="57"/>
      <c r="BE140" s="57"/>
      <c r="BF140" s="57"/>
      <c r="BG140" s="57"/>
      <c r="BH140" s="57"/>
      <c r="BI140" s="57"/>
      <c r="BJ140" s="57"/>
      <c r="BK140" s="57"/>
      <c r="BL140" s="57"/>
      <c r="BM140" s="57"/>
      <c r="BN140" s="57"/>
      <c r="BO140" s="57"/>
      <c r="BP140" s="57"/>
      <c r="BQ140" s="57"/>
      <c r="BR140" s="57"/>
      <c r="BS140" s="57"/>
      <c r="BT140" s="57"/>
      <c r="BU140" s="57"/>
      <c r="BV140" s="57"/>
      <c r="BW140" s="57"/>
      <c r="BX140" s="57"/>
      <c r="BY140" s="57"/>
      <c r="BZ140" s="57"/>
      <c r="CA140" s="57"/>
      <c r="CB140" s="57"/>
      <c r="CC140" s="57"/>
      <c r="CD140" s="57"/>
      <c r="CE140" s="57"/>
      <c r="CF140" s="57"/>
      <c r="CG140" s="57"/>
      <c r="CH140" s="57"/>
      <c r="CI140" s="57"/>
      <c r="CJ140" s="57"/>
      <c r="CK140" s="57"/>
      <c r="CL140" s="57"/>
      <c r="CM140" s="57"/>
      <c r="CN140" s="57"/>
      <c r="CO140" s="57"/>
      <c r="CP140" s="57"/>
      <c r="CQ140" s="57"/>
      <c r="CR140" s="57"/>
      <c r="CS140" s="57"/>
      <c r="CT140" s="57"/>
      <c r="CU140" s="57"/>
      <c r="CV140" s="57"/>
      <c r="CW140" s="57"/>
      <c r="CX140" s="57"/>
      <c r="CY140" s="57"/>
      <c r="CZ140" s="57"/>
      <c r="DA140" s="57"/>
      <c r="DB140" s="57"/>
      <c r="DC140" s="57"/>
      <c r="DD140" s="57"/>
      <c r="DE140" s="57"/>
      <c r="DF140" s="57"/>
      <c r="DG140" s="57"/>
      <c r="DH140" s="57"/>
      <c r="DI140" s="57"/>
      <c r="DJ140" s="57"/>
      <c r="DK140" s="57"/>
      <c r="DL140" s="57"/>
      <c r="DM140" s="57"/>
      <c r="DN140" s="57"/>
      <c r="DO140" s="57"/>
      <c r="DP140" s="57"/>
      <c r="DQ140" s="57"/>
      <c r="DR140" s="57"/>
      <c r="DS140" s="57"/>
      <c r="DT140" s="57"/>
      <c r="DU140" s="57"/>
      <c r="DV140" s="57"/>
      <c r="DW140" s="57"/>
      <c r="DX140" s="57"/>
      <c r="DY140" s="57"/>
      <c r="DZ140" s="57"/>
      <c r="EA140" s="57"/>
      <c r="EB140" s="57"/>
      <c r="EC140" s="57"/>
      <c r="ED140" s="57"/>
      <c r="EE140" s="57"/>
      <c r="EF140" s="57"/>
      <c r="EG140" s="57"/>
      <c r="EH140" s="57"/>
      <c r="EI140" s="57"/>
      <c r="EJ140" s="57"/>
      <c r="EK140" s="57"/>
      <c r="EL140" s="57"/>
      <c r="EM140" s="57"/>
      <c r="EN140" s="57"/>
      <c r="EO140" s="57"/>
      <c r="EP140" s="57"/>
      <c r="EQ140" s="57"/>
      <c r="ER140" s="57"/>
      <c r="ES140" s="57"/>
      <c r="ET140" s="57"/>
      <c r="EU140" s="57"/>
      <c r="EV140" s="57"/>
      <c r="EW140" s="57"/>
      <c r="EX140" s="57"/>
      <c r="EY140" s="57"/>
      <c r="EZ140" s="57"/>
      <c r="FA140" s="57"/>
      <c r="FB140" s="57"/>
      <c r="FC140" s="57"/>
      <c r="FD140" s="57"/>
      <c r="FE140" s="57"/>
      <c r="FF140" s="57"/>
      <c r="FG140" s="57"/>
      <c r="FH140" s="57"/>
      <c r="FI140" s="57"/>
      <c r="FJ140" s="57"/>
      <c r="FK140" s="57"/>
      <c r="FL140" s="57"/>
      <c r="FM140" s="57"/>
      <c r="FN140" s="57"/>
      <c r="FO140" s="57"/>
      <c r="FP140" s="57"/>
      <c r="FQ140" s="57"/>
      <c r="FR140" s="57"/>
      <c r="FS140" s="57"/>
    </row>
    <row r="141" spans="1:175" hidden="1">
      <c r="A141" s="57"/>
      <c r="B141" s="71">
        <v>94</v>
      </c>
      <c r="C141" s="53">
        <f>BC_LĐNM!B95</f>
        <v>0</v>
      </c>
      <c r="D141" s="342">
        <f>BC_LĐNM!C95</f>
        <v>0</v>
      </c>
      <c r="E141" s="343"/>
      <c r="F141" s="343"/>
      <c r="G141" s="344"/>
      <c r="H141" s="53">
        <f>BC_LĐNM!E95</f>
        <v>0</v>
      </c>
      <c r="I141" s="34">
        <f>BC_LĐNM!F95</f>
        <v>0</v>
      </c>
      <c r="J141" s="34"/>
      <c r="K141" s="34"/>
      <c r="L141" s="57"/>
      <c r="M141" s="57"/>
      <c r="N141" s="57"/>
      <c r="O141" s="57"/>
      <c r="P141" s="57"/>
      <c r="Q141" s="57"/>
      <c r="R141" s="57"/>
      <c r="S141" s="57"/>
      <c r="T141" s="57"/>
      <c r="U141" s="57"/>
      <c r="V141" s="57"/>
      <c r="W141" s="57"/>
      <c r="X141" s="57"/>
      <c r="Y141" s="57"/>
      <c r="Z141" s="57"/>
      <c r="AA141" s="57"/>
      <c r="AB141" s="57"/>
      <c r="AC141" s="57"/>
      <c r="AD141" s="57"/>
      <c r="AE141" s="57"/>
      <c r="AF141" s="57"/>
      <c r="AG141" s="57"/>
      <c r="AH141" s="57"/>
      <c r="AI141" s="57"/>
      <c r="AJ141" s="57"/>
      <c r="AK141" s="57"/>
      <c r="AL141" s="57"/>
      <c r="AM141" s="57"/>
      <c r="AN141" s="57"/>
      <c r="AO141" s="57"/>
      <c r="AP141" s="57"/>
      <c r="AQ141" s="57"/>
      <c r="AR141" s="57"/>
      <c r="AS141" s="57"/>
      <c r="AT141" s="57"/>
      <c r="AU141" s="57"/>
      <c r="AV141" s="57"/>
      <c r="AW141" s="57"/>
      <c r="AX141" s="57"/>
      <c r="AY141" s="57"/>
      <c r="AZ141" s="57"/>
      <c r="BA141" s="57"/>
      <c r="BB141" s="57"/>
      <c r="BC141" s="57"/>
      <c r="BD141" s="57"/>
      <c r="BE141" s="57"/>
      <c r="BF141" s="57"/>
      <c r="BG141" s="57"/>
      <c r="BH141" s="57"/>
      <c r="BI141" s="57"/>
      <c r="BJ141" s="57"/>
      <c r="BK141" s="57"/>
      <c r="BL141" s="57"/>
      <c r="BM141" s="57"/>
      <c r="BN141" s="57"/>
      <c r="BO141" s="57"/>
      <c r="BP141" s="57"/>
      <c r="BQ141" s="57"/>
      <c r="BR141" s="57"/>
      <c r="BS141" s="57"/>
      <c r="BT141" s="57"/>
      <c r="BU141" s="57"/>
      <c r="BV141" s="57"/>
      <c r="BW141" s="57"/>
      <c r="BX141" s="57"/>
      <c r="BY141" s="57"/>
      <c r="BZ141" s="57"/>
      <c r="CA141" s="57"/>
      <c r="CB141" s="57"/>
      <c r="CC141" s="57"/>
      <c r="CD141" s="57"/>
      <c r="CE141" s="57"/>
      <c r="CF141" s="57"/>
      <c r="CG141" s="57"/>
      <c r="CH141" s="57"/>
      <c r="CI141" s="57"/>
      <c r="CJ141" s="57"/>
      <c r="CK141" s="57"/>
      <c r="CL141" s="57"/>
      <c r="CM141" s="57"/>
      <c r="CN141" s="57"/>
      <c r="CO141" s="57"/>
      <c r="CP141" s="57"/>
      <c r="CQ141" s="57"/>
      <c r="CR141" s="57"/>
      <c r="CS141" s="57"/>
      <c r="CT141" s="57"/>
      <c r="CU141" s="57"/>
      <c r="CV141" s="57"/>
      <c r="CW141" s="57"/>
      <c r="CX141" s="57"/>
      <c r="CY141" s="57"/>
      <c r="CZ141" s="57"/>
      <c r="DA141" s="57"/>
      <c r="DB141" s="57"/>
      <c r="DC141" s="57"/>
      <c r="DD141" s="57"/>
      <c r="DE141" s="57"/>
      <c r="DF141" s="57"/>
      <c r="DG141" s="57"/>
      <c r="DH141" s="57"/>
      <c r="DI141" s="57"/>
      <c r="DJ141" s="57"/>
      <c r="DK141" s="57"/>
      <c r="DL141" s="57"/>
      <c r="DM141" s="57"/>
      <c r="DN141" s="57"/>
      <c r="DO141" s="57"/>
      <c r="DP141" s="57"/>
      <c r="DQ141" s="57"/>
      <c r="DR141" s="57"/>
      <c r="DS141" s="57"/>
      <c r="DT141" s="57"/>
      <c r="DU141" s="57"/>
      <c r="DV141" s="57"/>
      <c r="DW141" s="57"/>
      <c r="DX141" s="57"/>
      <c r="DY141" s="57"/>
      <c r="DZ141" s="57"/>
      <c r="EA141" s="57"/>
      <c r="EB141" s="57"/>
      <c r="EC141" s="57"/>
      <c r="ED141" s="57"/>
      <c r="EE141" s="57"/>
      <c r="EF141" s="57"/>
      <c r="EG141" s="57"/>
      <c r="EH141" s="57"/>
      <c r="EI141" s="57"/>
      <c r="EJ141" s="57"/>
      <c r="EK141" s="57"/>
      <c r="EL141" s="57"/>
      <c r="EM141" s="57"/>
      <c r="EN141" s="57"/>
      <c r="EO141" s="57"/>
      <c r="EP141" s="57"/>
      <c r="EQ141" s="57"/>
      <c r="ER141" s="57"/>
      <c r="ES141" s="57"/>
      <c r="ET141" s="57"/>
      <c r="EU141" s="57"/>
      <c r="EV141" s="57"/>
      <c r="EW141" s="57"/>
      <c r="EX141" s="57"/>
      <c r="EY141" s="57"/>
      <c r="EZ141" s="57"/>
      <c r="FA141" s="57"/>
      <c r="FB141" s="57"/>
      <c r="FC141" s="57"/>
      <c r="FD141" s="57"/>
      <c r="FE141" s="57"/>
      <c r="FF141" s="57"/>
      <c r="FG141" s="57"/>
      <c r="FH141" s="57"/>
      <c r="FI141" s="57"/>
      <c r="FJ141" s="57"/>
      <c r="FK141" s="57"/>
      <c r="FL141" s="57"/>
      <c r="FM141" s="57"/>
      <c r="FN141" s="57"/>
      <c r="FO141" s="57"/>
      <c r="FP141" s="57"/>
      <c r="FQ141" s="57"/>
      <c r="FR141" s="57"/>
      <c r="FS141" s="57"/>
    </row>
    <row r="142" spans="1:175" hidden="1">
      <c r="A142" s="57"/>
      <c r="B142" s="71">
        <v>95</v>
      </c>
      <c r="C142" s="53">
        <f>BC_LĐNM!B96</f>
        <v>0</v>
      </c>
      <c r="D142" s="342">
        <f>BC_LĐNM!C96</f>
        <v>0</v>
      </c>
      <c r="E142" s="343"/>
      <c r="F142" s="343"/>
      <c r="G142" s="344"/>
      <c r="H142" s="53">
        <f>BC_LĐNM!E96</f>
        <v>0</v>
      </c>
      <c r="I142" s="34">
        <f>BC_LĐNM!F96</f>
        <v>0</v>
      </c>
      <c r="J142" s="34"/>
      <c r="K142" s="34">
        <f>BC_LĐNM!H71</f>
        <v>0</v>
      </c>
      <c r="L142" s="57"/>
      <c r="M142" s="57"/>
      <c r="N142" s="57"/>
      <c r="O142" s="57"/>
      <c r="P142" s="57"/>
      <c r="Q142" s="57"/>
      <c r="R142" s="57"/>
      <c r="S142" s="57"/>
      <c r="T142" s="57"/>
      <c r="U142" s="57"/>
      <c r="V142" s="57"/>
      <c r="W142" s="57"/>
      <c r="X142" s="57"/>
      <c r="Y142" s="57"/>
      <c r="Z142" s="57"/>
      <c r="AA142" s="57"/>
      <c r="AB142" s="57"/>
      <c r="AC142" s="57"/>
      <c r="AD142" s="57"/>
      <c r="AE142" s="57"/>
      <c r="AF142" s="57"/>
      <c r="AG142" s="57"/>
      <c r="AH142" s="57"/>
      <c r="AI142" s="57"/>
      <c r="AJ142" s="57"/>
      <c r="AK142" s="57"/>
      <c r="AL142" s="57"/>
      <c r="AM142" s="57"/>
      <c r="AN142" s="57"/>
      <c r="AO142" s="57"/>
      <c r="AP142" s="57"/>
      <c r="AQ142" s="57"/>
      <c r="AR142" s="57"/>
      <c r="AS142" s="57"/>
      <c r="AT142" s="57"/>
      <c r="AU142" s="57"/>
      <c r="AV142" s="57"/>
      <c r="AW142" s="57"/>
      <c r="AX142" s="57"/>
      <c r="AY142" s="57"/>
      <c r="AZ142" s="57"/>
      <c r="BA142" s="57"/>
      <c r="BB142" s="57"/>
      <c r="BC142" s="57"/>
      <c r="BD142" s="57"/>
      <c r="BE142" s="57"/>
      <c r="BF142" s="57"/>
      <c r="BG142" s="57"/>
      <c r="BH142" s="57"/>
      <c r="BI142" s="57"/>
      <c r="BJ142" s="57"/>
      <c r="BK142" s="57"/>
      <c r="BL142" s="57"/>
      <c r="BM142" s="57"/>
      <c r="BN142" s="57"/>
      <c r="BO142" s="57"/>
      <c r="BP142" s="57"/>
      <c r="BQ142" s="57"/>
      <c r="BR142" s="57"/>
      <c r="BS142" s="57"/>
      <c r="BT142" s="57"/>
      <c r="BU142" s="57"/>
      <c r="BV142" s="57"/>
      <c r="BW142" s="57"/>
      <c r="BX142" s="57"/>
      <c r="BY142" s="57"/>
      <c r="BZ142" s="57"/>
      <c r="CA142" s="57"/>
      <c r="CB142" s="57"/>
      <c r="CC142" s="57"/>
      <c r="CD142" s="57"/>
      <c r="CE142" s="57"/>
      <c r="CF142" s="57"/>
      <c r="CG142" s="57"/>
      <c r="CH142" s="57"/>
      <c r="CI142" s="57"/>
      <c r="CJ142" s="57"/>
      <c r="CK142" s="57"/>
      <c r="CL142" s="57"/>
      <c r="CM142" s="57"/>
      <c r="CN142" s="57"/>
      <c r="CO142" s="57"/>
      <c r="CP142" s="57"/>
      <c r="CQ142" s="57"/>
      <c r="CR142" s="57"/>
      <c r="CS142" s="57"/>
      <c r="CT142" s="57"/>
      <c r="CU142" s="57"/>
      <c r="CV142" s="57"/>
      <c r="CW142" s="57"/>
      <c r="CX142" s="57"/>
      <c r="CY142" s="57"/>
      <c r="CZ142" s="57"/>
      <c r="DA142" s="57"/>
      <c r="DB142" s="57"/>
      <c r="DC142" s="57"/>
      <c r="DD142" s="57"/>
      <c r="DE142" s="57"/>
      <c r="DF142" s="57"/>
      <c r="DG142" s="57"/>
      <c r="DH142" s="57"/>
      <c r="DI142" s="57"/>
      <c r="DJ142" s="57"/>
      <c r="DK142" s="57"/>
      <c r="DL142" s="57"/>
      <c r="DM142" s="57"/>
      <c r="DN142" s="57"/>
      <c r="DO142" s="57"/>
      <c r="DP142" s="57"/>
      <c r="DQ142" s="57"/>
      <c r="DR142" s="57"/>
      <c r="DS142" s="57"/>
      <c r="DT142" s="57"/>
      <c r="DU142" s="57"/>
      <c r="DV142" s="57"/>
      <c r="DW142" s="57"/>
      <c r="DX142" s="57"/>
      <c r="DY142" s="57"/>
      <c r="DZ142" s="57"/>
      <c r="EA142" s="57"/>
      <c r="EB142" s="57"/>
      <c r="EC142" s="57"/>
      <c r="ED142" s="57"/>
      <c r="EE142" s="57"/>
      <c r="EF142" s="57"/>
      <c r="EG142" s="57"/>
      <c r="EH142" s="57"/>
      <c r="EI142" s="57"/>
      <c r="EJ142" s="57"/>
      <c r="EK142" s="57"/>
      <c r="EL142" s="57"/>
      <c r="EM142" s="57"/>
      <c r="EN142" s="57"/>
      <c r="EO142" s="57"/>
      <c r="EP142" s="57"/>
      <c r="EQ142" s="57"/>
      <c r="ER142" s="57"/>
      <c r="ES142" s="57"/>
      <c r="ET142" s="57"/>
      <c r="EU142" s="57"/>
      <c r="EV142" s="57"/>
      <c r="EW142" s="57"/>
      <c r="EX142" s="57"/>
      <c r="EY142" s="57"/>
      <c r="EZ142" s="57"/>
      <c r="FA142" s="57"/>
      <c r="FB142" s="57"/>
      <c r="FC142" s="57"/>
      <c r="FD142" s="57"/>
      <c r="FE142" s="57"/>
      <c r="FF142" s="57"/>
      <c r="FG142" s="57"/>
      <c r="FH142" s="57"/>
      <c r="FI142" s="57"/>
      <c r="FJ142" s="57"/>
      <c r="FK142" s="57"/>
      <c r="FL142" s="57"/>
      <c r="FM142" s="57"/>
      <c r="FN142" s="57"/>
      <c r="FO142" s="57"/>
      <c r="FP142" s="57"/>
      <c r="FQ142" s="57"/>
      <c r="FR142" s="57"/>
      <c r="FS142" s="57"/>
    </row>
    <row r="143" spans="1:175" hidden="1">
      <c r="A143" s="57"/>
      <c r="B143" s="71">
        <v>96</v>
      </c>
      <c r="C143" s="53">
        <f>BC_LĐNM!B97</f>
        <v>0</v>
      </c>
      <c r="D143" s="342">
        <f>BC_LĐNM!C97</f>
        <v>0</v>
      </c>
      <c r="E143" s="343"/>
      <c r="F143" s="343"/>
      <c r="G143" s="344"/>
      <c r="H143" s="53">
        <f>BC_LĐNM!E97</f>
        <v>0</v>
      </c>
      <c r="I143" s="34">
        <f>BC_LĐNM!F97</f>
        <v>0</v>
      </c>
      <c r="J143" s="34"/>
      <c r="K143" s="34">
        <f>BC_LĐNM!H72</f>
        <v>0</v>
      </c>
      <c r="L143" s="57"/>
      <c r="M143" s="57"/>
      <c r="N143" s="57"/>
      <c r="O143" s="57"/>
      <c r="P143" s="57"/>
      <c r="Q143" s="57"/>
      <c r="R143" s="57"/>
      <c r="S143" s="57"/>
      <c r="T143" s="57"/>
      <c r="U143" s="57"/>
      <c r="V143" s="57"/>
      <c r="W143" s="57"/>
      <c r="X143" s="57"/>
      <c r="Y143" s="57"/>
      <c r="Z143" s="57"/>
      <c r="AA143" s="57"/>
      <c r="AB143" s="57"/>
      <c r="AC143" s="57"/>
      <c r="AD143" s="57"/>
      <c r="AE143" s="57"/>
      <c r="AF143" s="57"/>
      <c r="AG143" s="57"/>
      <c r="AH143" s="57"/>
      <c r="AI143" s="57"/>
      <c r="AJ143" s="57"/>
      <c r="AK143" s="57"/>
      <c r="AL143" s="57"/>
      <c r="AM143" s="57"/>
      <c r="AN143" s="57"/>
      <c r="AO143" s="57"/>
      <c r="AP143" s="57"/>
      <c r="AQ143" s="57"/>
      <c r="AR143" s="57"/>
      <c r="AS143" s="57"/>
      <c r="AT143" s="57"/>
      <c r="AU143" s="57"/>
      <c r="AV143" s="57"/>
      <c r="AW143" s="57"/>
      <c r="AX143" s="57"/>
      <c r="AY143" s="57"/>
      <c r="AZ143" s="57"/>
      <c r="BA143" s="57"/>
      <c r="BB143" s="57"/>
      <c r="BC143" s="57"/>
      <c r="BD143" s="57"/>
      <c r="BE143" s="57"/>
      <c r="BF143" s="57"/>
      <c r="BG143" s="57"/>
      <c r="BH143" s="57"/>
      <c r="BI143" s="57"/>
      <c r="BJ143" s="57"/>
      <c r="BK143" s="57"/>
      <c r="BL143" s="57"/>
      <c r="BM143" s="57"/>
      <c r="BN143" s="57"/>
      <c r="BO143" s="57"/>
      <c r="BP143" s="57"/>
      <c r="BQ143" s="57"/>
      <c r="BR143" s="57"/>
      <c r="BS143" s="57"/>
      <c r="BT143" s="57"/>
      <c r="BU143" s="57"/>
      <c r="BV143" s="57"/>
      <c r="BW143" s="57"/>
      <c r="BX143" s="57"/>
      <c r="BY143" s="57"/>
      <c r="BZ143" s="57"/>
      <c r="CA143" s="57"/>
      <c r="CB143" s="57"/>
      <c r="CC143" s="57"/>
      <c r="CD143" s="57"/>
      <c r="CE143" s="57"/>
      <c r="CF143" s="57"/>
      <c r="CG143" s="57"/>
      <c r="CH143" s="57"/>
      <c r="CI143" s="57"/>
      <c r="CJ143" s="57"/>
      <c r="CK143" s="57"/>
      <c r="CL143" s="57"/>
      <c r="CM143" s="57"/>
      <c r="CN143" s="57"/>
      <c r="CO143" s="57"/>
      <c r="CP143" s="57"/>
      <c r="CQ143" s="57"/>
      <c r="CR143" s="57"/>
      <c r="CS143" s="57"/>
      <c r="CT143" s="57"/>
      <c r="CU143" s="57"/>
      <c r="CV143" s="57"/>
      <c r="CW143" s="57"/>
      <c r="CX143" s="57"/>
      <c r="CY143" s="57"/>
      <c r="CZ143" s="57"/>
      <c r="DA143" s="57"/>
      <c r="DB143" s="57"/>
      <c r="DC143" s="57"/>
      <c r="DD143" s="57"/>
      <c r="DE143" s="57"/>
      <c r="DF143" s="57"/>
      <c r="DG143" s="57"/>
      <c r="DH143" s="57"/>
      <c r="DI143" s="57"/>
      <c r="DJ143" s="57"/>
      <c r="DK143" s="57"/>
      <c r="DL143" s="57"/>
      <c r="DM143" s="57"/>
      <c r="DN143" s="57"/>
      <c r="DO143" s="57"/>
      <c r="DP143" s="57"/>
      <c r="DQ143" s="57"/>
      <c r="DR143" s="57"/>
      <c r="DS143" s="57"/>
      <c r="DT143" s="57"/>
      <c r="DU143" s="57"/>
      <c r="DV143" s="57"/>
      <c r="DW143" s="57"/>
      <c r="DX143" s="57"/>
      <c r="DY143" s="57"/>
      <c r="DZ143" s="57"/>
      <c r="EA143" s="57"/>
      <c r="EB143" s="57"/>
      <c r="EC143" s="57"/>
      <c r="ED143" s="57"/>
      <c r="EE143" s="57"/>
      <c r="EF143" s="57"/>
      <c r="EG143" s="57"/>
      <c r="EH143" s="57"/>
      <c r="EI143" s="57"/>
      <c r="EJ143" s="57"/>
      <c r="EK143" s="57"/>
      <c r="EL143" s="57"/>
      <c r="EM143" s="57"/>
      <c r="EN143" s="57"/>
      <c r="EO143" s="57"/>
      <c r="EP143" s="57"/>
      <c r="EQ143" s="57"/>
      <c r="ER143" s="57"/>
      <c r="ES143" s="57"/>
      <c r="ET143" s="57"/>
      <c r="EU143" s="57"/>
      <c r="EV143" s="57"/>
      <c r="EW143" s="57"/>
      <c r="EX143" s="57"/>
      <c r="EY143" s="57"/>
      <c r="EZ143" s="57"/>
      <c r="FA143" s="57"/>
      <c r="FB143" s="57"/>
      <c r="FC143" s="57"/>
      <c r="FD143" s="57"/>
      <c r="FE143" s="57"/>
      <c r="FF143" s="57"/>
      <c r="FG143" s="57"/>
      <c r="FH143" s="57"/>
      <c r="FI143" s="57"/>
      <c r="FJ143" s="57"/>
      <c r="FK143" s="57"/>
      <c r="FL143" s="57"/>
      <c r="FM143" s="57"/>
      <c r="FN143" s="57"/>
      <c r="FO143" s="57"/>
      <c r="FP143" s="57"/>
      <c r="FQ143" s="57"/>
      <c r="FR143" s="57"/>
      <c r="FS143" s="57"/>
    </row>
    <row r="144" spans="1:175" hidden="1">
      <c r="A144" s="57"/>
      <c r="B144" s="71">
        <v>97</v>
      </c>
      <c r="C144" s="53">
        <f>BC_LĐNM!B98</f>
        <v>0</v>
      </c>
      <c r="D144" s="342">
        <f>BC_LĐNM!C98</f>
        <v>0</v>
      </c>
      <c r="E144" s="343"/>
      <c r="F144" s="343"/>
      <c r="G144" s="344"/>
      <c r="H144" s="53">
        <f>BC_LĐNM!E98</f>
        <v>0</v>
      </c>
      <c r="I144" s="34">
        <f>BC_LĐNM!F98</f>
        <v>0</v>
      </c>
      <c r="J144" s="34"/>
      <c r="K144" s="34">
        <f>BC_LĐNM!H73</f>
        <v>0</v>
      </c>
      <c r="L144" s="57"/>
      <c r="M144" s="57"/>
      <c r="N144" s="57"/>
      <c r="O144" s="57"/>
      <c r="P144" s="57"/>
      <c r="Q144" s="57"/>
      <c r="R144" s="57"/>
      <c r="S144" s="57"/>
      <c r="T144" s="57"/>
      <c r="U144" s="57"/>
      <c r="V144" s="57"/>
      <c r="W144" s="57"/>
      <c r="X144" s="57"/>
      <c r="Y144" s="57"/>
      <c r="Z144" s="57"/>
      <c r="AA144" s="57"/>
      <c r="AB144" s="57"/>
      <c r="AC144" s="57"/>
      <c r="AD144" s="57"/>
      <c r="AE144" s="57"/>
      <c r="AF144" s="57"/>
      <c r="AG144" s="57"/>
      <c r="AH144" s="57"/>
      <c r="AI144" s="57"/>
      <c r="AJ144" s="57"/>
      <c r="AK144" s="57"/>
      <c r="AL144" s="57"/>
      <c r="AM144" s="57"/>
      <c r="AN144" s="57"/>
      <c r="AO144" s="57"/>
      <c r="AP144" s="57"/>
      <c r="AQ144" s="57"/>
      <c r="AR144" s="57"/>
      <c r="AS144" s="57"/>
      <c r="AT144" s="57"/>
      <c r="AU144" s="57"/>
      <c r="AV144" s="57"/>
      <c r="AW144" s="57"/>
      <c r="AX144" s="57"/>
      <c r="AY144" s="57"/>
      <c r="AZ144" s="57"/>
      <c r="BA144" s="57"/>
      <c r="BB144" s="57"/>
      <c r="BC144" s="57"/>
      <c r="BD144" s="57"/>
      <c r="BE144" s="57"/>
      <c r="BF144" s="57"/>
      <c r="BG144" s="57"/>
      <c r="BH144" s="57"/>
      <c r="BI144" s="57"/>
      <c r="BJ144" s="57"/>
      <c r="BK144" s="57"/>
      <c r="BL144" s="57"/>
      <c r="BM144" s="57"/>
      <c r="BN144" s="57"/>
      <c r="BO144" s="57"/>
      <c r="BP144" s="57"/>
      <c r="BQ144" s="57"/>
      <c r="BR144" s="57"/>
      <c r="BS144" s="57"/>
      <c r="BT144" s="57"/>
      <c r="BU144" s="57"/>
      <c r="BV144" s="57"/>
      <c r="BW144" s="57"/>
      <c r="BX144" s="57"/>
      <c r="BY144" s="57"/>
      <c r="BZ144" s="57"/>
      <c r="CA144" s="57"/>
      <c r="CB144" s="57"/>
      <c r="CC144" s="57"/>
      <c r="CD144" s="57"/>
      <c r="CE144" s="57"/>
      <c r="CF144" s="57"/>
      <c r="CG144" s="57"/>
      <c r="CH144" s="57"/>
      <c r="CI144" s="57"/>
      <c r="CJ144" s="57"/>
      <c r="CK144" s="57"/>
      <c r="CL144" s="57"/>
      <c r="CM144" s="57"/>
      <c r="CN144" s="57"/>
      <c r="CO144" s="57"/>
      <c r="CP144" s="57"/>
      <c r="CQ144" s="57"/>
      <c r="CR144" s="57"/>
      <c r="CS144" s="57"/>
      <c r="CT144" s="57"/>
      <c r="CU144" s="57"/>
      <c r="CV144" s="57"/>
      <c r="CW144" s="57"/>
      <c r="CX144" s="57"/>
      <c r="CY144" s="57"/>
      <c r="CZ144" s="57"/>
      <c r="DA144" s="57"/>
      <c r="DB144" s="57"/>
      <c r="DC144" s="57"/>
      <c r="DD144" s="57"/>
      <c r="DE144" s="57"/>
      <c r="DF144" s="57"/>
      <c r="DG144" s="57"/>
      <c r="DH144" s="57"/>
      <c r="DI144" s="57"/>
      <c r="DJ144" s="57"/>
      <c r="DK144" s="57"/>
      <c r="DL144" s="57"/>
      <c r="DM144" s="57"/>
      <c r="DN144" s="57"/>
      <c r="DO144" s="57"/>
      <c r="DP144" s="57"/>
      <c r="DQ144" s="57"/>
      <c r="DR144" s="57"/>
      <c r="DS144" s="57"/>
      <c r="DT144" s="57"/>
      <c r="DU144" s="57"/>
      <c r="DV144" s="57"/>
      <c r="DW144" s="57"/>
      <c r="DX144" s="57"/>
      <c r="DY144" s="57"/>
      <c r="DZ144" s="57"/>
      <c r="EA144" s="57"/>
      <c r="EB144" s="57"/>
      <c r="EC144" s="57"/>
      <c r="ED144" s="57"/>
      <c r="EE144" s="57"/>
      <c r="EF144" s="57"/>
      <c r="EG144" s="57"/>
      <c r="EH144" s="57"/>
      <c r="EI144" s="57"/>
      <c r="EJ144" s="57"/>
      <c r="EK144" s="57"/>
      <c r="EL144" s="57"/>
      <c r="EM144" s="57"/>
      <c r="EN144" s="57"/>
      <c r="EO144" s="57"/>
      <c r="EP144" s="57"/>
      <c r="EQ144" s="57"/>
      <c r="ER144" s="57"/>
      <c r="ES144" s="57"/>
      <c r="ET144" s="57"/>
      <c r="EU144" s="57"/>
      <c r="EV144" s="57"/>
      <c r="EW144" s="57"/>
      <c r="EX144" s="57"/>
      <c r="EY144" s="57"/>
      <c r="EZ144" s="57"/>
      <c r="FA144" s="57"/>
      <c r="FB144" s="57"/>
      <c r="FC144" s="57"/>
      <c r="FD144" s="57"/>
      <c r="FE144" s="57"/>
      <c r="FF144" s="57"/>
      <c r="FG144" s="57"/>
      <c r="FH144" s="57"/>
      <c r="FI144" s="57"/>
      <c r="FJ144" s="57"/>
      <c r="FK144" s="57"/>
      <c r="FL144" s="57"/>
      <c r="FM144" s="57"/>
      <c r="FN144" s="57"/>
      <c r="FO144" s="57"/>
      <c r="FP144" s="57"/>
      <c r="FQ144" s="57"/>
      <c r="FR144" s="57"/>
      <c r="FS144" s="57"/>
    </row>
    <row r="145" spans="1:175" hidden="1">
      <c r="A145" s="57"/>
      <c r="B145" s="71">
        <v>98</v>
      </c>
      <c r="C145" s="53">
        <f>BC_LĐNM!B99</f>
        <v>0</v>
      </c>
      <c r="D145" s="342">
        <f>BC_LĐNM!C99</f>
        <v>0</v>
      </c>
      <c r="E145" s="343"/>
      <c r="F145" s="343"/>
      <c r="G145" s="344"/>
      <c r="H145" s="53">
        <f>BC_LĐNM!E99</f>
        <v>0</v>
      </c>
      <c r="I145" s="34">
        <f>BC_LĐNM!F99</f>
        <v>0</v>
      </c>
      <c r="J145" s="34"/>
      <c r="K145" s="34">
        <f>BC_LĐNM!H74</f>
        <v>0</v>
      </c>
      <c r="L145" s="57"/>
      <c r="M145" s="57"/>
      <c r="N145" s="57"/>
      <c r="O145" s="57"/>
      <c r="P145" s="57"/>
      <c r="Q145" s="57"/>
      <c r="R145" s="57"/>
      <c r="S145" s="57"/>
      <c r="T145" s="57"/>
      <c r="U145" s="57"/>
      <c r="V145" s="57"/>
      <c r="W145" s="57"/>
      <c r="X145" s="57"/>
      <c r="Y145" s="57"/>
      <c r="Z145" s="57"/>
      <c r="AA145" s="57"/>
      <c r="AB145" s="57"/>
      <c r="AC145" s="57"/>
      <c r="AD145" s="57"/>
      <c r="AE145" s="57"/>
      <c r="AF145" s="57"/>
      <c r="AG145" s="57"/>
      <c r="AH145" s="57"/>
      <c r="AI145" s="57"/>
      <c r="AJ145" s="57"/>
      <c r="AK145" s="57"/>
      <c r="AL145" s="57"/>
      <c r="AM145" s="57"/>
      <c r="AN145" s="57"/>
      <c r="AO145" s="57"/>
      <c r="AP145" s="57"/>
      <c r="AQ145" s="57"/>
      <c r="AR145" s="57"/>
      <c r="AS145" s="57"/>
      <c r="AT145" s="57"/>
      <c r="AU145" s="57"/>
      <c r="AV145" s="57"/>
      <c r="AW145" s="57"/>
      <c r="AX145" s="57"/>
      <c r="AY145" s="57"/>
      <c r="AZ145" s="57"/>
      <c r="BA145" s="57"/>
      <c r="BB145" s="57"/>
      <c r="BC145" s="57"/>
      <c r="BD145" s="57"/>
      <c r="BE145" s="57"/>
      <c r="BF145" s="57"/>
      <c r="BG145" s="57"/>
      <c r="BH145" s="57"/>
      <c r="BI145" s="57"/>
      <c r="BJ145" s="57"/>
      <c r="BK145" s="57"/>
      <c r="BL145" s="57"/>
      <c r="BM145" s="57"/>
      <c r="BN145" s="57"/>
      <c r="BO145" s="57"/>
      <c r="BP145" s="57"/>
      <c r="BQ145" s="57"/>
      <c r="BR145" s="57"/>
      <c r="BS145" s="57"/>
      <c r="BT145" s="57"/>
      <c r="BU145" s="57"/>
      <c r="BV145" s="57"/>
      <c r="BW145" s="57"/>
      <c r="BX145" s="57"/>
      <c r="BY145" s="57"/>
      <c r="BZ145" s="57"/>
      <c r="CA145" s="57"/>
      <c r="CB145" s="57"/>
      <c r="CC145" s="57"/>
      <c r="CD145" s="57"/>
      <c r="CE145" s="57"/>
      <c r="CF145" s="57"/>
      <c r="CG145" s="57"/>
      <c r="CH145" s="57"/>
      <c r="CI145" s="57"/>
      <c r="CJ145" s="57"/>
      <c r="CK145" s="57"/>
      <c r="CL145" s="57"/>
      <c r="CM145" s="57"/>
      <c r="CN145" s="57"/>
      <c r="CO145" s="57"/>
      <c r="CP145" s="57"/>
      <c r="CQ145" s="57"/>
      <c r="CR145" s="57"/>
      <c r="CS145" s="57"/>
      <c r="CT145" s="57"/>
      <c r="CU145" s="57"/>
      <c r="CV145" s="57"/>
      <c r="CW145" s="57"/>
      <c r="CX145" s="57"/>
      <c r="CY145" s="57"/>
      <c r="CZ145" s="57"/>
      <c r="DA145" s="57"/>
      <c r="DB145" s="57"/>
      <c r="DC145" s="57"/>
      <c r="DD145" s="57"/>
      <c r="DE145" s="57"/>
      <c r="DF145" s="57"/>
      <c r="DG145" s="57"/>
      <c r="DH145" s="57"/>
      <c r="DI145" s="57"/>
      <c r="DJ145" s="57"/>
      <c r="DK145" s="57"/>
      <c r="DL145" s="57"/>
      <c r="DM145" s="57"/>
      <c r="DN145" s="57"/>
      <c r="DO145" s="57"/>
      <c r="DP145" s="57"/>
      <c r="DQ145" s="57"/>
      <c r="DR145" s="57"/>
      <c r="DS145" s="57"/>
      <c r="DT145" s="57"/>
      <c r="DU145" s="57"/>
      <c r="DV145" s="57"/>
      <c r="DW145" s="57"/>
      <c r="DX145" s="57"/>
      <c r="DY145" s="57"/>
      <c r="DZ145" s="57"/>
      <c r="EA145" s="57"/>
      <c r="EB145" s="57"/>
      <c r="EC145" s="57"/>
      <c r="ED145" s="57"/>
      <c r="EE145" s="57"/>
      <c r="EF145" s="57"/>
      <c r="EG145" s="57"/>
      <c r="EH145" s="57"/>
      <c r="EI145" s="57"/>
      <c r="EJ145" s="57"/>
      <c r="EK145" s="57"/>
      <c r="EL145" s="57"/>
      <c r="EM145" s="57"/>
      <c r="EN145" s="57"/>
      <c r="EO145" s="57"/>
      <c r="EP145" s="57"/>
      <c r="EQ145" s="57"/>
      <c r="ER145" s="57"/>
      <c r="ES145" s="57"/>
      <c r="ET145" s="57"/>
      <c r="EU145" s="57"/>
      <c r="EV145" s="57"/>
      <c r="EW145" s="57"/>
      <c r="EX145" s="57"/>
      <c r="EY145" s="57"/>
      <c r="EZ145" s="57"/>
      <c r="FA145" s="57"/>
      <c r="FB145" s="57"/>
      <c r="FC145" s="57"/>
      <c r="FD145" s="57"/>
      <c r="FE145" s="57"/>
      <c r="FF145" s="57"/>
      <c r="FG145" s="57"/>
      <c r="FH145" s="57"/>
      <c r="FI145" s="57"/>
      <c r="FJ145" s="57"/>
      <c r="FK145" s="57"/>
      <c r="FL145" s="57"/>
      <c r="FM145" s="57"/>
      <c r="FN145" s="57"/>
      <c r="FO145" s="57"/>
      <c r="FP145" s="57"/>
      <c r="FQ145" s="57"/>
      <c r="FR145" s="57"/>
      <c r="FS145" s="57"/>
    </row>
    <row r="146" spans="1:175" hidden="1">
      <c r="A146" s="57"/>
      <c r="B146" s="71">
        <v>99</v>
      </c>
      <c r="C146" s="53">
        <f>BC_LĐNM!B100</f>
        <v>0</v>
      </c>
      <c r="D146" s="342">
        <f>BC_LĐNM!C100</f>
        <v>0</v>
      </c>
      <c r="E146" s="343"/>
      <c r="F146" s="343"/>
      <c r="G146" s="344"/>
      <c r="H146" s="53">
        <f>BC_LĐNM!E100</f>
        <v>0</v>
      </c>
      <c r="I146" s="34">
        <f>BC_LĐNM!F100</f>
        <v>0</v>
      </c>
      <c r="J146" s="34"/>
      <c r="K146" s="34">
        <f>BC_LĐNM!H75</f>
        <v>0</v>
      </c>
      <c r="L146" s="57"/>
      <c r="M146" s="57"/>
      <c r="N146" s="57"/>
      <c r="O146" s="57"/>
      <c r="P146" s="57"/>
      <c r="Q146" s="57"/>
      <c r="R146" s="57"/>
      <c r="S146" s="57"/>
      <c r="T146" s="57"/>
      <c r="U146" s="57"/>
      <c r="V146" s="57"/>
      <c r="W146" s="57"/>
      <c r="X146" s="57"/>
      <c r="Y146" s="57"/>
      <c r="Z146" s="57"/>
      <c r="AA146" s="57"/>
      <c r="AB146" s="57"/>
      <c r="AC146" s="57"/>
      <c r="AD146" s="57"/>
      <c r="AE146" s="57"/>
      <c r="AF146" s="57"/>
      <c r="AG146" s="57"/>
      <c r="AH146" s="57"/>
      <c r="AI146" s="57"/>
      <c r="AJ146" s="57"/>
      <c r="AK146" s="57"/>
      <c r="AL146" s="57"/>
      <c r="AM146" s="57"/>
      <c r="AN146" s="57"/>
      <c r="AO146" s="57"/>
      <c r="AP146" s="57"/>
      <c r="AQ146" s="57"/>
      <c r="AR146" s="57"/>
      <c r="AS146" s="57"/>
      <c r="AT146" s="57"/>
      <c r="AU146" s="57"/>
      <c r="AV146" s="57"/>
      <c r="AW146" s="57"/>
      <c r="AX146" s="57"/>
      <c r="AY146" s="57"/>
      <c r="AZ146" s="57"/>
      <c r="BA146" s="57"/>
      <c r="BB146" s="57"/>
      <c r="BC146" s="57"/>
      <c r="BD146" s="57"/>
      <c r="BE146" s="57"/>
      <c r="BF146" s="57"/>
      <c r="BG146" s="57"/>
      <c r="BH146" s="57"/>
      <c r="BI146" s="57"/>
      <c r="BJ146" s="57"/>
      <c r="BK146" s="57"/>
      <c r="BL146" s="57"/>
      <c r="BM146" s="57"/>
      <c r="BN146" s="57"/>
      <c r="BO146" s="57"/>
      <c r="BP146" s="57"/>
      <c r="BQ146" s="57"/>
      <c r="BR146" s="57"/>
      <c r="BS146" s="57"/>
      <c r="BT146" s="57"/>
      <c r="BU146" s="57"/>
      <c r="BV146" s="57"/>
      <c r="BW146" s="57"/>
      <c r="BX146" s="57"/>
      <c r="BY146" s="57"/>
      <c r="BZ146" s="57"/>
      <c r="CA146" s="57"/>
      <c r="CB146" s="57"/>
      <c r="CC146" s="57"/>
      <c r="CD146" s="57"/>
      <c r="CE146" s="57"/>
      <c r="CF146" s="57"/>
      <c r="CG146" s="57"/>
      <c r="CH146" s="57"/>
      <c r="CI146" s="57"/>
      <c r="CJ146" s="57"/>
      <c r="CK146" s="57"/>
      <c r="CL146" s="57"/>
      <c r="CM146" s="57"/>
      <c r="CN146" s="57"/>
      <c r="CO146" s="57"/>
      <c r="CP146" s="57"/>
      <c r="CQ146" s="57"/>
      <c r="CR146" s="57"/>
      <c r="CS146" s="57"/>
      <c r="CT146" s="57"/>
      <c r="CU146" s="57"/>
      <c r="CV146" s="57"/>
      <c r="CW146" s="57"/>
      <c r="CX146" s="57"/>
      <c r="CY146" s="57"/>
      <c r="CZ146" s="57"/>
      <c r="DA146" s="57"/>
      <c r="DB146" s="57"/>
      <c r="DC146" s="57"/>
      <c r="DD146" s="57"/>
      <c r="DE146" s="57"/>
      <c r="DF146" s="57"/>
      <c r="DG146" s="57"/>
      <c r="DH146" s="57"/>
      <c r="DI146" s="57"/>
      <c r="DJ146" s="57"/>
      <c r="DK146" s="57"/>
      <c r="DL146" s="57"/>
      <c r="DM146" s="57"/>
      <c r="DN146" s="57"/>
      <c r="DO146" s="57"/>
      <c r="DP146" s="57"/>
      <c r="DQ146" s="57"/>
      <c r="DR146" s="57"/>
      <c r="DS146" s="57"/>
      <c r="DT146" s="57"/>
      <c r="DU146" s="57"/>
      <c r="DV146" s="57"/>
      <c r="DW146" s="57"/>
      <c r="DX146" s="57"/>
      <c r="DY146" s="57"/>
      <c r="DZ146" s="57"/>
      <c r="EA146" s="57"/>
      <c r="EB146" s="57"/>
      <c r="EC146" s="57"/>
      <c r="ED146" s="57"/>
      <c r="EE146" s="57"/>
      <c r="EF146" s="57"/>
      <c r="EG146" s="57"/>
      <c r="EH146" s="57"/>
      <c r="EI146" s="57"/>
      <c r="EJ146" s="57"/>
      <c r="EK146" s="57"/>
      <c r="EL146" s="57"/>
      <c r="EM146" s="57"/>
      <c r="EN146" s="57"/>
      <c r="EO146" s="57"/>
      <c r="EP146" s="57"/>
      <c r="EQ146" s="57"/>
      <c r="ER146" s="57"/>
      <c r="ES146" s="57"/>
      <c r="ET146" s="57"/>
      <c r="EU146" s="57"/>
      <c r="EV146" s="57"/>
      <c r="EW146" s="57"/>
      <c r="EX146" s="57"/>
      <c r="EY146" s="57"/>
      <c r="EZ146" s="57"/>
      <c r="FA146" s="57"/>
      <c r="FB146" s="57"/>
      <c r="FC146" s="57"/>
      <c r="FD146" s="57"/>
      <c r="FE146" s="57"/>
      <c r="FF146" s="57"/>
      <c r="FG146" s="57"/>
      <c r="FH146" s="57"/>
      <c r="FI146" s="57"/>
      <c r="FJ146" s="57"/>
      <c r="FK146" s="57"/>
      <c r="FL146" s="57"/>
      <c r="FM146" s="57"/>
      <c r="FN146" s="57"/>
      <c r="FO146" s="57"/>
      <c r="FP146" s="57"/>
      <c r="FQ146" s="57"/>
      <c r="FR146" s="57"/>
      <c r="FS146" s="57"/>
    </row>
    <row r="147" spans="1:175" hidden="1">
      <c r="A147" s="57"/>
      <c r="B147" s="71">
        <v>100</v>
      </c>
      <c r="C147" s="53">
        <f>BC_LĐNM!B101</f>
        <v>0</v>
      </c>
      <c r="D147" s="342">
        <f>BC_LĐNM!C101</f>
        <v>0</v>
      </c>
      <c r="E147" s="343"/>
      <c r="F147" s="343"/>
      <c r="G147" s="344"/>
      <c r="H147" s="53">
        <f>BC_LĐNM!E101</f>
        <v>0</v>
      </c>
      <c r="I147" s="34">
        <f>BC_LĐNM!F101</f>
        <v>0</v>
      </c>
      <c r="J147" s="34"/>
      <c r="K147" s="34">
        <f>BC_LĐNM!H76</f>
        <v>0</v>
      </c>
      <c r="L147" s="57"/>
      <c r="M147" s="57"/>
      <c r="N147" s="57"/>
      <c r="O147" s="57"/>
      <c r="P147" s="57"/>
      <c r="Q147" s="57"/>
      <c r="R147" s="57"/>
      <c r="S147" s="57"/>
      <c r="T147" s="57"/>
      <c r="U147" s="57"/>
      <c r="V147" s="57"/>
      <c r="W147" s="57"/>
      <c r="X147" s="57"/>
      <c r="Y147" s="57"/>
      <c r="Z147" s="57"/>
      <c r="AA147" s="57"/>
      <c r="AB147" s="57"/>
      <c r="AC147" s="57"/>
      <c r="AD147" s="57"/>
      <c r="AE147" s="57"/>
      <c r="AF147" s="57"/>
      <c r="AG147" s="57"/>
      <c r="AH147" s="57"/>
      <c r="AI147" s="57"/>
      <c r="AJ147" s="57"/>
      <c r="AK147" s="57"/>
      <c r="AL147" s="57"/>
      <c r="AM147" s="57"/>
      <c r="AN147" s="57"/>
      <c r="AO147" s="57"/>
      <c r="AP147" s="57"/>
      <c r="AQ147" s="57"/>
      <c r="AR147" s="57"/>
      <c r="AS147" s="57"/>
      <c r="AT147" s="57"/>
      <c r="AU147" s="57"/>
      <c r="AV147" s="57"/>
      <c r="AW147" s="57"/>
      <c r="AX147" s="57"/>
      <c r="AY147" s="57"/>
      <c r="AZ147" s="57"/>
      <c r="BA147" s="57"/>
      <c r="BB147" s="57"/>
      <c r="BC147" s="57"/>
      <c r="BD147" s="57"/>
      <c r="BE147" s="57"/>
      <c r="BF147" s="57"/>
      <c r="BG147" s="57"/>
      <c r="BH147" s="57"/>
      <c r="BI147" s="57"/>
      <c r="BJ147" s="57"/>
      <c r="BK147" s="57"/>
      <c r="BL147" s="57"/>
      <c r="BM147" s="57"/>
      <c r="BN147" s="57"/>
      <c r="BO147" s="57"/>
      <c r="BP147" s="57"/>
      <c r="BQ147" s="57"/>
      <c r="BR147" s="57"/>
      <c r="BS147" s="57"/>
      <c r="BT147" s="57"/>
      <c r="BU147" s="57"/>
      <c r="BV147" s="57"/>
      <c r="BW147" s="57"/>
      <c r="BX147" s="57"/>
      <c r="BY147" s="57"/>
      <c r="BZ147" s="57"/>
      <c r="CA147" s="57"/>
      <c r="CB147" s="57"/>
      <c r="CC147" s="57"/>
      <c r="CD147" s="57"/>
      <c r="CE147" s="57"/>
      <c r="CF147" s="57"/>
      <c r="CG147" s="57"/>
      <c r="CH147" s="57"/>
      <c r="CI147" s="57"/>
      <c r="CJ147" s="57"/>
      <c r="CK147" s="57"/>
      <c r="CL147" s="57"/>
      <c r="CM147" s="57"/>
      <c r="CN147" s="57"/>
      <c r="CO147" s="57"/>
      <c r="CP147" s="57"/>
      <c r="CQ147" s="57"/>
      <c r="CR147" s="57"/>
      <c r="CS147" s="57"/>
      <c r="CT147" s="57"/>
      <c r="CU147" s="57"/>
      <c r="CV147" s="57"/>
      <c r="CW147" s="57"/>
      <c r="CX147" s="57"/>
      <c r="CY147" s="57"/>
      <c r="CZ147" s="57"/>
      <c r="DA147" s="57"/>
      <c r="DB147" s="57"/>
      <c r="DC147" s="57"/>
      <c r="DD147" s="57"/>
      <c r="DE147" s="57"/>
      <c r="DF147" s="57"/>
      <c r="DG147" s="57"/>
      <c r="DH147" s="57"/>
      <c r="DI147" s="57"/>
      <c r="DJ147" s="57"/>
      <c r="DK147" s="57"/>
      <c r="DL147" s="57"/>
      <c r="DM147" s="57"/>
      <c r="DN147" s="57"/>
      <c r="DO147" s="57"/>
      <c r="DP147" s="57"/>
      <c r="DQ147" s="57"/>
      <c r="DR147" s="57"/>
      <c r="DS147" s="57"/>
      <c r="DT147" s="57"/>
      <c r="DU147" s="57"/>
      <c r="DV147" s="57"/>
      <c r="DW147" s="57"/>
      <c r="DX147" s="57"/>
      <c r="DY147" s="57"/>
      <c r="DZ147" s="57"/>
      <c r="EA147" s="57"/>
      <c r="EB147" s="57"/>
      <c r="EC147" s="57"/>
      <c r="ED147" s="57"/>
      <c r="EE147" s="57"/>
      <c r="EF147" s="57"/>
      <c r="EG147" s="57"/>
      <c r="EH147" s="57"/>
      <c r="EI147" s="57"/>
      <c r="EJ147" s="57"/>
      <c r="EK147" s="57"/>
      <c r="EL147" s="57"/>
      <c r="EM147" s="57"/>
      <c r="EN147" s="57"/>
      <c r="EO147" s="57"/>
      <c r="EP147" s="57"/>
      <c r="EQ147" s="57"/>
      <c r="ER147" s="57"/>
      <c r="ES147" s="57"/>
      <c r="ET147" s="57"/>
      <c r="EU147" s="57"/>
      <c r="EV147" s="57"/>
      <c r="EW147" s="57"/>
      <c r="EX147" s="57"/>
      <c r="EY147" s="57"/>
      <c r="EZ147" s="57"/>
      <c r="FA147" s="57"/>
      <c r="FB147" s="57"/>
      <c r="FC147" s="57"/>
      <c r="FD147" s="57"/>
      <c r="FE147" s="57"/>
      <c r="FF147" s="57"/>
      <c r="FG147" s="57"/>
      <c r="FH147" s="57"/>
      <c r="FI147" s="57"/>
      <c r="FJ147" s="57"/>
      <c r="FK147" s="57"/>
      <c r="FL147" s="57"/>
      <c r="FM147" s="57"/>
      <c r="FN147" s="57"/>
      <c r="FO147" s="57"/>
      <c r="FP147" s="57"/>
      <c r="FQ147" s="57"/>
      <c r="FR147" s="57"/>
      <c r="FS147" s="57"/>
    </row>
    <row r="148" spans="1:175" hidden="1">
      <c r="A148" s="57"/>
      <c r="B148" s="71">
        <v>101</v>
      </c>
      <c r="C148" s="53">
        <v>0</v>
      </c>
      <c r="D148" s="342"/>
      <c r="E148" s="343"/>
      <c r="F148" s="343"/>
      <c r="G148" s="344"/>
      <c r="H148" s="53">
        <f>BC_LĐNM!E102</f>
        <v>0</v>
      </c>
      <c r="I148" s="34">
        <f>BC_LĐNM!F102</f>
        <v>0</v>
      </c>
      <c r="J148" s="34"/>
      <c r="K148" s="34">
        <f>BC_LĐNM!H77</f>
        <v>0</v>
      </c>
      <c r="L148" s="57"/>
      <c r="M148" s="57"/>
      <c r="N148" s="57"/>
      <c r="O148" s="57"/>
      <c r="P148" s="57"/>
      <c r="Q148" s="57"/>
      <c r="R148" s="57"/>
      <c r="S148" s="57"/>
      <c r="T148" s="57"/>
      <c r="U148" s="57"/>
      <c r="V148" s="57"/>
      <c r="W148" s="57"/>
      <c r="X148" s="57"/>
      <c r="Y148" s="57"/>
      <c r="Z148" s="57"/>
      <c r="AA148" s="57"/>
      <c r="AB148" s="57"/>
      <c r="AC148" s="57"/>
      <c r="AD148" s="57"/>
      <c r="AE148" s="57"/>
      <c r="AF148" s="57"/>
      <c r="AG148" s="57"/>
      <c r="AH148" s="57"/>
      <c r="AI148" s="57"/>
      <c r="AJ148" s="57"/>
      <c r="AK148" s="57"/>
      <c r="AL148" s="57"/>
      <c r="AM148" s="57"/>
      <c r="AN148" s="57"/>
      <c r="AO148" s="57"/>
      <c r="AP148" s="57"/>
      <c r="AQ148" s="57"/>
      <c r="AR148" s="57"/>
      <c r="AS148" s="57"/>
      <c r="AT148" s="57"/>
      <c r="AU148" s="57"/>
      <c r="AV148" s="57"/>
      <c r="AW148" s="57"/>
      <c r="AX148" s="57"/>
      <c r="AY148" s="57"/>
      <c r="AZ148" s="57"/>
      <c r="BA148" s="57"/>
      <c r="BB148" s="57"/>
      <c r="BC148" s="57"/>
      <c r="BD148" s="57"/>
      <c r="BE148" s="57"/>
      <c r="BF148" s="57"/>
      <c r="BG148" s="57"/>
      <c r="BH148" s="57"/>
      <c r="BI148" s="57"/>
      <c r="BJ148" s="57"/>
      <c r="BK148" s="57"/>
      <c r="BL148" s="57"/>
      <c r="BM148" s="57"/>
      <c r="BN148" s="57"/>
      <c r="BO148" s="57"/>
      <c r="BP148" s="57"/>
      <c r="BQ148" s="57"/>
      <c r="BR148" s="57"/>
      <c r="BS148" s="57"/>
      <c r="BT148" s="57"/>
      <c r="BU148" s="57"/>
      <c r="BV148" s="57"/>
      <c r="BW148" s="57"/>
      <c r="BX148" s="57"/>
      <c r="BY148" s="57"/>
      <c r="BZ148" s="57"/>
      <c r="CA148" s="57"/>
      <c r="CB148" s="57"/>
      <c r="CC148" s="57"/>
      <c r="CD148" s="57"/>
      <c r="CE148" s="57"/>
      <c r="CF148" s="57"/>
      <c r="CG148" s="57"/>
      <c r="CH148" s="57"/>
      <c r="CI148" s="57"/>
      <c r="CJ148" s="57"/>
      <c r="CK148" s="57"/>
      <c r="CL148" s="57"/>
      <c r="CM148" s="57"/>
      <c r="CN148" s="57"/>
      <c r="CO148" s="57"/>
      <c r="CP148" s="57"/>
      <c r="CQ148" s="57"/>
      <c r="CR148" s="57"/>
      <c r="CS148" s="57"/>
      <c r="CT148" s="57"/>
      <c r="CU148" s="57"/>
      <c r="CV148" s="57"/>
      <c r="CW148" s="57"/>
      <c r="CX148" s="57"/>
      <c r="CY148" s="57"/>
      <c r="CZ148" s="57"/>
      <c r="DA148" s="57"/>
      <c r="DB148" s="57"/>
      <c r="DC148" s="57"/>
      <c r="DD148" s="57"/>
      <c r="DE148" s="57"/>
      <c r="DF148" s="57"/>
      <c r="DG148" s="57"/>
      <c r="DH148" s="57"/>
      <c r="DI148" s="57"/>
      <c r="DJ148" s="57"/>
      <c r="DK148" s="57"/>
      <c r="DL148" s="57"/>
      <c r="DM148" s="57"/>
      <c r="DN148" s="57"/>
      <c r="DO148" s="57"/>
      <c r="DP148" s="57"/>
      <c r="DQ148" s="57"/>
      <c r="DR148" s="57"/>
      <c r="DS148" s="57"/>
      <c r="DT148" s="57"/>
      <c r="DU148" s="57"/>
      <c r="DV148" s="57"/>
      <c r="DW148" s="57"/>
      <c r="DX148" s="57"/>
      <c r="DY148" s="57"/>
      <c r="DZ148" s="57"/>
      <c r="EA148" s="57"/>
      <c r="EB148" s="57"/>
      <c r="EC148" s="57"/>
      <c r="ED148" s="57"/>
      <c r="EE148" s="57"/>
      <c r="EF148" s="57"/>
      <c r="EG148" s="57"/>
      <c r="EH148" s="57"/>
      <c r="EI148" s="57"/>
      <c r="EJ148" s="57"/>
      <c r="EK148" s="57"/>
      <c r="EL148" s="57"/>
      <c r="EM148" s="57"/>
      <c r="EN148" s="57"/>
      <c r="EO148" s="57"/>
      <c r="EP148" s="57"/>
      <c r="EQ148" s="57"/>
      <c r="ER148" s="57"/>
      <c r="ES148" s="57"/>
      <c r="ET148" s="57"/>
      <c r="EU148" s="57"/>
      <c r="EV148" s="57"/>
      <c r="EW148" s="57"/>
      <c r="EX148" s="57"/>
      <c r="EY148" s="57"/>
      <c r="EZ148" s="57"/>
      <c r="FA148" s="57"/>
      <c r="FB148" s="57"/>
      <c r="FC148" s="57"/>
      <c r="FD148" s="57"/>
      <c r="FE148" s="57"/>
      <c r="FF148" s="57"/>
      <c r="FG148" s="57"/>
      <c r="FH148" s="57"/>
      <c r="FI148" s="57"/>
      <c r="FJ148" s="57"/>
      <c r="FK148" s="57"/>
      <c r="FL148" s="57"/>
      <c r="FM148" s="57"/>
      <c r="FN148" s="57"/>
      <c r="FO148" s="57"/>
      <c r="FP148" s="57"/>
      <c r="FQ148" s="57"/>
      <c r="FR148" s="57"/>
      <c r="FS148" s="57"/>
    </row>
    <row r="149" spans="1:175" hidden="1">
      <c r="A149" s="57"/>
      <c r="B149" s="71">
        <v>102</v>
      </c>
      <c r="C149" s="53">
        <v>0</v>
      </c>
      <c r="D149" s="342"/>
      <c r="E149" s="343"/>
      <c r="F149" s="343"/>
      <c r="G149" s="344"/>
      <c r="H149" s="53">
        <f>BC_LĐNM!E103</f>
        <v>0</v>
      </c>
      <c r="I149" s="34">
        <f>BC_LĐNM!F103</f>
        <v>0</v>
      </c>
      <c r="J149" s="34"/>
      <c r="K149" s="34">
        <f>BC_LĐNM!H78</f>
        <v>0</v>
      </c>
      <c r="L149" s="57"/>
      <c r="M149" s="57"/>
      <c r="N149" s="57"/>
      <c r="O149" s="57"/>
      <c r="P149" s="57"/>
      <c r="Q149" s="57"/>
      <c r="R149" s="57"/>
      <c r="S149" s="57"/>
      <c r="T149" s="57"/>
      <c r="U149" s="57"/>
      <c r="V149" s="57"/>
      <c r="W149" s="57"/>
      <c r="X149" s="57"/>
      <c r="Y149" s="57"/>
      <c r="Z149" s="57"/>
      <c r="AA149" s="57"/>
      <c r="AB149" s="57"/>
      <c r="AC149" s="57"/>
      <c r="AD149" s="57"/>
      <c r="AE149" s="57"/>
      <c r="AF149" s="57"/>
      <c r="AG149" s="57"/>
      <c r="AH149" s="57"/>
      <c r="AI149" s="57"/>
      <c r="AJ149" s="57"/>
      <c r="AK149" s="57"/>
      <c r="AL149" s="57"/>
      <c r="AM149" s="57"/>
      <c r="AN149" s="57"/>
      <c r="AO149" s="57"/>
      <c r="AP149" s="57"/>
      <c r="AQ149" s="57"/>
      <c r="AR149" s="57"/>
      <c r="AS149" s="57"/>
      <c r="AT149" s="57"/>
      <c r="AU149" s="57"/>
      <c r="AV149" s="57"/>
      <c r="AW149" s="57"/>
      <c r="AX149" s="57"/>
      <c r="AY149" s="57"/>
      <c r="AZ149" s="57"/>
      <c r="BA149" s="57"/>
      <c r="BB149" s="57"/>
      <c r="BC149" s="57"/>
      <c r="BD149" s="57"/>
      <c r="BE149" s="57"/>
      <c r="BF149" s="57"/>
      <c r="BG149" s="57"/>
      <c r="BH149" s="57"/>
      <c r="BI149" s="57"/>
      <c r="BJ149" s="57"/>
      <c r="BK149" s="57"/>
      <c r="BL149" s="57"/>
      <c r="BM149" s="57"/>
      <c r="BN149" s="57"/>
      <c r="BO149" s="57"/>
      <c r="BP149" s="57"/>
      <c r="BQ149" s="57"/>
      <c r="BR149" s="57"/>
      <c r="BS149" s="57"/>
      <c r="BT149" s="57"/>
      <c r="BU149" s="57"/>
      <c r="BV149" s="57"/>
      <c r="BW149" s="57"/>
      <c r="BX149" s="57"/>
      <c r="BY149" s="57"/>
      <c r="BZ149" s="57"/>
      <c r="CA149" s="57"/>
      <c r="CB149" s="57"/>
      <c r="CC149" s="57"/>
      <c r="CD149" s="57"/>
      <c r="CE149" s="57"/>
      <c r="CF149" s="57"/>
      <c r="CG149" s="57"/>
      <c r="CH149" s="57"/>
      <c r="CI149" s="57"/>
      <c r="CJ149" s="57"/>
      <c r="CK149" s="57"/>
      <c r="CL149" s="57"/>
      <c r="CM149" s="57"/>
      <c r="CN149" s="57"/>
      <c r="CO149" s="57"/>
      <c r="CP149" s="57"/>
      <c r="CQ149" s="57"/>
      <c r="CR149" s="57"/>
      <c r="CS149" s="57"/>
      <c r="CT149" s="57"/>
      <c r="CU149" s="57"/>
      <c r="CV149" s="57"/>
      <c r="CW149" s="57"/>
      <c r="CX149" s="57"/>
      <c r="CY149" s="57"/>
      <c r="CZ149" s="57"/>
      <c r="DA149" s="57"/>
      <c r="DB149" s="57"/>
      <c r="DC149" s="57"/>
      <c r="DD149" s="57"/>
      <c r="DE149" s="57"/>
      <c r="DF149" s="57"/>
      <c r="DG149" s="57"/>
      <c r="DH149" s="57"/>
      <c r="DI149" s="57"/>
      <c r="DJ149" s="57"/>
      <c r="DK149" s="57"/>
      <c r="DL149" s="57"/>
      <c r="DM149" s="57"/>
      <c r="DN149" s="57"/>
      <c r="DO149" s="57"/>
      <c r="DP149" s="57"/>
      <c r="DQ149" s="57"/>
      <c r="DR149" s="57"/>
      <c r="DS149" s="57"/>
      <c r="DT149" s="57"/>
      <c r="DU149" s="57"/>
      <c r="DV149" s="57"/>
      <c r="DW149" s="57"/>
      <c r="DX149" s="57"/>
      <c r="DY149" s="57"/>
      <c r="DZ149" s="57"/>
      <c r="EA149" s="57"/>
      <c r="EB149" s="57"/>
      <c r="EC149" s="57"/>
      <c r="ED149" s="57"/>
      <c r="EE149" s="57"/>
      <c r="EF149" s="57"/>
      <c r="EG149" s="57"/>
      <c r="EH149" s="57"/>
      <c r="EI149" s="57"/>
      <c r="EJ149" s="57"/>
      <c r="EK149" s="57"/>
      <c r="EL149" s="57"/>
      <c r="EM149" s="57"/>
      <c r="EN149" s="57"/>
      <c r="EO149" s="57"/>
      <c r="EP149" s="57"/>
      <c r="EQ149" s="57"/>
      <c r="ER149" s="57"/>
      <c r="ES149" s="57"/>
      <c r="ET149" s="57"/>
      <c r="EU149" s="57"/>
      <c r="EV149" s="57"/>
      <c r="EW149" s="57"/>
      <c r="EX149" s="57"/>
      <c r="EY149" s="57"/>
      <c r="EZ149" s="57"/>
      <c r="FA149" s="57"/>
      <c r="FB149" s="57"/>
      <c r="FC149" s="57"/>
      <c r="FD149" s="57"/>
      <c r="FE149" s="57"/>
      <c r="FF149" s="57"/>
      <c r="FG149" s="57"/>
      <c r="FH149" s="57"/>
      <c r="FI149" s="57"/>
      <c r="FJ149" s="57"/>
      <c r="FK149" s="57"/>
      <c r="FL149" s="57"/>
      <c r="FM149" s="57"/>
      <c r="FN149" s="57"/>
      <c r="FO149" s="57"/>
      <c r="FP149" s="57"/>
      <c r="FQ149" s="57"/>
      <c r="FR149" s="57"/>
      <c r="FS149" s="57"/>
    </row>
    <row r="150" spans="1:175" hidden="1">
      <c r="A150" s="57"/>
      <c r="B150" s="71">
        <v>103</v>
      </c>
      <c r="C150" s="53">
        <v>0</v>
      </c>
      <c r="D150" s="342"/>
      <c r="E150" s="343"/>
      <c r="F150" s="343"/>
      <c r="G150" s="344"/>
      <c r="H150" s="53">
        <f>BC_LĐNM!E104</f>
        <v>0</v>
      </c>
      <c r="I150" s="34">
        <f>BC_LĐNM!F104</f>
        <v>0</v>
      </c>
      <c r="J150" s="34"/>
      <c r="K150" s="34">
        <f>BC_LĐNM!H79</f>
        <v>0</v>
      </c>
      <c r="L150" s="57"/>
      <c r="M150" s="57"/>
      <c r="N150" s="57"/>
      <c r="O150" s="57"/>
      <c r="P150" s="57"/>
      <c r="Q150" s="57"/>
      <c r="R150" s="57"/>
      <c r="S150" s="57"/>
      <c r="T150" s="57"/>
      <c r="U150" s="57"/>
      <c r="V150" s="57"/>
      <c r="W150" s="57"/>
      <c r="X150" s="57"/>
      <c r="Y150" s="57"/>
      <c r="Z150" s="57"/>
      <c r="AA150" s="57"/>
      <c r="AB150" s="57"/>
      <c r="AC150" s="57"/>
      <c r="AD150" s="57"/>
      <c r="AE150" s="57"/>
      <c r="AF150" s="57"/>
      <c r="AG150" s="57"/>
      <c r="AH150" s="57"/>
      <c r="AI150" s="57"/>
      <c r="AJ150" s="57"/>
      <c r="AK150" s="57"/>
      <c r="AL150" s="57"/>
      <c r="AM150" s="57"/>
      <c r="AN150" s="57"/>
      <c r="AO150" s="57"/>
      <c r="AP150" s="57"/>
      <c r="AQ150" s="57"/>
      <c r="AR150" s="57"/>
      <c r="AS150" s="57"/>
      <c r="AT150" s="57"/>
      <c r="AU150" s="57"/>
      <c r="AV150" s="57"/>
      <c r="AW150" s="57"/>
      <c r="AX150" s="57"/>
      <c r="AY150" s="57"/>
      <c r="AZ150" s="57"/>
      <c r="BA150" s="57"/>
      <c r="BB150" s="57"/>
      <c r="BC150" s="57"/>
      <c r="BD150" s="57"/>
      <c r="BE150" s="57"/>
      <c r="BF150" s="57"/>
      <c r="BG150" s="57"/>
      <c r="BH150" s="57"/>
      <c r="BI150" s="57"/>
      <c r="BJ150" s="57"/>
      <c r="BK150" s="57"/>
      <c r="BL150" s="57"/>
      <c r="BM150" s="57"/>
      <c r="BN150" s="57"/>
      <c r="BO150" s="57"/>
      <c r="BP150" s="57"/>
      <c r="BQ150" s="57"/>
      <c r="BR150" s="57"/>
      <c r="BS150" s="57"/>
      <c r="BT150" s="57"/>
      <c r="BU150" s="57"/>
      <c r="BV150" s="57"/>
      <c r="BW150" s="57"/>
      <c r="BX150" s="57"/>
      <c r="BY150" s="57"/>
      <c r="BZ150" s="57"/>
      <c r="CA150" s="57"/>
      <c r="CB150" s="57"/>
      <c r="CC150" s="57"/>
      <c r="CD150" s="57"/>
      <c r="CE150" s="57"/>
      <c r="CF150" s="57"/>
      <c r="CG150" s="57"/>
      <c r="CH150" s="57"/>
      <c r="CI150" s="57"/>
      <c r="CJ150" s="57"/>
      <c r="CK150" s="57"/>
      <c r="CL150" s="57"/>
      <c r="CM150" s="57"/>
      <c r="CN150" s="57"/>
      <c r="CO150" s="57"/>
      <c r="CP150" s="57"/>
      <c r="CQ150" s="57"/>
      <c r="CR150" s="57"/>
      <c r="CS150" s="57"/>
      <c r="CT150" s="57"/>
      <c r="CU150" s="57"/>
      <c r="CV150" s="57"/>
      <c r="CW150" s="57"/>
      <c r="CX150" s="57"/>
      <c r="CY150" s="57"/>
      <c r="CZ150" s="57"/>
      <c r="DA150" s="57"/>
      <c r="DB150" s="57"/>
      <c r="DC150" s="57"/>
      <c r="DD150" s="57"/>
      <c r="DE150" s="57"/>
      <c r="DF150" s="57"/>
      <c r="DG150" s="57"/>
      <c r="DH150" s="57"/>
      <c r="DI150" s="57"/>
      <c r="DJ150" s="57"/>
      <c r="DK150" s="57"/>
      <c r="DL150" s="57"/>
      <c r="DM150" s="57"/>
      <c r="DN150" s="57"/>
      <c r="DO150" s="57"/>
      <c r="DP150" s="57"/>
      <c r="DQ150" s="57"/>
      <c r="DR150" s="57"/>
      <c r="DS150" s="57"/>
      <c r="DT150" s="57"/>
      <c r="DU150" s="57"/>
      <c r="DV150" s="57"/>
      <c r="DW150" s="57"/>
      <c r="DX150" s="57"/>
      <c r="DY150" s="57"/>
      <c r="DZ150" s="57"/>
      <c r="EA150" s="57"/>
      <c r="EB150" s="57"/>
      <c r="EC150" s="57"/>
      <c r="ED150" s="57"/>
      <c r="EE150" s="57"/>
      <c r="EF150" s="57"/>
      <c r="EG150" s="57"/>
      <c r="EH150" s="57"/>
      <c r="EI150" s="57"/>
      <c r="EJ150" s="57"/>
      <c r="EK150" s="57"/>
      <c r="EL150" s="57"/>
      <c r="EM150" s="57"/>
      <c r="EN150" s="57"/>
      <c r="EO150" s="57"/>
      <c r="EP150" s="57"/>
      <c r="EQ150" s="57"/>
      <c r="ER150" s="57"/>
      <c r="ES150" s="57"/>
      <c r="ET150" s="57"/>
      <c r="EU150" s="57"/>
      <c r="EV150" s="57"/>
      <c r="EW150" s="57"/>
      <c r="EX150" s="57"/>
      <c r="EY150" s="57"/>
      <c r="EZ150" s="57"/>
      <c r="FA150" s="57"/>
      <c r="FB150" s="57"/>
      <c r="FC150" s="57"/>
      <c r="FD150" s="57"/>
      <c r="FE150" s="57"/>
      <c r="FF150" s="57"/>
      <c r="FG150" s="57"/>
      <c r="FH150" s="57"/>
      <c r="FI150" s="57"/>
      <c r="FJ150" s="57"/>
      <c r="FK150" s="57"/>
      <c r="FL150" s="57"/>
      <c r="FM150" s="57"/>
      <c r="FN150" s="57"/>
      <c r="FO150" s="57"/>
      <c r="FP150" s="57"/>
      <c r="FQ150" s="57"/>
      <c r="FR150" s="57"/>
      <c r="FS150" s="57"/>
    </row>
    <row r="151" spans="1:175" hidden="1">
      <c r="A151" s="57"/>
      <c r="B151" s="71">
        <v>104</v>
      </c>
      <c r="C151" s="53">
        <v>0</v>
      </c>
      <c r="D151" s="342"/>
      <c r="E151" s="343"/>
      <c r="F151" s="343"/>
      <c r="G151" s="344"/>
      <c r="H151" s="53">
        <f>BC_LĐNM!E105</f>
        <v>0</v>
      </c>
      <c r="I151" s="34">
        <f>BC_LĐNM!F105</f>
        <v>0</v>
      </c>
      <c r="J151" s="34"/>
      <c r="K151" s="34">
        <f>BC_LĐNM!H80</f>
        <v>0</v>
      </c>
      <c r="L151" s="57"/>
      <c r="M151" s="57"/>
      <c r="N151" s="57"/>
      <c r="O151" s="57"/>
      <c r="P151" s="57"/>
      <c r="Q151" s="57"/>
      <c r="R151" s="57"/>
      <c r="S151" s="57"/>
      <c r="T151" s="57"/>
      <c r="U151" s="57"/>
      <c r="V151" s="57"/>
      <c r="W151" s="57"/>
      <c r="X151" s="57"/>
      <c r="Y151" s="57"/>
      <c r="Z151" s="57"/>
      <c r="AA151" s="57"/>
      <c r="AB151" s="57"/>
      <c r="AC151" s="57"/>
      <c r="AD151" s="57"/>
      <c r="AE151" s="57"/>
      <c r="AF151" s="57"/>
      <c r="AG151" s="57"/>
      <c r="AH151" s="57"/>
      <c r="AI151" s="57"/>
      <c r="AJ151" s="57"/>
      <c r="AK151" s="57"/>
      <c r="AL151" s="57"/>
      <c r="AM151" s="57"/>
      <c r="AN151" s="57"/>
      <c r="AO151" s="57"/>
      <c r="AP151" s="57"/>
      <c r="AQ151" s="57"/>
      <c r="AR151" s="57"/>
      <c r="AS151" s="57"/>
      <c r="AT151" s="57"/>
      <c r="AU151" s="57"/>
      <c r="AV151" s="57"/>
      <c r="AW151" s="57"/>
      <c r="AX151" s="57"/>
      <c r="AY151" s="57"/>
      <c r="AZ151" s="57"/>
      <c r="BA151" s="57"/>
      <c r="BB151" s="57"/>
      <c r="BC151" s="57"/>
      <c r="BD151" s="57"/>
      <c r="BE151" s="57"/>
      <c r="BF151" s="57"/>
      <c r="BG151" s="57"/>
      <c r="BH151" s="57"/>
      <c r="BI151" s="57"/>
      <c r="BJ151" s="57"/>
      <c r="BK151" s="57"/>
      <c r="BL151" s="57"/>
      <c r="BM151" s="57"/>
      <c r="BN151" s="57"/>
      <c r="BO151" s="57"/>
      <c r="BP151" s="57"/>
      <c r="BQ151" s="57"/>
      <c r="BR151" s="57"/>
      <c r="BS151" s="57"/>
      <c r="BT151" s="57"/>
      <c r="BU151" s="57"/>
      <c r="BV151" s="57"/>
      <c r="BW151" s="57"/>
      <c r="BX151" s="57"/>
      <c r="BY151" s="57"/>
      <c r="BZ151" s="57"/>
      <c r="CA151" s="57"/>
      <c r="CB151" s="57"/>
      <c r="CC151" s="57"/>
      <c r="CD151" s="57"/>
      <c r="CE151" s="57"/>
      <c r="CF151" s="57"/>
      <c r="CG151" s="57"/>
      <c r="CH151" s="57"/>
      <c r="CI151" s="57"/>
      <c r="CJ151" s="57"/>
      <c r="CK151" s="57"/>
      <c r="CL151" s="57"/>
      <c r="CM151" s="57"/>
      <c r="CN151" s="57"/>
      <c r="CO151" s="57"/>
      <c r="CP151" s="57"/>
      <c r="CQ151" s="57"/>
      <c r="CR151" s="57"/>
      <c r="CS151" s="57"/>
      <c r="CT151" s="57"/>
      <c r="CU151" s="57"/>
      <c r="CV151" s="57"/>
      <c r="CW151" s="57"/>
      <c r="CX151" s="57"/>
      <c r="CY151" s="57"/>
      <c r="CZ151" s="57"/>
      <c r="DA151" s="57"/>
      <c r="DB151" s="57"/>
      <c r="DC151" s="57"/>
      <c r="DD151" s="57"/>
      <c r="DE151" s="57"/>
      <c r="DF151" s="57"/>
      <c r="DG151" s="57"/>
      <c r="DH151" s="57"/>
      <c r="DI151" s="57"/>
      <c r="DJ151" s="57"/>
      <c r="DK151" s="57"/>
      <c r="DL151" s="57"/>
      <c r="DM151" s="57"/>
      <c r="DN151" s="57"/>
      <c r="DO151" s="57"/>
      <c r="DP151" s="57"/>
      <c r="DQ151" s="57"/>
      <c r="DR151" s="57"/>
      <c r="DS151" s="57"/>
      <c r="DT151" s="57"/>
      <c r="DU151" s="57"/>
      <c r="DV151" s="57"/>
      <c r="DW151" s="57"/>
      <c r="DX151" s="57"/>
      <c r="DY151" s="57"/>
      <c r="DZ151" s="57"/>
      <c r="EA151" s="57"/>
      <c r="EB151" s="57"/>
      <c r="EC151" s="57"/>
      <c r="ED151" s="57"/>
      <c r="EE151" s="57"/>
      <c r="EF151" s="57"/>
      <c r="EG151" s="57"/>
      <c r="EH151" s="57"/>
      <c r="EI151" s="57"/>
      <c r="EJ151" s="57"/>
      <c r="EK151" s="57"/>
      <c r="EL151" s="57"/>
      <c r="EM151" s="57"/>
      <c r="EN151" s="57"/>
      <c r="EO151" s="57"/>
      <c r="EP151" s="57"/>
      <c r="EQ151" s="57"/>
      <c r="ER151" s="57"/>
      <c r="ES151" s="57"/>
      <c r="ET151" s="57"/>
      <c r="EU151" s="57"/>
      <c r="EV151" s="57"/>
      <c r="EW151" s="57"/>
      <c r="EX151" s="57"/>
      <c r="EY151" s="57"/>
      <c r="EZ151" s="57"/>
      <c r="FA151" s="57"/>
      <c r="FB151" s="57"/>
      <c r="FC151" s="57"/>
      <c r="FD151" s="57"/>
      <c r="FE151" s="57"/>
      <c r="FF151" s="57"/>
      <c r="FG151" s="57"/>
      <c r="FH151" s="57"/>
      <c r="FI151" s="57"/>
      <c r="FJ151" s="57"/>
      <c r="FK151" s="57"/>
      <c r="FL151" s="57"/>
      <c r="FM151" s="57"/>
      <c r="FN151" s="57"/>
      <c r="FO151" s="57"/>
      <c r="FP151" s="57"/>
      <c r="FQ151" s="57"/>
      <c r="FR151" s="57"/>
      <c r="FS151" s="57"/>
    </row>
    <row r="152" spans="1:175" hidden="1">
      <c r="A152" s="57"/>
      <c r="B152" s="71">
        <v>105</v>
      </c>
      <c r="C152" s="53">
        <v>0</v>
      </c>
      <c r="D152" s="342"/>
      <c r="E152" s="343"/>
      <c r="F152" s="343"/>
      <c r="G152" s="344"/>
      <c r="H152" s="53">
        <f>BC_LĐNM!E106</f>
        <v>0</v>
      </c>
      <c r="I152" s="34">
        <f>BC_LĐNM!F106</f>
        <v>0</v>
      </c>
      <c r="J152" s="34"/>
      <c r="K152" s="34">
        <f>BC_LĐNM!H81</f>
        <v>0</v>
      </c>
      <c r="L152" s="57"/>
      <c r="M152" s="57"/>
      <c r="N152" s="57"/>
      <c r="O152" s="57"/>
      <c r="P152" s="57"/>
      <c r="Q152" s="57"/>
      <c r="R152" s="57"/>
      <c r="S152" s="57"/>
      <c r="T152" s="57"/>
      <c r="U152" s="57"/>
      <c r="V152" s="57"/>
      <c r="W152" s="57"/>
      <c r="X152" s="57"/>
      <c r="Y152" s="57"/>
      <c r="Z152" s="57"/>
      <c r="AA152" s="57"/>
      <c r="AB152" s="57"/>
      <c r="AC152" s="57"/>
      <c r="AD152" s="57"/>
      <c r="AE152" s="57"/>
      <c r="AF152" s="57"/>
      <c r="AG152" s="57"/>
      <c r="AH152" s="57"/>
      <c r="AI152" s="57"/>
      <c r="AJ152" s="57"/>
      <c r="AK152" s="57"/>
      <c r="AL152" s="57"/>
      <c r="AM152" s="57"/>
      <c r="AN152" s="57"/>
      <c r="AO152" s="57"/>
      <c r="AP152" s="57"/>
      <c r="AQ152" s="57"/>
      <c r="AR152" s="57"/>
      <c r="AS152" s="57"/>
      <c r="AT152" s="57"/>
      <c r="AU152" s="57"/>
      <c r="AV152" s="57"/>
      <c r="AW152" s="57"/>
      <c r="AX152" s="57"/>
      <c r="AY152" s="57"/>
      <c r="AZ152" s="57"/>
      <c r="BA152" s="57"/>
      <c r="BB152" s="57"/>
      <c r="BC152" s="57"/>
      <c r="BD152" s="57"/>
      <c r="BE152" s="57"/>
      <c r="BF152" s="57"/>
      <c r="BG152" s="57"/>
      <c r="BH152" s="57"/>
      <c r="BI152" s="57"/>
      <c r="BJ152" s="57"/>
      <c r="BK152" s="57"/>
      <c r="BL152" s="57"/>
      <c r="BM152" s="57"/>
      <c r="BN152" s="57"/>
      <c r="BO152" s="57"/>
      <c r="BP152" s="57"/>
      <c r="BQ152" s="57"/>
      <c r="BR152" s="57"/>
      <c r="BS152" s="57"/>
      <c r="BT152" s="57"/>
      <c r="BU152" s="57"/>
      <c r="BV152" s="57"/>
      <c r="BW152" s="57"/>
      <c r="BX152" s="57"/>
      <c r="BY152" s="57"/>
      <c r="BZ152" s="57"/>
      <c r="CA152" s="57"/>
      <c r="CB152" s="57"/>
      <c r="CC152" s="57"/>
      <c r="CD152" s="57"/>
      <c r="CE152" s="57"/>
      <c r="CF152" s="57"/>
      <c r="CG152" s="57"/>
      <c r="CH152" s="57"/>
      <c r="CI152" s="57"/>
      <c r="CJ152" s="57"/>
      <c r="CK152" s="57"/>
      <c r="CL152" s="57"/>
      <c r="CM152" s="57"/>
      <c r="CN152" s="57"/>
      <c r="CO152" s="57"/>
      <c r="CP152" s="57"/>
      <c r="CQ152" s="57"/>
      <c r="CR152" s="57"/>
      <c r="CS152" s="57"/>
      <c r="CT152" s="57"/>
      <c r="CU152" s="57"/>
      <c r="CV152" s="57"/>
      <c r="CW152" s="57"/>
      <c r="CX152" s="57"/>
      <c r="CY152" s="57"/>
      <c r="CZ152" s="57"/>
      <c r="DA152" s="57"/>
      <c r="DB152" s="57"/>
      <c r="DC152" s="57"/>
      <c r="DD152" s="57"/>
      <c r="DE152" s="57"/>
      <c r="DF152" s="57"/>
      <c r="DG152" s="57"/>
      <c r="DH152" s="57"/>
      <c r="DI152" s="57"/>
      <c r="DJ152" s="57"/>
      <c r="DK152" s="57"/>
      <c r="DL152" s="57"/>
      <c r="DM152" s="57"/>
      <c r="DN152" s="57"/>
      <c r="DO152" s="57"/>
      <c r="DP152" s="57"/>
      <c r="DQ152" s="57"/>
      <c r="DR152" s="57"/>
      <c r="DS152" s="57"/>
      <c r="DT152" s="57"/>
      <c r="DU152" s="57"/>
      <c r="DV152" s="57"/>
      <c r="DW152" s="57"/>
      <c r="DX152" s="57"/>
      <c r="DY152" s="57"/>
      <c r="DZ152" s="57"/>
      <c r="EA152" s="57"/>
      <c r="EB152" s="57"/>
      <c r="EC152" s="57"/>
      <c r="ED152" s="57"/>
      <c r="EE152" s="57"/>
      <c r="EF152" s="57"/>
      <c r="EG152" s="57"/>
      <c r="EH152" s="57"/>
      <c r="EI152" s="57"/>
      <c r="EJ152" s="57"/>
      <c r="EK152" s="57"/>
      <c r="EL152" s="57"/>
      <c r="EM152" s="57"/>
      <c r="EN152" s="57"/>
      <c r="EO152" s="57"/>
      <c r="EP152" s="57"/>
      <c r="EQ152" s="57"/>
      <c r="ER152" s="57"/>
      <c r="ES152" s="57"/>
      <c r="ET152" s="57"/>
      <c r="EU152" s="57"/>
      <c r="EV152" s="57"/>
      <c r="EW152" s="57"/>
      <c r="EX152" s="57"/>
      <c r="EY152" s="57"/>
      <c r="EZ152" s="57"/>
      <c r="FA152" s="57"/>
      <c r="FB152" s="57"/>
      <c r="FC152" s="57"/>
      <c r="FD152" s="57"/>
      <c r="FE152" s="57"/>
      <c r="FF152" s="57"/>
      <c r="FG152" s="57"/>
      <c r="FH152" s="57"/>
      <c r="FI152" s="57"/>
      <c r="FJ152" s="57"/>
      <c r="FK152" s="57"/>
      <c r="FL152" s="57"/>
      <c r="FM152" s="57"/>
      <c r="FN152" s="57"/>
      <c r="FO152" s="57"/>
      <c r="FP152" s="57"/>
      <c r="FQ152" s="57"/>
      <c r="FR152" s="57"/>
      <c r="FS152" s="57"/>
    </row>
    <row r="153" spans="1:175" hidden="1">
      <c r="A153" s="57"/>
      <c r="B153" s="71">
        <v>106</v>
      </c>
      <c r="C153" s="53">
        <v>0</v>
      </c>
      <c r="D153" s="342"/>
      <c r="E153" s="343"/>
      <c r="F153" s="343"/>
      <c r="G153" s="344"/>
      <c r="H153" s="53">
        <f>BC_LĐNM!E107</f>
        <v>0</v>
      </c>
      <c r="I153" s="34">
        <f>BC_LĐNM!F107</f>
        <v>0</v>
      </c>
      <c r="J153" s="34"/>
      <c r="K153" s="34">
        <f>BC_LĐNM!H82</f>
        <v>0</v>
      </c>
      <c r="L153" s="57"/>
      <c r="M153" s="57"/>
      <c r="N153" s="57"/>
      <c r="O153" s="57"/>
      <c r="P153" s="57"/>
      <c r="Q153" s="57"/>
      <c r="R153" s="57"/>
      <c r="S153" s="57"/>
      <c r="T153" s="57"/>
      <c r="U153" s="57"/>
      <c r="V153" s="57"/>
      <c r="W153" s="57"/>
      <c r="X153" s="57"/>
      <c r="Y153" s="57"/>
      <c r="Z153" s="57"/>
      <c r="AA153" s="57"/>
      <c r="AB153" s="57"/>
      <c r="AC153" s="57"/>
      <c r="AD153" s="57"/>
      <c r="AE153" s="57"/>
      <c r="AF153" s="57"/>
      <c r="AG153" s="57"/>
      <c r="AH153" s="57"/>
      <c r="AI153" s="57"/>
      <c r="AJ153" s="57"/>
      <c r="AK153" s="57"/>
      <c r="AL153" s="57"/>
      <c r="AM153" s="57"/>
      <c r="AN153" s="57"/>
      <c r="AO153" s="57"/>
      <c r="AP153" s="57"/>
      <c r="AQ153" s="57"/>
      <c r="AR153" s="57"/>
      <c r="AS153" s="57"/>
      <c r="AT153" s="57"/>
      <c r="AU153" s="57"/>
      <c r="AV153" s="57"/>
      <c r="AW153" s="57"/>
      <c r="AX153" s="57"/>
      <c r="AY153" s="57"/>
      <c r="AZ153" s="57"/>
      <c r="BA153" s="57"/>
      <c r="BB153" s="57"/>
      <c r="BC153" s="57"/>
      <c r="BD153" s="57"/>
      <c r="BE153" s="57"/>
      <c r="BF153" s="57"/>
      <c r="BG153" s="57"/>
      <c r="BH153" s="57"/>
      <c r="BI153" s="57"/>
      <c r="BJ153" s="57"/>
      <c r="BK153" s="57"/>
      <c r="BL153" s="57"/>
      <c r="BM153" s="57"/>
      <c r="BN153" s="57"/>
      <c r="BO153" s="57"/>
      <c r="BP153" s="57"/>
      <c r="BQ153" s="57"/>
      <c r="BR153" s="57"/>
      <c r="BS153" s="57"/>
      <c r="BT153" s="57"/>
      <c r="BU153" s="57"/>
      <c r="BV153" s="57"/>
      <c r="BW153" s="57"/>
      <c r="BX153" s="57"/>
      <c r="BY153" s="57"/>
      <c r="BZ153" s="57"/>
      <c r="CA153" s="57"/>
      <c r="CB153" s="57"/>
      <c r="CC153" s="57"/>
      <c r="CD153" s="57"/>
      <c r="CE153" s="57"/>
      <c r="CF153" s="57"/>
      <c r="CG153" s="57"/>
      <c r="CH153" s="57"/>
      <c r="CI153" s="57"/>
      <c r="CJ153" s="57"/>
      <c r="CK153" s="57"/>
      <c r="CL153" s="57"/>
      <c r="CM153" s="57"/>
      <c r="CN153" s="57"/>
      <c r="CO153" s="57"/>
      <c r="CP153" s="57"/>
      <c r="CQ153" s="57"/>
      <c r="CR153" s="57"/>
      <c r="CS153" s="57"/>
      <c r="CT153" s="57"/>
      <c r="CU153" s="57"/>
      <c r="CV153" s="57"/>
      <c r="CW153" s="57"/>
      <c r="CX153" s="57"/>
      <c r="CY153" s="57"/>
      <c r="CZ153" s="57"/>
      <c r="DA153" s="57"/>
      <c r="DB153" s="57"/>
      <c r="DC153" s="57"/>
      <c r="DD153" s="57"/>
      <c r="DE153" s="57"/>
      <c r="DF153" s="57"/>
      <c r="DG153" s="57"/>
      <c r="DH153" s="57"/>
      <c r="DI153" s="57"/>
      <c r="DJ153" s="57"/>
      <c r="DK153" s="57"/>
      <c r="DL153" s="57"/>
      <c r="DM153" s="57"/>
      <c r="DN153" s="57"/>
      <c r="DO153" s="57"/>
      <c r="DP153" s="57"/>
      <c r="DQ153" s="57"/>
      <c r="DR153" s="57"/>
      <c r="DS153" s="57"/>
      <c r="DT153" s="57"/>
      <c r="DU153" s="57"/>
      <c r="DV153" s="57"/>
      <c r="DW153" s="57"/>
      <c r="DX153" s="57"/>
      <c r="DY153" s="57"/>
      <c r="DZ153" s="57"/>
      <c r="EA153" s="57"/>
      <c r="EB153" s="57"/>
      <c r="EC153" s="57"/>
      <c r="ED153" s="57"/>
      <c r="EE153" s="57"/>
      <c r="EF153" s="57"/>
      <c r="EG153" s="57"/>
      <c r="EH153" s="57"/>
      <c r="EI153" s="57"/>
      <c r="EJ153" s="57"/>
      <c r="EK153" s="57"/>
      <c r="EL153" s="57"/>
      <c r="EM153" s="57"/>
      <c r="EN153" s="57"/>
      <c r="EO153" s="57"/>
      <c r="EP153" s="57"/>
      <c r="EQ153" s="57"/>
      <c r="ER153" s="57"/>
      <c r="ES153" s="57"/>
      <c r="ET153" s="57"/>
      <c r="EU153" s="57"/>
      <c r="EV153" s="57"/>
      <c r="EW153" s="57"/>
      <c r="EX153" s="57"/>
      <c r="EY153" s="57"/>
      <c r="EZ153" s="57"/>
      <c r="FA153" s="57"/>
      <c r="FB153" s="57"/>
      <c r="FC153" s="57"/>
      <c r="FD153" s="57"/>
      <c r="FE153" s="57"/>
      <c r="FF153" s="57"/>
      <c r="FG153" s="57"/>
      <c r="FH153" s="57"/>
      <c r="FI153" s="57"/>
      <c r="FJ153" s="57"/>
      <c r="FK153" s="57"/>
      <c r="FL153" s="57"/>
      <c r="FM153" s="57"/>
      <c r="FN153" s="57"/>
      <c r="FO153" s="57"/>
      <c r="FP153" s="57"/>
      <c r="FQ153" s="57"/>
      <c r="FR153" s="57"/>
      <c r="FS153" s="57"/>
    </row>
    <row r="154" spans="1:175" hidden="1">
      <c r="A154" s="57"/>
      <c r="B154" s="71">
        <v>107</v>
      </c>
      <c r="C154" s="53">
        <v>0</v>
      </c>
      <c r="D154" s="342"/>
      <c r="E154" s="343"/>
      <c r="F154" s="343"/>
      <c r="G154" s="344"/>
      <c r="H154" s="53">
        <f>BC_LĐNM!E108</f>
        <v>0</v>
      </c>
      <c r="I154" s="34">
        <f>BC_LĐNM!F108</f>
        <v>0</v>
      </c>
      <c r="J154" s="34"/>
      <c r="K154" s="34">
        <f>BC_LĐNM!H83</f>
        <v>0</v>
      </c>
      <c r="L154" s="57"/>
      <c r="M154" s="57"/>
      <c r="N154" s="57"/>
      <c r="O154" s="57"/>
      <c r="P154" s="57"/>
      <c r="Q154" s="57"/>
      <c r="R154" s="57"/>
      <c r="S154" s="57"/>
      <c r="T154" s="57"/>
      <c r="U154" s="57"/>
      <c r="V154" s="57"/>
      <c r="W154" s="57"/>
      <c r="X154" s="57"/>
      <c r="Y154" s="57"/>
      <c r="Z154" s="57"/>
      <c r="AA154" s="57"/>
      <c r="AB154" s="57"/>
      <c r="AC154" s="57"/>
      <c r="AD154" s="57"/>
      <c r="AE154" s="57"/>
      <c r="AF154" s="57"/>
      <c r="AG154" s="57"/>
      <c r="AH154" s="57"/>
      <c r="AI154" s="57"/>
      <c r="AJ154" s="57"/>
      <c r="AK154" s="57"/>
      <c r="AL154" s="57"/>
      <c r="AM154" s="57"/>
      <c r="AN154" s="57"/>
      <c r="AO154" s="57"/>
      <c r="AP154" s="57"/>
      <c r="AQ154" s="57"/>
      <c r="AR154" s="57"/>
      <c r="AS154" s="57"/>
      <c r="AT154" s="57"/>
      <c r="AU154" s="57"/>
      <c r="AV154" s="57"/>
      <c r="AW154" s="57"/>
      <c r="AX154" s="57"/>
      <c r="AY154" s="57"/>
      <c r="AZ154" s="57"/>
      <c r="BA154" s="57"/>
      <c r="BB154" s="57"/>
      <c r="BC154" s="57"/>
      <c r="BD154" s="57"/>
      <c r="BE154" s="57"/>
      <c r="BF154" s="57"/>
      <c r="BG154" s="57"/>
      <c r="BH154" s="57"/>
      <c r="BI154" s="57"/>
      <c r="BJ154" s="57"/>
      <c r="BK154" s="57"/>
      <c r="BL154" s="57"/>
      <c r="BM154" s="57"/>
      <c r="BN154" s="57"/>
      <c r="BO154" s="57"/>
      <c r="BP154" s="57"/>
      <c r="BQ154" s="57"/>
      <c r="BR154" s="57"/>
      <c r="BS154" s="57"/>
      <c r="BT154" s="57"/>
      <c r="BU154" s="57"/>
      <c r="BV154" s="57"/>
      <c r="BW154" s="57"/>
      <c r="BX154" s="57"/>
      <c r="BY154" s="57"/>
      <c r="BZ154" s="57"/>
      <c r="CA154" s="57"/>
      <c r="CB154" s="57"/>
      <c r="CC154" s="57"/>
      <c r="CD154" s="57"/>
      <c r="CE154" s="57"/>
      <c r="CF154" s="57"/>
      <c r="CG154" s="57"/>
      <c r="CH154" s="57"/>
      <c r="CI154" s="57"/>
      <c r="CJ154" s="57"/>
      <c r="CK154" s="57"/>
      <c r="CL154" s="57"/>
      <c r="CM154" s="57"/>
      <c r="CN154" s="57"/>
      <c r="CO154" s="57"/>
      <c r="CP154" s="57"/>
      <c r="CQ154" s="57"/>
      <c r="CR154" s="57"/>
      <c r="CS154" s="57"/>
      <c r="CT154" s="57"/>
      <c r="CU154" s="57"/>
      <c r="CV154" s="57"/>
      <c r="CW154" s="57"/>
      <c r="CX154" s="57"/>
      <c r="CY154" s="57"/>
      <c r="CZ154" s="57"/>
      <c r="DA154" s="57"/>
      <c r="DB154" s="57"/>
      <c r="DC154" s="57"/>
      <c r="DD154" s="57"/>
      <c r="DE154" s="57"/>
      <c r="DF154" s="57"/>
      <c r="DG154" s="57"/>
      <c r="DH154" s="57"/>
      <c r="DI154" s="57"/>
      <c r="DJ154" s="57"/>
      <c r="DK154" s="57"/>
      <c r="DL154" s="57"/>
      <c r="DM154" s="57"/>
      <c r="DN154" s="57"/>
      <c r="DO154" s="57"/>
      <c r="DP154" s="57"/>
      <c r="DQ154" s="57"/>
      <c r="DR154" s="57"/>
      <c r="DS154" s="57"/>
      <c r="DT154" s="57"/>
      <c r="DU154" s="57"/>
      <c r="DV154" s="57"/>
      <c r="DW154" s="57"/>
      <c r="DX154" s="57"/>
      <c r="DY154" s="57"/>
      <c r="DZ154" s="57"/>
      <c r="EA154" s="57"/>
      <c r="EB154" s="57"/>
      <c r="EC154" s="57"/>
      <c r="ED154" s="57"/>
      <c r="EE154" s="57"/>
      <c r="EF154" s="57"/>
      <c r="EG154" s="57"/>
      <c r="EH154" s="57"/>
      <c r="EI154" s="57"/>
      <c r="EJ154" s="57"/>
      <c r="EK154" s="57"/>
      <c r="EL154" s="57"/>
      <c r="EM154" s="57"/>
      <c r="EN154" s="57"/>
      <c r="EO154" s="57"/>
      <c r="EP154" s="57"/>
      <c r="EQ154" s="57"/>
      <c r="ER154" s="57"/>
      <c r="ES154" s="57"/>
      <c r="ET154" s="57"/>
      <c r="EU154" s="57"/>
      <c r="EV154" s="57"/>
      <c r="EW154" s="57"/>
      <c r="EX154" s="57"/>
      <c r="EY154" s="57"/>
      <c r="EZ154" s="57"/>
      <c r="FA154" s="57"/>
      <c r="FB154" s="57"/>
      <c r="FC154" s="57"/>
      <c r="FD154" s="57"/>
      <c r="FE154" s="57"/>
      <c r="FF154" s="57"/>
      <c r="FG154" s="57"/>
      <c r="FH154" s="57"/>
      <c r="FI154" s="57"/>
      <c r="FJ154" s="57"/>
      <c r="FK154" s="57"/>
      <c r="FL154" s="57"/>
      <c r="FM154" s="57"/>
      <c r="FN154" s="57"/>
      <c r="FO154" s="57"/>
      <c r="FP154" s="57"/>
      <c r="FQ154" s="57"/>
      <c r="FR154" s="57"/>
      <c r="FS154" s="57"/>
    </row>
    <row r="155" spans="1:175" hidden="1">
      <c r="A155" s="57"/>
      <c r="B155" s="71">
        <v>108</v>
      </c>
      <c r="C155" s="53">
        <v>0</v>
      </c>
      <c r="D155" s="342"/>
      <c r="E155" s="343"/>
      <c r="F155" s="343"/>
      <c r="G155" s="344"/>
      <c r="H155" s="53">
        <f>BC_LĐNM!E109</f>
        <v>0</v>
      </c>
      <c r="I155" s="34">
        <f>BC_LĐNM!F109</f>
        <v>0</v>
      </c>
      <c r="J155" s="34"/>
      <c r="K155" s="34">
        <f>BC_LĐNM!H84</f>
        <v>0</v>
      </c>
      <c r="L155" s="57"/>
      <c r="M155" s="57"/>
      <c r="N155" s="57"/>
      <c r="O155" s="57"/>
      <c r="P155" s="57"/>
      <c r="Q155" s="57"/>
      <c r="R155" s="57"/>
      <c r="S155" s="57"/>
      <c r="T155" s="57"/>
      <c r="U155" s="57"/>
      <c r="V155" s="57"/>
      <c r="W155" s="57"/>
      <c r="X155" s="57"/>
      <c r="Y155" s="57"/>
      <c r="Z155" s="57"/>
      <c r="AA155" s="57"/>
      <c r="AB155" s="57"/>
      <c r="AC155" s="57"/>
      <c r="AD155" s="57"/>
      <c r="AE155" s="57"/>
      <c r="AF155" s="57"/>
      <c r="AG155" s="57"/>
      <c r="AH155" s="57"/>
      <c r="AI155" s="57"/>
      <c r="AJ155" s="57"/>
      <c r="AK155" s="57"/>
      <c r="AL155" s="57"/>
      <c r="AM155" s="57"/>
      <c r="AN155" s="57"/>
      <c r="AO155" s="57"/>
      <c r="AP155" s="57"/>
      <c r="AQ155" s="57"/>
      <c r="AR155" s="57"/>
      <c r="AS155" s="57"/>
      <c r="AT155" s="57"/>
      <c r="AU155" s="57"/>
      <c r="AV155" s="57"/>
      <c r="AW155" s="57"/>
      <c r="AX155" s="57"/>
      <c r="AY155" s="57"/>
      <c r="AZ155" s="57"/>
      <c r="BA155" s="57"/>
      <c r="BB155" s="57"/>
      <c r="BC155" s="57"/>
      <c r="BD155" s="57"/>
      <c r="BE155" s="57"/>
      <c r="BF155" s="57"/>
      <c r="BG155" s="57"/>
      <c r="BH155" s="57"/>
      <c r="BI155" s="57"/>
      <c r="BJ155" s="57"/>
      <c r="BK155" s="57"/>
      <c r="BL155" s="57"/>
      <c r="BM155" s="57"/>
      <c r="BN155" s="57"/>
      <c r="BO155" s="57"/>
      <c r="BP155" s="57"/>
      <c r="BQ155" s="57"/>
      <c r="BR155" s="57"/>
      <c r="BS155" s="57"/>
      <c r="BT155" s="57"/>
      <c r="BU155" s="57"/>
      <c r="BV155" s="57"/>
      <c r="BW155" s="57"/>
      <c r="BX155" s="57"/>
      <c r="BY155" s="57"/>
      <c r="BZ155" s="57"/>
      <c r="CA155" s="57"/>
      <c r="CB155" s="57"/>
      <c r="CC155" s="57"/>
      <c r="CD155" s="57"/>
      <c r="CE155" s="57"/>
      <c r="CF155" s="57"/>
      <c r="CG155" s="57"/>
      <c r="CH155" s="57"/>
      <c r="CI155" s="57"/>
      <c r="CJ155" s="57"/>
      <c r="CK155" s="57"/>
      <c r="CL155" s="57"/>
      <c r="CM155" s="57"/>
      <c r="CN155" s="57"/>
      <c r="CO155" s="57"/>
      <c r="CP155" s="57"/>
      <c r="CQ155" s="57"/>
      <c r="CR155" s="57"/>
      <c r="CS155" s="57"/>
      <c r="CT155" s="57"/>
      <c r="CU155" s="57"/>
      <c r="CV155" s="57"/>
      <c r="CW155" s="57"/>
      <c r="CX155" s="57"/>
      <c r="CY155" s="57"/>
      <c r="CZ155" s="57"/>
      <c r="DA155" s="57"/>
      <c r="DB155" s="57"/>
      <c r="DC155" s="57"/>
      <c r="DD155" s="57"/>
      <c r="DE155" s="57"/>
      <c r="DF155" s="57"/>
      <c r="DG155" s="57"/>
      <c r="DH155" s="57"/>
      <c r="DI155" s="57"/>
      <c r="DJ155" s="57"/>
      <c r="DK155" s="57"/>
      <c r="DL155" s="57"/>
      <c r="DM155" s="57"/>
      <c r="DN155" s="57"/>
      <c r="DO155" s="57"/>
      <c r="DP155" s="57"/>
      <c r="DQ155" s="57"/>
      <c r="DR155" s="57"/>
      <c r="DS155" s="57"/>
      <c r="DT155" s="57"/>
      <c r="DU155" s="57"/>
      <c r="DV155" s="57"/>
      <c r="DW155" s="57"/>
      <c r="DX155" s="57"/>
      <c r="DY155" s="57"/>
      <c r="DZ155" s="57"/>
      <c r="EA155" s="57"/>
      <c r="EB155" s="57"/>
      <c r="EC155" s="57"/>
      <c r="ED155" s="57"/>
      <c r="EE155" s="57"/>
      <c r="EF155" s="57"/>
      <c r="EG155" s="57"/>
      <c r="EH155" s="57"/>
      <c r="EI155" s="57"/>
      <c r="EJ155" s="57"/>
      <c r="EK155" s="57"/>
      <c r="EL155" s="57"/>
      <c r="EM155" s="57"/>
      <c r="EN155" s="57"/>
      <c r="EO155" s="57"/>
      <c r="EP155" s="57"/>
      <c r="EQ155" s="57"/>
      <c r="ER155" s="57"/>
      <c r="ES155" s="57"/>
      <c r="ET155" s="57"/>
      <c r="EU155" s="57"/>
      <c r="EV155" s="57"/>
      <c r="EW155" s="57"/>
      <c r="EX155" s="57"/>
      <c r="EY155" s="57"/>
      <c r="EZ155" s="57"/>
      <c r="FA155" s="57"/>
      <c r="FB155" s="57"/>
      <c r="FC155" s="57"/>
      <c r="FD155" s="57"/>
      <c r="FE155" s="57"/>
      <c r="FF155" s="57"/>
      <c r="FG155" s="57"/>
      <c r="FH155" s="57"/>
      <c r="FI155" s="57"/>
      <c r="FJ155" s="57"/>
      <c r="FK155" s="57"/>
      <c r="FL155" s="57"/>
      <c r="FM155" s="57"/>
      <c r="FN155" s="57"/>
      <c r="FO155" s="57"/>
      <c r="FP155" s="57"/>
      <c r="FQ155" s="57"/>
      <c r="FR155" s="57"/>
      <c r="FS155" s="57"/>
    </row>
    <row r="156" spans="1:175" hidden="1">
      <c r="A156" s="57"/>
      <c r="B156" s="71">
        <v>109</v>
      </c>
      <c r="C156" s="53">
        <v>0</v>
      </c>
      <c r="D156" s="342"/>
      <c r="E156" s="343"/>
      <c r="F156" s="343"/>
      <c r="G156" s="344"/>
      <c r="H156" s="53">
        <f>BC_LĐNM!E110</f>
        <v>0</v>
      </c>
      <c r="I156" s="34">
        <f>BC_LĐNM!F110</f>
        <v>0</v>
      </c>
      <c r="J156" s="34"/>
      <c r="K156" s="34">
        <f>BC_LĐNM!H85</f>
        <v>0</v>
      </c>
      <c r="L156" s="57"/>
      <c r="M156" s="57"/>
      <c r="N156" s="57"/>
      <c r="O156" s="57"/>
      <c r="P156" s="57"/>
      <c r="Q156" s="57"/>
      <c r="R156" s="57"/>
      <c r="S156" s="57"/>
      <c r="T156" s="57"/>
      <c r="U156" s="57"/>
      <c r="V156" s="57"/>
      <c r="W156" s="57"/>
      <c r="X156" s="57"/>
      <c r="Y156" s="57"/>
      <c r="Z156" s="57"/>
      <c r="AA156" s="57"/>
      <c r="AB156" s="57"/>
      <c r="AC156" s="57"/>
      <c r="AD156" s="57"/>
      <c r="AE156" s="57"/>
      <c r="AF156" s="57"/>
      <c r="AG156" s="57"/>
      <c r="AH156" s="57"/>
      <c r="AI156" s="57"/>
      <c r="AJ156" s="57"/>
      <c r="AK156" s="57"/>
      <c r="AL156" s="57"/>
      <c r="AM156" s="57"/>
      <c r="AN156" s="57"/>
      <c r="AO156" s="57"/>
      <c r="AP156" s="57"/>
      <c r="AQ156" s="57"/>
      <c r="AR156" s="57"/>
      <c r="AS156" s="57"/>
      <c r="AT156" s="57"/>
      <c r="AU156" s="57"/>
      <c r="AV156" s="57"/>
      <c r="AW156" s="57"/>
      <c r="AX156" s="57"/>
      <c r="AY156" s="57"/>
      <c r="AZ156" s="57"/>
      <c r="BA156" s="57"/>
      <c r="BB156" s="57"/>
      <c r="BC156" s="57"/>
      <c r="BD156" s="57"/>
      <c r="BE156" s="57"/>
      <c r="BF156" s="57"/>
      <c r="BG156" s="57"/>
      <c r="BH156" s="57"/>
      <c r="BI156" s="57"/>
      <c r="BJ156" s="57"/>
      <c r="BK156" s="57"/>
      <c r="BL156" s="57"/>
      <c r="BM156" s="57"/>
      <c r="BN156" s="57"/>
      <c r="BO156" s="57"/>
      <c r="BP156" s="57"/>
      <c r="BQ156" s="57"/>
      <c r="BR156" s="57"/>
      <c r="BS156" s="57"/>
      <c r="BT156" s="57"/>
      <c r="BU156" s="57"/>
      <c r="BV156" s="57"/>
      <c r="BW156" s="57"/>
      <c r="BX156" s="57"/>
      <c r="BY156" s="57"/>
      <c r="BZ156" s="57"/>
      <c r="CA156" s="57"/>
      <c r="CB156" s="57"/>
      <c r="CC156" s="57"/>
      <c r="CD156" s="57"/>
      <c r="CE156" s="57"/>
      <c r="CF156" s="57"/>
      <c r="CG156" s="57"/>
      <c r="CH156" s="57"/>
      <c r="CI156" s="57"/>
      <c r="CJ156" s="57"/>
      <c r="CK156" s="57"/>
      <c r="CL156" s="57"/>
      <c r="CM156" s="57"/>
      <c r="CN156" s="57"/>
      <c r="CO156" s="57"/>
      <c r="CP156" s="57"/>
      <c r="CQ156" s="57"/>
      <c r="CR156" s="57"/>
      <c r="CS156" s="57"/>
      <c r="CT156" s="57"/>
      <c r="CU156" s="57"/>
      <c r="CV156" s="57"/>
      <c r="CW156" s="57"/>
      <c r="CX156" s="57"/>
      <c r="CY156" s="57"/>
      <c r="CZ156" s="57"/>
      <c r="DA156" s="57"/>
      <c r="DB156" s="57"/>
      <c r="DC156" s="57"/>
      <c r="DD156" s="57"/>
      <c r="DE156" s="57"/>
      <c r="DF156" s="57"/>
      <c r="DG156" s="57"/>
      <c r="DH156" s="57"/>
      <c r="DI156" s="57"/>
      <c r="DJ156" s="57"/>
      <c r="DK156" s="57"/>
      <c r="DL156" s="57"/>
      <c r="DM156" s="57"/>
      <c r="DN156" s="57"/>
      <c r="DO156" s="57"/>
      <c r="DP156" s="57"/>
      <c r="DQ156" s="57"/>
      <c r="DR156" s="57"/>
      <c r="DS156" s="57"/>
      <c r="DT156" s="57"/>
      <c r="DU156" s="57"/>
      <c r="DV156" s="57"/>
      <c r="DW156" s="57"/>
      <c r="DX156" s="57"/>
      <c r="DY156" s="57"/>
      <c r="DZ156" s="57"/>
      <c r="EA156" s="57"/>
      <c r="EB156" s="57"/>
      <c r="EC156" s="57"/>
      <c r="ED156" s="57"/>
      <c r="EE156" s="57"/>
      <c r="EF156" s="57"/>
      <c r="EG156" s="57"/>
      <c r="EH156" s="57"/>
      <c r="EI156" s="57"/>
      <c r="EJ156" s="57"/>
      <c r="EK156" s="57"/>
      <c r="EL156" s="57"/>
      <c r="EM156" s="57"/>
      <c r="EN156" s="57"/>
      <c r="EO156" s="57"/>
      <c r="EP156" s="57"/>
      <c r="EQ156" s="57"/>
      <c r="ER156" s="57"/>
      <c r="ES156" s="57"/>
      <c r="ET156" s="57"/>
      <c r="EU156" s="57"/>
      <c r="EV156" s="57"/>
      <c r="EW156" s="57"/>
      <c r="EX156" s="57"/>
      <c r="EY156" s="57"/>
      <c r="EZ156" s="57"/>
      <c r="FA156" s="57"/>
      <c r="FB156" s="57"/>
      <c r="FC156" s="57"/>
      <c r="FD156" s="57"/>
      <c r="FE156" s="57"/>
      <c r="FF156" s="57"/>
      <c r="FG156" s="57"/>
      <c r="FH156" s="57"/>
      <c r="FI156" s="57"/>
      <c r="FJ156" s="57"/>
      <c r="FK156" s="57"/>
      <c r="FL156" s="57"/>
      <c r="FM156" s="57"/>
      <c r="FN156" s="57"/>
      <c r="FO156" s="57"/>
      <c r="FP156" s="57"/>
      <c r="FQ156" s="57"/>
      <c r="FR156" s="57"/>
      <c r="FS156" s="57"/>
    </row>
    <row r="157" spans="1:175" hidden="1">
      <c r="A157" s="57"/>
      <c r="B157" s="71">
        <v>110</v>
      </c>
      <c r="C157" s="53">
        <v>0</v>
      </c>
      <c r="D157" s="342"/>
      <c r="E157" s="343"/>
      <c r="F157" s="343"/>
      <c r="G157" s="344"/>
      <c r="H157" s="53">
        <f>BC_LĐNM!E111</f>
        <v>0</v>
      </c>
      <c r="I157" s="34">
        <f>BC_LĐNM!F111</f>
        <v>0</v>
      </c>
      <c r="J157" s="34"/>
      <c r="K157" s="34">
        <f>BC_LĐNM!H86</f>
        <v>0</v>
      </c>
      <c r="L157" s="57"/>
      <c r="M157" s="57"/>
      <c r="N157" s="57"/>
      <c r="O157" s="57"/>
      <c r="P157" s="57"/>
      <c r="Q157" s="57"/>
      <c r="R157" s="57"/>
      <c r="S157" s="57"/>
      <c r="T157" s="57"/>
      <c r="U157" s="57"/>
      <c r="V157" s="57"/>
      <c r="W157" s="57"/>
      <c r="X157" s="57"/>
      <c r="Y157" s="57"/>
      <c r="Z157" s="57"/>
      <c r="AA157" s="57"/>
      <c r="AB157" s="57"/>
      <c r="AC157" s="57"/>
      <c r="AD157" s="57"/>
      <c r="AE157" s="57"/>
      <c r="AF157" s="57"/>
      <c r="AG157" s="57"/>
      <c r="AH157" s="57"/>
      <c r="AI157" s="57"/>
      <c r="AJ157" s="57"/>
      <c r="AK157" s="57"/>
      <c r="AL157" s="57"/>
      <c r="AM157" s="57"/>
      <c r="AN157" s="57"/>
      <c r="AO157" s="57"/>
      <c r="AP157" s="57"/>
      <c r="AQ157" s="57"/>
      <c r="AR157" s="57"/>
      <c r="AS157" s="57"/>
      <c r="AT157" s="57"/>
      <c r="AU157" s="57"/>
      <c r="AV157" s="57"/>
      <c r="AW157" s="57"/>
      <c r="AX157" s="57"/>
      <c r="AY157" s="57"/>
      <c r="AZ157" s="57"/>
      <c r="BA157" s="57"/>
      <c r="BB157" s="57"/>
      <c r="BC157" s="57"/>
      <c r="BD157" s="57"/>
      <c r="BE157" s="57"/>
      <c r="BF157" s="57"/>
      <c r="BG157" s="57"/>
      <c r="BH157" s="57"/>
      <c r="BI157" s="57"/>
      <c r="BJ157" s="57"/>
      <c r="BK157" s="57"/>
      <c r="BL157" s="57"/>
      <c r="BM157" s="57"/>
      <c r="BN157" s="57"/>
      <c r="BO157" s="57"/>
      <c r="BP157" s="57"/>
      <c r="BQ157" s="57"/>
      <c r="BR157" s="57"/>
      <c r="BS157" s="57"/>
      <c r="BT157" s="57"/>
      <c r="BU157" s="57"/>
      <c r="BV157" s="57"/>
      <c r="BW157" s="57"/>
      <c r="BX157" s="57"/>
      <c r="BY157" s="57"/>
      <c r="BZ157" s="57"/>
      <c r="CA157" s="57"/>
      <c r="CB157" s="57"/>
      <c r="CC157" s="57"/>
      <c r="CD157" s="57"/>
      <c r="CE157" s="57"/>
      <c r="CF157" s="57"/>
      <c r="CG157" s="57"/>
      <c r="CH157" s="57"/>
      <c r="CI157" s="57"/>
      <c r="CJ157" s="57"/>
      <c r="CK157" s="57"/>
      <c r="CL157" s="57"/>
      <c r="CM157" s="57"/>
      <c r="CN157" s="57"/>
      <c r="CO157" s="57"/>
      <c r="CP157" s="57"/>
      <c r="CQ157" s="57"/>
      <c r="CR157" s="57"/>
      <c r="CS157" s="57"/>
      <c r="CT157" s="57"/>
      <c r="CU157" s="57"/>
      <c r="CV157" s="57"/>
      <c r="CW157" s="57"/>
      <c r="CX157" s="57"/>
      <c r="CY157" s="57"/>
      <c r="CZ157" s="57"/>
      <c r="DA157" s="57"/>
      <c r="DB157" s="57"/>
      <c r="DC157" s="57"/>
      <c r="DD157" s="57"/>
      <c r="DE157" s="57"/>
      <c r="DF157" s="57"/>
      <c r="DG157" s="57"/>
      <c r="DH157" s="57"/>
      <c r="DI157" s="57"/>
      <c r="DJ157" s="57"/>
      <c r="DK157" s="57"/>
      <c r="DL157" s="57"/>
      <c r="DM157" s="57"/>
      <c r="DN157" s="57"/>
      <c r="DO157" s="57"/>
      <c r="DP157" s="57"/>
      <c r="DQ157" s="57"/>
      <c r="DR157" s="57"/>
      <c r="DS157" s="57"/>
      <c r="DT157" s="57"/>
      <c r="DU157" s="57"/>
      <c r="DV157" s="57"/>
      <c r="DW157" s="57"/>
      <c r="DX157" s="57"/>
      <c r="DY157" s="57"/>
      <c r="DZ157" s="57"/>
      <c r="EA157" s="57"/>
      <c r="EB157" s="57"/>
      <c r="EC157" s="57"/>
      <c r="ED157" s="57"/>
      <c r="EE157" s="57"/>
      <c r="EF157" s="57"/>
      <c r="EG157" s="57"/>
      <c r="EH157" s="57"/>
      <c r="EI157" s="57"/>
      <c r="EJ157" s="57"/>
      <c r="EK157" s="57"/>
      <c r="EL157" s="57"/>
      <c r="EM157" s="57"/>
      <c r="EN157" s="57"/>
      <c r="EO157" s="57"/>
      <c r="EP157" s="57"/>
      <c r="EQ157" s="57"/>
      <c r="ER157" s="57"/>
      <c r="ES157" s="57"/>
      <c r="ET157" s="57"/>
      <c r="EU157" s="57"/>
      <c r="EV157" s="57"/>
      <c r="EW157" s="57"/>
      <c r="EX157" s="57"/>
      <c r="EY157" s="57"/>
      <c r="EZ157" s="57"/>
      <c r="FA157" s="57"/>
      <c r="FB157" s="57"/>
      <c r="FC157" s="57"/>
      <c r="FD157" s="57"/>
      <c r="FE157" s="57"/>
      <c r="FF157" s="57"/>
      <c r="FG157" s="57"/>
      <c r="FH157" s="57"/>
      <c r="FI157" s="57"/>
      <c r="FJ157" s="57"/>
      <c r="FK157" s="57"/>
      <c r="FL157" s="57"/>
      <c r="FM157" s="57"/>
      <c r="FN157" s="57"/>
      <c r="FO157" s="57"/>
      <c r="FP157" s="57"/>
      <c r="FQ157" s="57"/>
      <c r="FR157" s="57"/>
      <c r="FS157" s="57"/>
    </row>
    <row r="158" spans="1:175" hidden="1">
      <c r="A158" s="57"/>
      <c r="B158" s="71">
        <v>111</v>
      </c>
      <c r="C158" s="53">
        <v>0</v>
      </c>
      <c r="D158" s="342"/>
      <c r="E158" s="343"/>
      <c r="F158" s="343"/>
      <c r="G158" s="344"/>
      <c r="H158" s="53">
        <f>BC_LĐNM!E112</f>
        <v>0</v>
      </c>
      <c r="I158" s="34">
        <f>BC_LĐNM!F112</f>
        <v>0</v>
      </c>
      <c r="J158" s="34"/>
      <c r="K158" s="34">
        <f>BC_LĐNM!H87</f>
        <v>0</v>
      </c>
      <c r="L158" s="57"/>
      <c r="M158" s="57"/>
      <c r="N158" s="57"/>
      <c r="O158" s="57"/>
      <c r="P158" s="57"/>
      <c r="Q158" s="57"/>
      <c r="R158" s="57"/>
      <c r="S158" s="57"/>
      <c r="T158" s="57"/>
      <c r="U158" s="57"/>
      <c r="V158" s="57"/>
      <c r="W158" s="57"/>
      <c r="X158" s="57"/>
      <c r="Y158" s="57"/>
      <c r="Z158" s="57"/>
      <c r="AA158" s="57"/>
      <c r="AB158" s="57"/>
      <c r="AC158" s="57"/>
      <c r="AD158" s="57"/>
      <c r="AE158" s="57"/>
      <c r="AF158" s="57"/>
      <c r="AG158" s="57"/>
      <c r="AH158" s="57"/>
      <c r="AI158" s="57"/>
      <c r="AJ158" s="57"/>
      <c r="AK158" s="57"/>
      <c r="AL158" s="57"/>
      <c r="AM158" s="57"/>
      <c r="AN158" s="57"/>
      <c r="AO158" s="57"/>
      <c r="AP158" s="57"/>
      <c r="AQ158" s="57"/>
      <c r="AR158" s="57"/>
      <c r="AS158" s="57"/>
      <c r="AT158" s="57"/>
      <c r="AU158" s="57"/>
      <c r="AV158" s="57"/>
      <c r="AW158" s="57"/>
      <c r="AX158" s="57"/>
      <c r="AY158" s="57"/>
      <c r="AZ158" s="57"/>
      <c r="BA158" s="57"/>
      <c r="BB158" s="57"/>
      <c r="BC158" s="57"/>
      <c r="BD158" s="57"/>
      <c r="BE158" s="57"/>
      <c r="BF158" s="57"/>
      <c r="BG158" s="57"/>
      <c r="BH158" s="57"/>
      <c r="BI158" s="57"/>
      <c r="BJ158" s="57"/>
      <c r="BK158" s="57"/>
      <c r="BL158" s="57"/>
      <c r="BM158" s="57"/>
      <c r="BN158" s="57"/>
      <c r="BO158" s="57"/>
      <c r="BP158" s="57"/>
      <c r="BQ158" s="57"/>
      <c r="BR158" s="57"/>
      <c r="BS158" s="57"/>
      <c r="BT158" s="57"/>
      <c r="BU158" s="57"/>
      <c r="BV158" s="57"/>
      <c r="BW158" s="57"/>
      <c r="BX158" s="57"/>
      <c r="BY158" s="57"/>
      <c r="BZ158" s="57"/>
      <c r="CA158" s="57"/>
      <c r="CB158" s="57"/>
      <c r="CC158" s="57"/>
      <c r="CD158" s="57"/>
      <c r="CE158" s="57"/>
      <c r="CF158" s="57"/>
      <c r="CG158" s="57"/>
      <c r="CH158" s="57"/>
      <c r="CI158" s="57"/>
      <c r="CJ158" s="57"/>
      <c r="CK158" s="57"/>
      <c r="CL158" s="57"/>
      <c r="CM158" s="57"/>
      <c r="CN158" s="57"/>
      <c r="CO158" s="57"/>
      <c r="CP158" s="57"/>
      <c r="CQ158" s="57"/>
      <c r="CR158" s="57"/>
      <c r="CS158" s="57"/>
      <c r="CT158" s="57"/>
      <c r="CU158" s="57"/>
      <c r="CV158" s="57"/>
      <c r="CW158" s="57"/>
      <c r="CX158" s="57"/>
      <c r="CY158" s="57"/>
      <c r="CZ158" s="57"/>
      <c r="DA158" s="57"/>
      <c r="DB158" s="57"/>
      <c r="DC158" s="57"/>
      <c r="DD158" s="57"/>
      <c r="DE158" s="57"/>
      <c r="DF158" s="57"/>
      <c r="DG158" s="57"/>
      <c r="DH158" s="57"/>
      <c r="DI158" s="57"/>
      <c r="DJ158" s="57"/>
      <c r="DK158" s="57"/>
      <c r="DL158" s="57"/>
      <c r="DM158" s="57"/>
      <c r="DN158" s="57"/>
      <c r="DO158" s="57"/>
      <c r="DP158" s="57"/>
      <c r="DQ158" s="57"/>
      <c r="DR158" s="57"/>
      <c r="DS158" s="57"/>
      <c r="DT158" s="57"/>
      <c r="DU158" s="57"/>
      <c r="DV158" s="57"/>
      <c r="DW158" s="57"/>
      <c r="DX158" s="57"/>
      <c r="DY158" s="57"/>
      <c r="DZ158" s="57"/>
      <c r="EA158" s="57"/>
      <c r="EB158" s="57"/>
      <c r="EC158" s="57"/>
      <c r="ED158" s="57"/>
      <c r="EE158" s="57"/>
      <c r="EF158" s="57"/>
      <c r="EG158" s="57"/>
      <c r="EH158" s="57"/>
      <c r="EI158" s="57"/>
      <c r="EJ158" s="57"/>
      <c r="EK158" s="57"/>
      <c r="EL158" s="57"/>
      <c r="EM158" s="57"/>
      <c r="EN158" s="57"/>
      <c r="EO158" s="57"/>
      <c r="EP158" s="57"/>
      <c r="EQ158" s="57"/>
      <c r="ER158" s="57"/>
      <c r="ES158" s="57"/>
      <c r="ET158" s="57"/>
      <c r="EU158" s="57"/>
      <c r="EV158" s="57"/>
      <c r="EW158" s="57"/>
      <c r="EX158" s="57"/>
      <c r="EY158" s="57"/>
      <c r="EZ158" s="57"/>
      <c r="FA158" s="57"/>
      <c r="FB158" s="57"/>
      <c r="FC158" s="57"/>
      <c r="FD158" s="57"/>
      <c r="FE158" s="57"/>
      <c r="FF158" s="57"/>
      <c r="FG158" s="57"/>
      <c r="FH158" s="57"/>
      <c r="FI158" s="57"/>
      <c r="FJ158" s="57"/>
      <c r="FK158" s="57"/>
      <c r="FL158" s="57"/>
      <c r="FM158" s="57"/>
      <c r="FN158" s="57"/>
      <c r="FO158" s="57"/>
      <c r="FP158" s="57"/>
      <c r="FQ158" s="57"/>
      <c r="FR158" s="57"/>
      <c r="FS158" s="57"/>
    </row>
    <row r="159" spans="1:175" hidden="1">
      <c r="A159" s="57"/>
      <c r="B159" s="71">
        <v>112</v>
      </c>
      <c r="C159" s="53">
        <v>0</v>
      </c>
      <c r="D159" s="342"/>
      <c r="E159" s="343"/>
      <c r="F159" s="343"/>
      <c r="G159" s="344"/>
      <c r="H159" s="53">
        <f>BC_LĐNM!E113</f>
        <v>0</v>
      </c>
      <c r="I159" s="34">
        <f>BC_LĐNM!F113</f>
        <v>0</v>
      </c>
      <c r="J159" s="34"/>
      <c r="K159" s="34">
        <f>BC_LĐNM!H88</f>
        <v>0</v>
      </c>
      <c r="L159" s="57"/>
      <c r="M159" s="57"/>
      <c r="N159" s="57"/>
      <c r="O159" s="57"/>
      <c r="P159" s="57"/>
      <c r="Q159" s="57"/>
      <c r="R159" s="57"/>
      <c r="S159" s="57"/>
      <c r="T159" s="57"/>
      <c r="U159" s="57"/>
      <c r="V159" s="57"/>
      <c r="W159" s="57"/>
      <c r="X159" s="57"/>
      <c r="Y159" s="57"/>
      <c r="Z159" s="57"/>
      <c r="AA159" s="57"/>
      <c r="AB159" s="57"/>
      <c r="AC159" s="57"/>
      <c r="AD159" s="57"/>
      <c r="AE159" s="57"/>
      <c r="AF159" s="57"/>
      <c r="AG159" s="57"/>
      <c r="AH159" s="57"/>
      <c r="AI159" s="57"/>
      <c r="AJ159" s="57"/>
      <c r="AK159" s="57"/>
      <c r="AL159" s="57"/>
      <c r="AM159" s="57"/>
      <c r="AN159" s="57"/>
      <c r="AO159" s="57"/>
      <c r="AP159" s="57"/>
      <c r="AQ159" s="57"/>
      <c r="AR159" s="57"/>
      <c r="AS159" s="57"/>
      <c r="AT159" s="57"/>
      <c r="AU159" s="57"/>
      <c r="AV159" s="57"/>
      <c r="AW159" s="57"/>
      <c r="AX159" s="57"/>
      <c r="AY159" s="57"/>
      <c r="AZ159" s="57"/>
      <c r="BA159" s="57"/>
      <c r="BB159" s="57"/>
      <c r="BC159" s="57"/>
      <c r="BD159" s="57"/>
      <c r="BE159" s="57"/>
      <c r="BF159" s="57"/>
      <c r="BG159" s="57"/>
      <c r="BH159" s="57"/>
      <c r="BI159" s="57"/>
      <c r="BJ159" s="57"/>
      <c r="BK159" s="57"/>
      <c r="BL159" s="57"/>
      <c r="BM159" s="57"/>
      <c r="BN159" s="57"/>
      <c r="BO159" s="57"/>
      <c r="BP159" s="57"/>
      <c r="BQ159" s="57"/>
      <c r="BR159" s="57"/>
      <c r="BS159" s="57"/>
      <c r="BT159" s="57"/>
      <c r="BU159" s="57"/>
      <c r="BV159" s="57"/>
      <c r="BW159" s="57"/>
      <c r="BX159" s="57"/>
      <c r="BY159" s="57"/>
      <c r="BZ159" s="57"/>
      <c r="CA159" s="57"/>
      <c r="CB159" s="57"/>
      <c r="CC159" s="57"/>
      <c r="CD159" s="57"/>
      <c r="CE159" s="57"/>
      <c r="CF159" s="57"/>
      <c r="CG159" s="57"/>
      <c r="CH159" s="57"/>
      <c r="CI159" s="57"/>
      <c r="CJ159" s="57"/>
      <c r="CK159" s="57"/>
      <c r="CL159" s="57"/>
      <c r="CM159" s="57"/>
      <c r="CN159" s="57"/>
      <c r="CO159" s="57"/>
      <c r="CP159" s="57"/>
      <c r="CQ159" s="57"/>
      <c r="CR159" s="57"/>
      <c r="CS159" s="57"/>
      <c r="CT159" s="57"/>
      <c r="CU159" s="57"/>
      <c r="CV159" s="57"/>
      <c r="CW159" s="57"/>
      <c r="CX159" s="57"/>
      <c r="CY159" s="57"/>
      <c r="CZ159" s="57"/>
      <c r="DA159" s="57"/>
      <c r="DB159" s="57"/>
      <c r="DC159" s="57"/>
      <c r="DD159" s="57"/>
      <c r="DE159" s="57"/>
      <c r="DF159" s="57"/>
      <c r="DG159" s="57"/>
      <c r="DH159" s="57"/>
      <c r="DI159" s="57"/>
      <c r="DJ159" s="57"/>
      <c r="DK159" s="57"/>
      <c r="DL159" s="57"/>
      <c r="DM159" s="57"/>
      <c r="DN159" s="57"/>
      <c r="DO159" s="57"/>
      <c r="DP159" s="57"/>
      <c r="DQ159" s="57"/>
      <c r="DR159" s="57"/>
      <c r="DS159" s="57"/>
      <c r="DT159" s="57"/>
      <c r="DU159" s="57"/>
      <c r="DV159" s="57"/>
      <c r="DW159" s="57"/>
      <c r="DX159" s="57"/>
      <c r="DY159" s="57"/>
      <c r="DZ159" s="57"/>
      <c r="EA159" s="57"/>
      <c r="EB159" s="57"/>
      <c r="EC159" s="57"/>
      <c r="ED159" s="57"/>
      <c r="EE159" s="57"/>
      <c r="EF159" s="57"/>
      <c r="EG159" s="57"/>
      <c r="EH159" s="57"/>
      <c r="EI159" s="57"/>
      <c r="EJ159" s="57"/>
      <c r="EK159" s="57"/>
      <c r="EL159" s="57"/>
      <c r="EM159" s="57"/>
      <c r="EN159" s="57"/>
      <c r="EO159" s="57"/>
      <c r="EP159" s="57"/>
      <c r="EQ159" s="57"/>
      <c r="ER159" s="57"/>
      <c r="ES159" s="57"/>
      <c r="ET159" s="57"/>
      <c r="EU159" s="57"/>
      <c r="EV159" s="57"/>
      <c r="EW159" s="57"/>
      <c r="EX159" s="57"/>
      <c r="EY159" s="57"/>
      <c r="EZ159" s="57"/>
      <c r="FA159" s="57"/>
      <c r="FB159" s="57"/>
      <c r="FC159" s="57"/>
      <c r="FD159" s="57"/>
      <c r="FE159" s="57"/>
      <c r="FF159" s="57"/>
      <c r="FG159" s="57"/>
      <c r="FH159" s="57"/>
      <c r="FI159" s="57"/>
      <c r="FJ159" s="57"/>
      <c r="FK159" s="57"/>
      <c r="FL159" s="57"/>
      <c r="FM159" s="57"/>
      <c r="FN159" s="57"/>
      <c r="FO159" s="57"/>
      <c r="FP159" s="57"/>
      <c r="FQ159" s="57"/>
      <c r="FR159" s="57"/>
      <c r="FS159" s="57"/>
    </row>
    <row r="160" spans="1:175" hidden="1">
      <c r="A160" s="57"/>
      <c r="B160" s="71">
        <v>113</v>
      </c>
      <c r="C160" s="53">
        <v>0</v>
      </c>
      <c r="D160" s="342"/>
      <c r="E160" s="343"/>
      <c r="F160" s="343"/>
      <c r="G160" s="344"/>
      <c r="H160" s="53">
        <f>BC_LĐNM!E114</f>
        <v>0</v>
      </c>
      <c r="I160" s="34">
        <f>BC_LĐNM!F114</f>
        <v>0</v>
      </c>
      <c r="J160" s="34"/>
      <c r="K160" s="34">
        <f>BC_LĐNM!H89</f>
        <v>0</v>
      </c>
      <c r="L160" s="57"/>
      <c r="M160" s="57"/>
      <c r="N160" s="57"/>
      <c r="O160" s="57"/>
      <c r="P160" s="57"/>
      <c r="Q160" s="57"/>
      <c r="R160" s="57"/>
      <c r="S160" s="57"/>
      <c r="T160" s="57"/>
      <c r="U160" s="57"/>
      <c r="V160" s="57"/>
      <c r="W160" s="57"/>
      <c r="X160" s="57"/>
      <c r="Y160" s="57"/>
      <c r="Z160" s="57"/>
      <c r="AA160" s="57"/>
      <c r="AB160" s="57"/>
      <c r="AC160" s="57"/>
      <c r="AD160" s="57"/>
      <c r="AE160" s="57"/>
      <c r="AF160" s="57"/>
      <c r="AG160" s="57"/>
      <c r="AH160" s="57"/>
      <c r="AI160" s="57"/>
      <c r="AJ160" s="57"/>
      <c r="AK160" s="57"/>
      <c r="AL160" s="57"/>
      <c r="AM160" s="57"/>
      <c r="AN160" s="57"/>
      <c r="AO160" s="57"/>
      <c r="AP160" s="57"/>
      <c r="AQ160" s="57"/>
      <c r="AR160" s="57"/>
      <c r="AS160" s="57"/>
      <c r="AT160" s="57"/>
      <c r="AU160" s="57"/>
      <c r="AV160" s="57"/>
      <c r="AW160" s="57"/>
      <c r="AX160" s="57"/>
      <c r="AY160" s="57"/>
      <c r="AZ160" s="57"/>
      <c r="BA160" s="57"/>
      <c r="BB160" s="57"/>
      <c r="BC160" s="57"/>
      <c r="BD160" s="57"/>
      <c r="BE160" s="57"/>
      <c r="BF160" s="57"/>
      <c r="BG160" s="57"/>
      <c r="BH160" s="57"/>
      <c r="BI160" s="57"/>
      <c r="BJ160" s="57"/>
      <c r="BK160" s="57"/>
      <c r="BL160" s="57"/>
      <c r="BM160" s="57"/>
      <c r="BN160" s="57"/>
      <c r="BO160" s="57"/>
      <c r="BP160" s="57"/>
      <c r="BQ160" s="57"/>
      <c r="BR160" s="57"/>
      <c r="BS160" s="57"/>
      <c r="BT160" s="57"/>
      <c r="BU160" s="57"/>
      <c r="BV160" s="57"/>
      <c r="BW160" s="57"/>
      <c r="BX160" s="57"/>
      <c r="BY160" s="57"/>
      <c r="BZ160" s="57"/>
      <c r="CA160" s="57"/>
      <c r="CB160" s="57"/>
      <c r="CC160" s="57"/>
      <c r="CD160" s="57"/>
      <c r="CE160" s="57"/>
      <c r="CF160" s="57"/>
      <c r="CG160" s="57"/>
      <c r="CH160" s="57"/>
      <c r="CI160" s="57"/>
      <c r="CJ160" s="57"/>
      <c r="CK160" s="57"/>
      <c r="CL160" s="57"/>
      <c r="CM160" s="57"/>
      <c r="CN160" s="57"/>
      <c r="CO160" s="57"/>
      <c r="CP160" s="57"/>
      <c r="CQ160" s="57"/>
      <c r="CR160" s="57"/>
      <c r="CS160" s="57"/>
      <c r="CT160" s="57"/>
      <c r="CU160" s="57"/>
      <c r="CV160" s="57"/>
      <c r="CW160" s="57"/>
      <c r="CX160" s="57"/>
      <c r="CY160" s="57"/>
      <c r="CZ160" s="57"/>
      <c r="DA160" s="57"/>
      <c r="DB160" s="57"/>
      <c r="DC160" s="57"/>
      <c r="DD160" s="57"/>
      <c r="DE160" s="57"/>
      <c r="DF160" s="57"/>
      <c r="DG160" s="57"/>
      <c r="DH160" s="57"/>
      <c r="DI160" s="57"/>
      <c r="DJ160" s="57"/>
      <c r="DK160" s="57"/>
      <c r="DL160" s="57"/>
      <c r="DM160" s="57"/>
      <c r="DN160" s="57"/>
      <c r="DO160" s="57"/>
      <c r="DP160" s="57"/>
      <c r="DQ160" s="57"/>
      <c r="DR160" s="57"/>
      <c r="DS160" s="57"/>
      <c r="DT160" s="57"/>
      <c r="DU160" s="57"/>
      <c r="DV160" s="57"/>
      <c r="DW160" s="57"/>
      <c r="DX160" s="57"/>
      <c r="DY160" s="57"/>
      <c r="DZ160" s="57"/>
      <c r="EA160" s="57"/>
      <c r="EB160" s="57"/>
      <c r="EC160" s="57"/>
      <c r="ED160" s="57"/>
      <c r="EE160" s="57"/>
      <c r="EF160" s="57"/>
      <c r="EG160" s="57"/>
      <c r="EH160" s="57"/>
      <c r="EI160" s="57"/>
      <c r="EJ160" s="57"/>
      <c r="EK160" s="57"/>
      <c r="EL160" s="57"/>
      <c r="EM160" s="57"/>
      <c r="EN160" s="57"/>
      <c r="EO160" s="57"/>
      <c r="EP160" s="57"/>
      <c r="EQ160" s="57"/>
      <c r="ER160" s="57"/>
      <c r="ES160" s="57"/>
      <c r="ET160" s="57"/>
      <c r="EU160" s="57"/>
      <c r="EV160" s="57"/>
      <c r="EW160" s="57"/>
      <c r="EX160" s="57"/>
      <c r="EY160" s="57"/>
      <c r="EZ160" s="57"/>
      <c r="FA160" s="57"/>
      <c r="FB160" s="57"/>
      <c r="FC160" s="57"/>
      <c r="FD160" s="57"/>
      <c r="FE160" s="57"/>
      <c r="FF160" s="57"/>
      <c r="FG160" s="57"/>
      <c r="FH160" s="57"/>
      <c r="FI160" s="57"/>
      <c r="FJ160" s="57"/>
      <c r="FK160" s="57"/>
      <c r="FL160" s="57"/>
      <c r="FM160" s="57"/>
      <c r="FN160" s="57"/>
      <c r="FO160" s="57"/>
      <c r="FP160" s="57"/>
      <c r="FQ160" s="57"/>
      <c r="FR160" s="57"/>
      <c r="FS160" s="57"/>
    </row>
    <row r="161" spans="1:182" hidden="1">
      <c r="A161" s="57"/>
      <c r="B161" s="71">
        <v>114</v>
      </c>
      <c r="C161" s="53">
        <v>0</v>
      </c>
      <c r="D161" s="342"/>
      <c r="E161" s="343"/>
      <c r="F161" s="343"/>
      <c r="G161" s="344"/>
      <c r="H161" s="53">
        <f>BC_LĐNM!E115</f>
        <v>0</v>
      </c>
      <c r="I161" s="34">
        <f>BC_LĐNM!F115</f>
        <v>0</v>
      </c>
      <c r="J161" s="34"/>
      <c r="K161" s="34">
        <f>BC_LĐNM!H90</f>
        <v>0</v>
      </c>
      <c r="L161" s="57"/>
      <c r="M161" s="57"/>
      <c r="N161" s="57"/>
      <c r="O161" s="57"/>
      <c r="P161" s="57"/>
      <c r="Q161" s="57"/>
      <c r="R161" s="57"/>
      <c r="S161" s="57"/>
      <c r="T161" s="57"/>
      <c r="U161" s="57"/>
      <c r="V161" s="57"/>
      <c r="W161" s="57"/>
      <c r="X161" s="57"/>
      <c r="Y161" s="57"/>
      <c r="Z161" s="57"/>
      <c r="AA161" s="57"/>
      <c r="AB161" s="57"/>
      <c r="AC161" s="57"/>
      <c r="AD161" s="57"/>
      <c r="AE161" s="57"/>
      <c r="AF161" s="57"/>
      <c r="AG161" s="57"/>
      <c r="AH161" s="57"/>
      <c r="AI161" s="57"/>
      <c r="AJ161" s="57"/>
      <c r="AK161" s="57"/>
      <c r="AL161" s="57"/>
      <c r="AM161" s="57"/>
      <c r="AN161" s="57"/>
      <c r="AO161" s="57"/>
      <c r="AP161" s="57"/>
      <c r="AQ161" s="57"/>
      <c r="AR161" s="57"/>
      <c r="AS161" s="57"/>
      <c r="AT161" s="57"/>
      <c r="AU161" s="57"/>
      <c r="AV161" s="57"/>
      <c r="AW161" s="57"/>
      <c r="AX161" s="57"/>
      <c r="AY161" s="57"/>
      <c r="AZ161" s="57"/>
      <c r="BA161" s="57"/>
      <c r="BB161" s="57"/>
      <c r="BC161" s="57"/>
      <c r="BD161" s="57"/>
      <c r="BE161" s="57"/>
      <c r="BF161" s="57"/>
      <c r="BG161" s="57"/>
      <c r="BH161" s="57"/>
      <c r="BI161" s="57"/>
      <c r="BJ161" s="57"/>
      <c r="BK161" s="57"/>
      <c r="BL161" s="57"/>
      <c r="BM161" s="57"/>
      <c r="BN161" s="57"/>
      <c r="BO161" s="57"/>
      <c r="BP161" s="57"/>
      <c r="BQ161" s="57"/>
      <c r="BR161" s="57"/>
      <c r="BS161" s="57"/>
      <c r="BT161" s="57"/>
      <c r="BU161" s="57"/>
      <c r="BV161" s="57"/>
      <c r="BW161" s="57"/>
      <c r="BX161" s="57"/>
      <c r="BY161" s="57"/>
      <c r="BZ161" s="57"/>
      <c r="CA161" s="57"/>
      <c r="CB161" s="57"/>
      <c r="CC161" s="57"/>
      <c r="CD161" s="57"/>
      <c r="CE161" s="57"/>
      <c r="CF161" s="57"/>
      <c r="CG161" s="57"/>
      <c r="CH161" s="57"/>
      <c r="CI161" s="57"/>
      <c r="CJ161" s="57"/>
      <c r="CK161" s="57"/>
      <c r="CL161" s="57"/>
      <c r="CM161" s="57"/>
      <c r="CN161" s="57"/>
      <c r="CO161" s="57"/>
      <c r="CP161" s="57"/>
      <c r="CQ161" s="57"/>
      <c r="CR161" s="57"/>
      <c r="CS161" s="57"/>
      <c r="CT161" s="57"/>
      <c r="CU161" s="57"/>
      <c r="CV161" s="57"/>
      <c r="CW161" s="57"/>
      <c r="CX161" s="57"/>
      <c r="CY161" s="57"/>
      <c r="CZ161" s="57"/>
      <c r="DA161" s="57"/>
      <c r="DB161" s="57"/>
      <c r="DC161" s="57"/>
      <c r="DD161" s="57"/>
      <c r="DE161" s="57"/>
      <c r="DF161" s="57"/>
      <c r="DG161" s="57"/>
      <c r="DH161" s="57"/>
      <c r="DI161" s="57"/>
      <c r="DJ161" s="57"/>
      <c r="DK161" s="57"/>
      <c r="DL161" s="57"/>
      <c r="DM161" s="57"/>
      <c r="DN161" s="57"/>
      <c r="DO161" s="57"/>
      <c r="DP161" s="57"/>
      <c r="DQ161" s="57"/>
      <c r="DR161" s="57"/>
      <c r="DS161" s="57"/>
      <c r="DT161" s="57"/>
      <c r="DU161" s="57"/>
      <c r="DV161" s="57"/>
      <c r="DW161" s="57"/>
      <c r="DX161" s="57"/>
      <c r="DY161" s="57"/>
      <c r="DZ161" s="57"/>
      <c r="EA161" s="57"/>
      <c r="EB161" s="57"/>
      <c r="EC161" s="57"/>
      <c r="ED161" s="57"/>
      <c r="EE161" s="57"/>
      <c r="EF161" s="57"/>
      <c r="EG161" s="57"/>
      <c r="EH161" s="57"/>
      <c r="EI161" s="57"/>
      <c r="EJ161" s="57"/>
      <c r="EK161" s="57"/>
      <c r="EL161" s="57"/>
      <c r="EM161" s="57"/>
      <c r="EN161" s="57"/>
      <c r="EO161" s="57"/>
      <c r="EP161" s="57"/>
      <c r="EQ161" s="57"/>
      <c r="ER161" s="57"/>
      <c r="ES161" s="57"/>
      <c r="ET161" s="57"/>
      <c r="EU161" s="57"/>
      <c r="EV161" s="57"/>
      <c r="EW161" s="57"/>
      <c r="EX161" s="57"/>
      <c r="EY161" s="57"/>
      <c r="EZ161" s="57"/>
      <c r="FA161" s="57"/>
      <c r="FB161" s="57"/>
      <c r="FC161" s="57"/>
      <c r="FD161" s="57"/>
      <c r="FE161" s="57"/>
      <c r="FF161" s="57"/>
      <c r="FG161" s="57"/>
      <c r="FH161" s="57"/>
      <c r="FI161" s="57"/>
      <c r="FJ161" s="57"/>
      <c r="FK161" s="57"/>
      <c r="FL161" s="57"/>
      <c r="FM161" s="57"/>
      <c r="FN161" s="57"/>
      <c r="FO161" s="57"/>
      <c r="FP161" s="57"/>
      <c r="FQ161" s="57"/>
      <c r="FR161" s="57"/>
      <c r="FS161" s="57"/>
    </row>
    <row r="162" spans="1:182" hidden="1">
      <c r="A162" s="57"/>
      <c r="B162" s="71">
        <v>115</v>
      </c>
      <c r="C162" s="53">
        <v>0</v>
      </c>
      <c r="D162" s="342"/>
      <c r="E162" s="343"/>
      <c r="F162" s="343"/>
      <c r="G162" s="344"/>
      <c r="H162" s="53">
        <f>BC_LĐNM!E116</f>
        <v>0</v>
      </c>
      <c r="I162" s="34">
        <f>BC_LĐNM!F116</f>
        <v>0</v>
      </c>
      <c r="J162" s="34"/>
      <c r="K162" s="34">
        <f>BC_LĐNM!H91</f>
        <v>0</v>
      </c>
      <c r="L162" s="57"/>
      <c r="M162" s="57"/>
      <c r="N162" s="57"/>
      <c r="O162" s="57"/>
      <c r="P162" s="57"/>
      <c r="Q162" s="57"/>
      <c r="R162" s="57"/>
      <c r="S162" s="57"/>
      <c r="T162" s="57"/>
      <c r="U162" s="57"/>
      <c r="V162" s="57"/>
      <c r="W162" s="57"/>
      <c r="X162" s="57"/>
      <c r="Y162" s="57"/>
      <c r="Z162" s="57"/>
      <c r="AA162" s="57"/>
      <c r="AB162" s="57"/>
      <c r="AC162" s="57"/>
      <c r="AD162" s="57"/>
      <c r="AE162" s="57"/>
      <c r="AF162" s="57"/>
      <c r="AG162" s="57"/>
      <c r="AH162" s="57"/>
      <c r="AI162" s="57"/>
      <c r="AJ162" s="57"/>
      <c r="AK162" s="57"/>
      <c r="AL162" s="57"/>
      <c r="AM162" s="57"/>
      <c r="AN162" s="57"/>
      <c r="AO162" s="57"/>
      <c r="AP162" s="57"/>
      <c r="AQ162" s="57"/>
      <c r="AR162" s="57"/>
      <c r="AS162" s="57"/>
      <c r="AT162" s="57"/>
      <c r="AU162" s="57"/>
      <c r="AV162" s="57"/>
      <c r="AW162" s="57"/>
      <c r="AX162" s="57"/>
      <c r="AY162" s="57"/>
      <c r="AZ162" s="57"/>
      <c r="BA162" s="57"/>
      <c r="BB162" s="57"/>
      <c r="BC162" s="57"/>
      <c r="BD162" s="57"/>
      <c r="BE162" s="57"/>
      <c r="BF162" s="57"/>
      <c r="BG162" s="57"/>
      <c r="BH162" s="57"/>
      <c r="BI162" s="57"/>
      <c r="BJ162" s="57"/>
      <c r="BK162" s="57"/>
      <c r="BL162" s="57"/>
      <c r="BM162" s="57"/>
      <c r="BN162" s="57"/>
      <c r="BO162" s="57"/>
      <c r="BP162" s="57"/>
      <c r="BQ162" s="57"/>
      <c r="BR162" s="57"/>
      <c r="BS162" s="57"/>
      <c r="BT162" s="57"/>
      <c r="BU162" s="57"/>
      <c r="BV162" s="57"/>
      <c r="BW162" s="57"/>
      <c r="BX162" s="57"/>
      <c r="BY162" s="57"/>
      <c r="BZ162" s="57"/>
      <c r="CA162" s="57"/>
      <c r="CB162" s="57"/>
      <c r="CC162" s="57"/>
      <c r="CD162" s="57"/>
      <c r="CE162" s="57"/>
      <c r="CF162" s="57"/>
      <c r="CG162" s="57"/>
      <c r="CH162" s="57"/>
      <c r="CI162" s="57"/>
      <c r="CJ162" s="57"/>
      <c r="CK162" s="57"/>
      <c r="CL162" s="57"/>
      <c r="CM162" s="57"/>
      <c r="CN162" s="57"/>
      <c r="CO162" s="57"/>
      <c r="CP162" s="57"/>
      <c r="CQ162" s="57"/>
      <c r="CR162" s="57"/>
      <c r="CS162" s="57"/>
      <c r="CT162" s="57"/>
      <c r="CU162" s="57"/>
      <c r="CV162" s="57"/>
      <c r="CW162" s="57"/>
      <c r="CX162" s="57"/>
      <c r="CY162" s="57"/>
      <c r="CZ162" s="57"/>
      <c r="DA162" s="57"/>
      <c r="DB162" s="57"/>
      <c r="DC162" s="57"/>
      <c r="DD162" s="57"/>
      <c r="DE162" s="57"/>
      <c r="DF162" s="57"/>
      <c r="DG162" s="57"/>
      <c r="DH162" s="57"/>
      <c r="DI162" s="57"/>
      <c r="DJ162" s="57"/>
      <c r="DK162" s="57"/>
      <c r="DL162" s="57"/>
      <c r="DM162" s="57"/>
      <c r="DN162" s="57"/>
      <c r="DO162" s="57"/>
      <c r="DP162" s="57"/>
      <c r="DQ162" s="57"/>
      <c r="DR162" s="57"/>
      <c r="DS162" s="57"/>
      <c r="DT162" s="57"/>
      <c r="DU162" s="57"/>
      <c r="DV162" s="57"/>
      <c r="DW162" s="57"/>
      <c r="DX162" s="57"/>
      <c r="DY162" s="57"/>
      <c r="DZ162" s="57"/>
      <c r="EA162" s="57"/>
      <c r="EB162" s="57"/>
      <c r="EC162" s="57"/>
      <c r="ED162" s="57"/>
      <c r="EE162" s="57"/>
      <c r="EF162" s="57"/>
      <c r="EG162" s="57"/>
      <c r="EH162" s="57"/>
      <c r="EI162" s="57"/>
      <c r="EJ162" s="57"/>
      <c r="EK162" s="57"/>
      <c r="EL162" s="57"/>
      <c r="EM162" s="57"/>
      <c r="EN162" s="57"/>
      <c r="EO162" s="57"/>
      <c r="EP162" s="57"/>
      <c r="EQ162" s="57"/>
      <c r="ER162" s="57"/>
      <c r="ES162" s="57"/>
      <c r="ET162" s="57"/>
      <c r="EU162" s="57"/>
      <c r="EV162" s="57"/>
      <c r="EW162" s="57"/>
      <c r="EX162" s="57"/>
      <c r="EY162" s="57"/>
      <c r="EZ162" s="57"/>
      <c r="FA162" s="57"/>
      <c r="FB162" s="57"/>
      <c r="FC162" s="57"/>
      <c r="FD162" s="57"/>
      <c r="FE162" s="57"/>
      <c r="FF162" s="57"/>
      <c r="FG162" s="57"/>
      <c r="FH162" s="57"/>
      <c r="FI162" s="57"/>
      <c r="FJ162" s="57"/>
      <c r="FK162" s="57"/>
      <c r="FL162" s="57"/>
      <c r="FM162" s="57"/>
      <c r="FN162" s="57"/>
      <c r="FO162" s="57"/>
      <c r="FP162" s="57"/>
      <c r="FQ162" s="57"/>
      <c r="FR162" s="57"/>
      <c r="FS162" s="57"/>
    </row>
    <row r="163" spans="1:182" hidden="1">
      <c r="A163" s="57"/>
      <c r="B163" s="71">
        <v>116</v>
      </c>
      <c r="C163" s="53">
        <v>0</v>
      </c>
      <c r="D163" s="342"/>
      <c r="E163" s="343"/>
      <c r="F163" s="343"/>
      <c r="G163" s="344"/>
      <c r="H163" s="53">
        <f>BC_LĐNM!E117</f>
        <v>0</v>
      </c>
      <c r="I163" s="34">
        <f>BC_LĐNM!F117</f>
        <v>0</v>
      </c>
      <c r="J163" s="34"/>
      <c r="K163" s="34">
        <f>BC_LĐNM!H92</f>
        <v>0</v>
      </c>
      <c r="L163" s="57"/>
      <c r="M163" s="57"/>
      <c r="N163" s="57"/>
      <c r="O163" s="57"/>
      <c r="P163" s="57"/>
      <c r="Q163" s="57"/>
      <c r="R163" s="57"/>
      <c r="S163" s="57"/>
      <c r="T163" s="57"/>
      <c r="U163" s="57"/>
      <c r="V163" s="57"/>
      <c r="W163" s="57"/>
      <c r="X163" s="57"/>
      <c r="Y163" s="57"/>
      <c r="Z163" s="57"/>
      <c r="AA163" s="57"/>
      <c r="AB163" s="57"/>
      <c r="AC163" s="57"/>
      <c r="AD163" s="57"/>
      <c r="AE163" s="57"/>
      <c r="AF163" s="57"/>
      <c r="AG163" s="57"/>
      <c r="AH163" s="57"/>
      <c r="AI163" s="57"/>
      <c r="AJ163" s="57"/>
      <c r="AK163" s="57"/>
      <c r="AL163" s="57"/>
      <c r="AM163" s="57"/>
      <c r="AN163" s="57"/>
      <c r="AO163" s="57"/>
      <c r="AP163" s="57"/>
      <c r="AQ163" s="57"/>
      <c r="AR163" s="57"/>
      <c r="AS163" s="57"/>
      <c r="AT163" s="57"/>
      <c r="AU163" s="57"/>
      <c r="AV163" s="57"/>
      <c r="AW163" s="57"/>
      <c r="AX163" s="57"/>
      <c r="AY163" s="57"/>
      <c r="AZ163" s="57"/>
      <c r="BA163" s="57"/>
      <c r="BB163" s="57"/>
      <c r="BC163" s="57"/>
      <c r="BD163" s="57"/>
      <c r="BE163" s="57"/>
      <c r="BF163" s="57"/>
      <c r="BG163" s="57"/>
      <c r="BH163" s="57"/>
      <c r="BI163" s="57"/>
      <c r="BJ163" s="57"/>
      <c r="BK163" s="57"/>
      <c r="BL163" s="57"/>
      <c r="BM163" s="57"/>
      <c r="BN163" s="57"/>
      <c r="BO163" s="57"/>
      <c r="BP163" s="57"/>
      <c r="BQ163" s="57"/>
      <c r="BR163" s="57"/>
      <c r="BS163" s="57"/>
      <c r="BT163" s="57"/>
      <c r="BU163" s="57"/>
      <c r="BV163" s="57"/>
      <c r="BW163" s="57"/>
      <c r="BX163" s="57"/>
      <c r="BY163" s="57"/>
      <c r="BZ163" s="57"/>
      <c r="CA163" s="57"/>
      <c r="CB163" s="57"/>
      <c r="CC163" s="57"/>
      <c r="CD163" s="57"/>
      <c r="CE163" s="57"/>
      <c r="CF163" s="57"/>
      <c r="CG163" s="57"/>
      <c r="CH163" s="57"/>
      <c r="CI163" s="57"/>
      <c r="CJ163" s="57"/>
      <c r="CK163" s="57"/>
      <c r="CL163" s="57"/>
      <c r="CM163" s="57"/>
      <c r="CN163" s="57"/>
      <c r="CO163" s="57"/>
      <c r="CP163" s="57"/>
      <c r="CQ163" s="57"/>
      <c r="CR163" s="57"/>
      <c r="CS163" s="57"/>
      <c r="CT163" s="57"/>
      <c r="CU163" s="57"/>
      <c r="CV163" s="57"/>
      <c r="CW163" s="57"/>
      <c r="CX163" s="57"/>
      <c r="CY163" s="57"/>
      <c r="CZ163" s="57"/>
      <c r="DA163" s="57"/>
      <c r="DB163" s="57"/>
      <c r="DC163" s="57"/>
      <c r="DD163" s="57"/>
      <c r="DE163" s="57"/>
      <c r="DF163" s="57"/>
      <c r="DG163" s="57"/>
      <c r="DH163" s="57"/>
      <c r="DI163" s="57"/>
      <c r="DJ163" s="57"/>
      <c r="DK163" s="57"/>
      <c r="DL163" s="57"/>
      <c r="DM163" s="57"/>
      <c r="DN163" s="57"/>
      <c r="DO163" s="57"/>
      <c r="DP163" s="57"/>
      <c r="DQ163" s="57"/>
      <c r="DR163" s="57"/>
      <c r="DS163" s="57"/>
      <c r="DT163" s="57"/>
      <c r="DU163" s="57"/>
      <c r="DV163" s="57"/>
      <c r="DW163" s="57"/>
      <c r="DX163" s="57"/>
      <c r="DY163" s="57"/>
      <c r="DZ163" s="57"/>
      <c r="EA163" s="57"/>
      <c r="EB163" s="57"/>
      <c r="EC163" s="57"/>
      <c r="ED163" s="57"/>
      <c r="EE163" s="57"/>
      <c r="EF163" s="57"/>
      <c r="EG163" s="57"/>
      <c r="EH163" s="57"/>
      <c r="EI163" s="57"/>
      <c r="EJ163" s="57"/>
      <c r="EK163" s="57"/>
      <c r="EL163" s="57"/>
      <c r="EM163" s="57"/>
      <c r="EN163" s="57"/>
      <c r="EO163" s="57"/>
      <c r="EP163" s="57"/>
      <c r="EQ163" s="57"/>
      <c r="ER163" s="57"/>
      <c r="ES163" s="57"/>
      <c r="ET163" s="57"/>
      <c r="EU163" s="57"/>
      <c r="EV163" s="57"/>
      <c r="EW163" s="57"/>
      <c r="EX163" s="57"/>
      <c r="EY163" s="57"/>
      <c r="EZ163" s="57"/>
      <c r="FA163" s="57"/>
      <c r="FB163" s="57"/>
      <c r="FC163" s="57"/>
      <c r="FD163" s="57"/>
      <c r="FE163" s="57"/>
      <c r="FF163" s="57"/>
      <c r="FG163" s="57"/>
      <c r="FH163" s="57"/>
      <c r="FI163" s="57"/>
      <c r="FJ163" s="57"/>
      <c r="FK163" s="57"/>
      <c r="FL163" s="57"/>
      <c r="FM163" s="57"/>
      <c r="FN163" s="57"/>
      <c r="FO163" s="57"/>
      <c r="FP163" s="57"/>
      <c r="FQ163" s="57"/>
      <c r="FR163" s="57"/>
      <c r="FS163" s="57"/>
    </row>
    <row r="164" spans="1:182" hidden="1">
      <c r="A164" s="57"/>
      <c r="B164" s="71">
        <v>117</v>
      </c>
      <c r="C164" s="53">
        <v>0</v>
      </c>
      <c r="D164" s="342"/>
      <c r="E164" s="343"/>
      <c r="F164" s="343"/>
      <c r="G164" s="344"/>
      <c r="H164" s="53">
        <f>BC_LĐNM!E118</f>
        <v>0</v>
      </c>
      <c r="I164" s="34">
        <f>BC_LĐNM!F118</f>
        <v>0</v>
      </c>
      <c r="J164" s="34"/>
      <c r="K164" s="34">
        <f>BC_LĐNM!H93</f>
        <v>0</v>
      </c>
      <c r="L164" s="57"/>
      <c r="M164" s="57"/>
      <c r="N164" s="57"/>
      <c r="O164" s="57"/>
      <c r="P164" s="57"/>
      <c r="Q164" s="57"/>
      <c r="R164" s="57"/>
      <c r="S164" s="57"/>
      <c r="T164" s="57"/>
      <c r="U164" s="57"/>
      <c r="V164" s="57"/>
      <c r="W164" s="57"/>
      <c r="X164" s="57"/>
      <c r="Y164" s="57"/>
      <c r="Z164" s="57"/>
      <c r="AA164" s="57"/>
      <c r="AB164" s="57"/>
      <c r="AC164" s="57"/>
      <c r="AD164" s="57"/>
      <c r="AE164" s="57"/>
      <c r="AF164" s="57"/>
      <c r="AG164" s="57"/>
      <c r="AH164" s="57"/>
      <c r="AI164" s="57"/>
      <c r="AJ164" s="57"/>
      <c r="AK164" s="57"/>
      <c r="AL164" s="57"/>
      <c r="AM164" s="57"/>
      <c r="AN164" s="57"/>
      <c r="AO164" s="57"/>
      <c r="AP164" s="57"/>
      <c r="AQ164" s="57"/>
      <c r="AR164" s="57"/>
      <c r="AS164" s="57"/>
      <c r="AT164" s="57"/>
      <c r="AU164" s="57"/>
      <c r="AV164" s="57"/>
      <c r="AW164" s="57"/>
      <c r="AX164" s="57"/>
      <c r="AY164" s="57"/>
      <c r="AZ164" s="57"/>
      <c r="BA164" s="57"/>
      <c r="BB164" s="57"/>
      <c r="BC164" s="57"/>
      <c r="BD164" s="57"/>
      <c r="BE164" s="57"/>
      <c r="BF164" s="57"/>
      <c r="BG164" s="57"/>
      <c r="BH164" s="57"/>
      <c r="BI164" s="57"/>
      <c r="BJ164" s="57"/>
      <c r="BK164" s="57"/>
      <c r="BL164" s="57"/>
      <c r="BM164" s="57"/>
      <c r="BN164" s="57"/>
      <c r="BO164" s="57"/>
      <c r="BP164" s="57"/>
      <c r="BQ164" s="57"/>
      <c r="BR164" s="57"/>
      <c r="BS164" s="57"/>
      <c r="BT164" s="57"/>
      <c r="BU164" s="57"/>
      <c r="BV164" s="57"/>
      <c r="BW164" s="57"/>
      <c r="BX164" s="57"/>
      <c r="BY164" s="57"/>
      <c r="BZ164" s="57"/>
      <c r="CA164" s="57"/>
      <c r="CB164" s="57"/>
      <c r="CC164" s="57"/>
      <c r="CD164" s="57"/>
      <c r="CE164" s="57"/>
      <c r="CF164" s="57"/>
      <c r="CG164" s="57"/>
      <c r="CH164" s="57"/>
      <c r="CI164" s="57"/>
      <c r="CJ164" s="57"/>
      <c r="CK164" s="57"/>
      <c r="CL164" s="57"/>
      <c r="CM164" s="57"/>
      <c r="CN164" s="57"/>
      <c r="CO164" s="57"/>
      <c r="CP164" s="57"/>
      <c r="CQ164" s="57"/>
      <c r="CR164" s="57"/>
      <c r="CS164" s="57"/>
      <c r="CT164" s="57"/>
      <c r="CU164" s="57"/>
      <c r="CV164" s="57"/>
      <c r="CW164" s="57"/>
      <c r="CX164" s="57"/>
      <c r="CY164" s="57"/>
      <c r="CZ164" s="57"/>
      <c r="DA164" s="57"/>
      <c r="DB164" s="57"/>
      <c r="DC164" s="57"/>
      <c r="DD164" s="57"/>
      <c r="DE164" s="57"/>
      <c r="DF164" s="57"/>
      <c r="DG164" s="57"/>
      <c r="DH164" s="57"/>
      <c r="DI164" s="57"/>
      <c r="DJ164" s="57"/>
      <c r="DK164" s="57"/>
      <c r="DL164" s="57"/>
      <c r="DM164" s="57"/>
      <c r="DN164" s="57"/>
      <c r="DO164" s="57"/>
      <c r="DP164" s="57"/>
      <c r="DQ164" s="57"/>
      <c r="DR164" s="57"/>
      <c r="DS164" s="57"/>
      <c r="DT164" s="57"/>
      <c r="DU164" s="57"/>
      <c r="DV164" s="57"/>
      <c r="DW164" s="57"/>
      <c r="DX164" s="57"/>
      <c r="DY164" s="57"/>
      <c r="DZ164" s="57"/>
      <c r="EA164" s="57"/>
      <c r="EB164" s="57"/>
      <c r="EC164" s="57"/>
      <c r="ED164" s="57"/>
      <c r="EE164" s="57"/>
      <c r="EF164" s="57"/>
      <c r="EG164" s="57"/>
      <c r="EH164" s="57"/>
      <c r="EI164" s="57"/>
      <c r="EJ164" s="57"/>
      <c r="EK164" s="57"/>
      <c r="EL164" s="57"/>
      <c r="EM164" s="57"/>
      <c r="EN164" s="57"/>
      <c r="EO164" s="57"/>
      <c r="EP164" s="57"/>
      <c r="EQ164" s="57"/>
      <c r="ER164" s="57"/>
      <c r="ES164" s="57"/>
      <c r="ET164" s="57"/>
      <c r="EU164" s="57"/>
      <c r="EV164" s="57"/>
      <c r="EW164" s="57"/>
      <c r="EX164" s="57"/>
      <c r="EY164" s="57"/>
      <c r="EZ164" s="57"/>
      <c r="FA164" s="57"/>
      <c r="FB164" s="57"/>
      <c r="FC164" s="57"/>
      <c r="FD164" s="57"/>
      <c r="FE164" s="57"/>
      <c r="FF164" s="57"/>
      <c r="FG164" s="57"/>
      <c r="FH164" s="57"/>
      <c r="FI164" s="57"/>
      <c r="FJ164" s="57"/>
      <c r="FK164" s="57"/>
      <c r="FL164" s="57"/>
      <c r="FM164" s="57"/>
      <c r="FN164" s="57"/>
      <c r="FO164" s="57"/>
      <c r="FP164" s="57"/>
      <c r="FQ164" s="57"/>
      <c r="FR164" s="57"/>
      <c r="FS164" s="57"/>
    </row>
    <row r="165" spans="1:182" hidden="1">
      <c r="A165" s="57"/>
      <c r="B165" s="71">
        <v>118</v>
      </c>
      <c r="C165" s="53">
        <v>0</v>
      </c>
      <c r="D165" s="342"/>
      <c r="E165" s="343"/>
      <c r="F165" s="343"/>
      <c r="G165" s="344"/>
      <c r="H165" s="53">
        <f>BC_LĐNM!E119</f>
        <v>0</v>
      </c>
      <c r="I165" s="34">
        <f>BC_LĐNM!F119</f>
        <v>0</v>
      </c>
      <c r="J165" s="34"/>
      <c r="K165" s="34">
        <f>BC_LĐNM!H94</f>
        <v>0</v>
      </c>
      <c r="L165" s="57"/>
      <c r="M165" s="57"/>
      <c r="N165" s="57"/>
      <c r="O165" s="57"/>
      <c r="P165" s="57"/>
      <c r="Q165" s="57"/>
      <c r="R165" s="57"/>
      <c r="S165" s="57"/>
      <c r="T165" s="57"/>
      <c r="U165" s="57"/>
      <c r="V165" s="57"/>
      <c r="W165" s="57"/>
      <c r="X165" s="57"/>
      <c r="Y165" s="57"/>
      <c r="Z165" s="57"/>
      <c r="AA165" s="57"/>
      <c r="AB165" s="57"/>
      <c r="AC165" s="57"/>
      <c r="AD165" s="57"/>
      <c r="AE165" s="57"/>
      <c r="AF165" s="57"/>
      <c r="AG165" s="57"/>
      <c r="AH165" s="57"/>
      <c r="AI165" s="57"/>
      <c r="AJ165" s="57"/>
      <c r="AK165" s="57"/>
      <c r="AL165" s="57"/>
      <c r="AM165" s="57"/>
      <c r="AN165" s="57"/>
      <c r="AO165" s="57"/>
      <c r="AP165" s="57"/>
      <c r="AQ165" s="57"/>
      <c r="AR165" s="57"/>
      <c r="AS165" s="57"/>
      <c r="AT165" s="57"/>
      <c r="AU165" s="57"/>
      <c r="AV165" s="57"/>
      <c r="AW165" s="57"/>
      <c r="AX165" s="57"/>
      <c r="AY165" s="57"/>
      <c r="AZ165" s="57"/>
      <c r="BA165" s="57"/>
      <c r="BB165" s="57"/>
      <c r="BC165" s="57"/>
      <c r="BD165" s="57"/>
      <c r="BE165" s="57"/>
      <c r="BF165" s="57"/>
      <c r="BG165" s="57"/>
      <c r="BH165" s="57"/>
      <c r="BI165" s="57"/>
      <c r="BJ165" s="57"/>
      <c r="BK165" s="57"/>
      <c r="BL165" s="57"/>
      <c r="BM165" s="57"/>
      <c r="BN165" s="57"/>
      <c r="BO165" s="57"/>
      <c r="BP165" s="57"/>
      <c r="BQ165" s="57"/>
      <c r="BR165" s="57"/>
      <c r="BS165" s="57"/>
      <c r="BT165" s="57"/>
      <c r="BU165" s="57"/>
      <c r="BV165" s="57"/>
      <c r="BW165" s="57"/>
      <c r="BX165" s="57"/>
      <c r="BY165" s="57"/>
      <c r="BZ165" s="57"/>
      <c r="CA165" s="57"/>
      <c r="CB165" s="57"/>
      <c r="CC165" s="57"/>
      <c r="CD165" s="57"/>
      <c r="CE165" s="57"/>
      <c r="CF165" s="57"/>
      <c r="CG165" s="57"/>
      <c r="CH165" s="57"/>
      <c r="CI165" s="57"/>
      <c r="CJ165" s="57"/>
      <c r="CK165" s="57"/>
      <c r="CL165" s="57"/>
      <c r="CM165" s="57"/>
      <c r="CN165" s="57"/>
      <c r="CO165" s="57"/>
      <c r="CP165" s="57"/>
      <c r="CQ165" s="57"/>
      <c r="CR165" s="57"/>
      <c r="CS165" s="57"/>
      <c r="CT165" s="57"/>
      <c r="CU165" s="57"/>
      <c r="CV165" s="57"/>
      <c r="CW165" s="57"/>
      <c r="CX165" s="57"/>
      <c r="CY165" s="57"/>
      <c r="CZ165" s="57"/>
      <c r="DA165" s="57"/>
      <c r="DB165" s="57"/>
      <c r="DC165" s="57"/>
      <c r="DD165" s="57"/>
      <c r="DE165" s="57"/>
      <c r="DF165" s="57"/>
      <c r="DG165" s="57"/>
      <c r="DH165" s="57"/>
      <c r="DI165" s="57"/>
      <c r="DJ165" s="57"/>
      <c r="DK165" s="57"/>
      <c r="DL165" s="57"/>
      <c r="DM165" s="57"/>
      <c r="DN165" s="57"/>
      <c r="DO165" s="57"/>
      <c r="DP165" s="57"/>
      <c r="DQ165" s="57"/>
      <c r="DR165" s="57"/>
      <c r="DS165" s="57"/>
      <c r="DT165" s="57"/>
      <c r="DU165" s="57"/>
      <c r="DV165" s="57"/>
      <c r="DW165" s="57"/>
      <c r="DX165" s="57"/>
      <c r="DY165" s="57"/>
      <c r="DZ165" s="57"/>
      <c r="EA165" s="57"/>
      <c r="EB165" s="57"/>
      <c r="EC165" s="57"/>
      <c r="ED165" s="57"/>
      <c r="EE165" s="57"/>
      <c r="EF165" s="57"/>
      <c r="EG165" s="57"/>
      <c r="EH165" s="57"/>
      <c r="EI165" s="57"/>
      <c r="EJ165" s="57"/>
      <c r="EK165" s="57"/>
      <c r="EL165" s="57"/>
      <c r="EM165" s="57"/>
      <c r="EN165" s="57"/>
      <c r="EO165" s="57"/>
      <c r="EP165" s="57"/>
      <c r="EQ165" s="57"/>
      <c r="ER165" s="57"/>
      <c r="ES165" s="57"/>
      <c r="ET165" s="57"/>
      <c r="EU165" s="57"/>
      <c r="EV165" s="57"/>
      <c r="EW165" s="57"/>
      <c r="EX165" s="57"/>
      <c r="EY165" s="57"/>
      <c r="EZ165" s="57"/>
      <c r="FA165" s="57"/>
      <c r="FB165" s="57"/>
      <c r="FC165" s="57"/>
      <c r="FD165" s="57"/>
      <c r="FE165" s="57"/>
      <c r="FF165" s="57"/>
      <c r="FG165" s="57"/>
      <c r="FH165" s="57"/>
      <c r="FI165" s="57"/>
      <c r="FJ165" s="57"/>
      <c r="FK165" s="57"/>
      <c r="FL165" s="57"/>
      <c r="FM165" s="57"/>
      <c r="FN165" s="57"/>
      <c r="FO165" s="57"/>
      <c r="FP165" s="57"/>
      <c r="FQ165" s="57"/>
      <c r="FR165" s="57"/>
      <c r="FS165" s="57"/>
    </row>
    <row r="166" spans="1:182" hidden="1">
      <c r="A166" s="57"/>
      <c r="B166" s="71">
        <v>119</v>
      </c>
      <c r="C166" s="53">
        <v>0</v>
      </c>
      <c r="D166" s="342"/>
      <c r="E166" s="343"/>
      <c r="F166" s="343"/>
      <c r="G166" s="344"/>
      <c r="H166" s="53">
        <f>BC_LĐNM!E120</f>
        <v>0</v>
      </c>
      <c r="I166" s="34">
        <f>BC_LĐNM!F120</f>
        <v>0</v>
      </c>
      <c r="J166" s="34"/>
      <c r="K166" s="34">
        <f>BC_LĐNM!H95</f>
        <v>0</v>
      </c>
      <c r="L166" s="57"/>
      <c r="M166" s="57"/>
      <c r="N166" s="57"/>
      <c r="O166" s="57"/>
      <c r="P166" s="57"/>
      <c r="Q166" s="57"/>
      <c r="R166" s="57"/>
      <c r="S166" s="57"/>
      <c r="T166" s="57"/>
      <c r="U166" s="57"/>
      <c r="V166" s="57"/>
      <c r="W166" s="57"/>
      <c r="X166" s="57"/>
      <c r="Y166" s="57"/>
      <c r="Z166" s="57"/>
      <c r="AA166" s="57"/>
      <c r="AB166" s="57"/>
      <c r="AC166" s="57"/>
      <c r="AD166" s="57"/>
      <c r="AE166" s="57"/>
      <c r="AF166" s="57"/>
      <c r="AG166" s="57"/>
      <c r="AH166" s="57"/>
      <c r="AI166" s="57"/>
      <c r="AJ166" s="57"/>
      <c r="AK166" s="57"/>
      <c r="AL166" s="57"/>
      <c r="AM166" s="57"/>
      <c r="AN166" s="57"/>
      <c r="AO166" s="57"/>
      <c r="AP166" s="57"/>
      <c r="AQ166" s="57"/>
      <c r="AR166" s="57"/>
      <c r="AS166" s="57"/>
      <c r="AT166" s="57"/>
      <c r="AU166" s="57"/>
      <c r="AV166" s="57"/>
      <c r="AW166" s="57"/>
      <c r="AX166" s="57"/>
      <c r="AY166" s="57"/>
      <c r="AZ166" s="57"/>
      <c r="BA166" s="57"/>
      <c r="BB166" s="57"/>
      <c r="BC166" s="57"/>
      <c r="BD166" s="57"/>
      <c r="BE166" s="57"/>
      <c r="BF166" s="57"/>
      <c r="BG166" s="57"/>
      <c r="BH166" s="57"/>
      <c r="BI166" s="57"/>
      <c r="BJ166" s="57"/>
      <c r="BK166" s="57"/>
      <c r="BL166" s="57"/>
      <c r="BM166" s="57"/>
      <c r="BN166" s="57"/>
      <c r="BO166" s="57"/>
      <c r="BP166" s="57"/>
      <c r="BQ166" s="57"/>
      <c r="BR166" s="57"/>
      <c r="BS166" s="57"/>
      <c r="BT166" s="57"/>
      <c r="BU166" s="57"/>
      <c r="BV166" s="57"/>
      <c r="BW166" s="57"/>
      <c r="BX166" s="57"/>
      <c r="BY166" s="57"/>
      <c r="BZ166" s="57"/>
      <c r="CA166" s="57"/>
      <c r="CB166" s="57"/>
      <c r="CC166" s="57"/>
      <c r="CD166" s="57"/>
      <c r="CE166" s="57"/>
      <c r="CF166" s="57"/>
      <c r="CG166" s="57"/>
      <c r="CH166" s="57"/>
      <c r="CI166" s="57"/>
      <c r="CJ166" s="57"/>
      <c r="CK166" s="57"/>
      <c r="CL166" s="57"/>
      <c r="CM166" s="57"/>
      <c r="CN166" s="57"/>
      <c r="CO166" s="57"/>
      <c r="CP166" s="57"/>
      <c r="CQ166" s="57"/>
      <c r="CR166" s="57"/>
      <c r="CS166" s="57"/>
      <c r="CT166" s="57"/>
      <c r="CU166" s="57"/>
      <c r="CV166" s="57"/>
      <c r="CW166" s="57"/>
      <c r="CX166" s="57"/>
      <c r="CY166" s="57"/>
      <c r="CZ166" s="57"/>
      <c r="DA166" s="57"/>
      <c r="DB166" s="57"/>
      <c r="DC166" s="57"/>
      <c r="DD166" s="57"/>
      <c r="DE166" s="57"/>
      <c r="DF166" s="57"/>
      <c r="DG166" s="57"/>
      <c r="DH166" s="57"/>
      <c r="DI166" s="57"/>
      <c r="DJ166" s="57"/>
      <c r="DK166" s="57"/>
      <c r="DL166" s="57"/>
      <c r="DM166" s="57"/>
      <c r="DN166" s="57"/>
      <c r="DO166" s="57"/>
      <c r="DP166" s="57"/>
      <c r="DQ166" s="57"/>
      <c r="DR166" s="57"/>
      <c r="DS166" s="57"/>
      <c r="DT166" s="57"/>
      <c r="DU166" s="57"/>
      <c r="DV166" s="57"/>
      <c r="DW166" s="57"/>
      <c r="DX166" s="57"/>
      <c r="DY166" s="57"/>
      <c r="DZ166" s="57"/>
      <c r="EA166" s="57"/>
      <c r="EB166" s="57"/>
      <c r="EC166" s="57"/>
      <c r="ED166" s="57"/>
      <c r="EE166" s="57"/>
      <c r="EF166" s="57"/>
      <c r="EG166" s="57"/>
      <c r="EH166" s="57"/>
      <c r="EI166" s="57"/>
      <c r="EJ166" s="57"/>
      <c r="EK166" s="57"/>
      <c r="EL166" s="57"/>
      <c r="EM166" s="57"/>
      <c r="EN166" s="57"/>
      <c r="EO166" s="57"/>
      <c r="EP166" s="57"/>
      <c r="EQ166" s="57"/>
      <c r="ER166" s="57"/>
      <c r="ES166" s="57"/>
      <c r="ET166" s="57"/>
      <c r="EU166" s="57"/>
      <c r="EV166" s="57"/>
      <c r="EW166" s="57"/>
      <c r="EX166" s="57"/>
      <c r="EY166" s="57"/>
      <c r="EZ166" s="57"/>
      <c r="FA166" s="57"/>
      <c r="FB166" s="57"/>
      <c r="FC166" s="57"/>
      <c r="FD166" s="57"/>
      <c r="FE166" s="57"/>
      <c r="FF166" s="57"/>
      <c r="FG166" s="57"/>
      <c r="FH166" s="57"/>
      <c r="FI166" s="57"/>
      <c r="FJ166" s="57"/>
      <c r="FK166" s="57"/>
      <c r="FL166" s="57"/>
      <c r="FM166" s="57"/>
      <c r="FN166" s="57"/>
      <c r="FO166" s="57"/>
      <c r="FP166" s="57"/>
      <c r="FQ166" s="57"/>
      <c r="FR166" s="57"/>
      <c r="FS166" s="57"/>
    </row>
    <row r="167" spans="1:182" hidden="1">
      <c r="A167" s="57"/>
      <c r="B167" s="71">
        <v>120</v>
      </c>
      <c r="C167" s="53">
        <v>0</v>
      </c>
      <c r="D167" s="342"/>
      <c r="E167" s="343"/>
      <c r="F167" s="343"/>
      <c r="G167" s="344"/>
      <c r="H167" s="53">
        <f>BC_LĐNM!E121</f>
        <v>0</v>
      </c>
      <c r="I167" s="34">
        <f>BC_LĐNM!F121</f>
        <v>0</v>
      </c>
      <c r="J167" s="34"/>
      <c r="K167" s="34">
        <f>BC_LĐNM!H96</f>
        <v>0</v>
      </c>
      <c r="L167" s="57"/>
      <c r="M167" s="57"/>
      <c r="N167" s="57"/>
      <c r="O167" s="57"/>
      <c r="P167" s="57"/>
      <c r="Q167" s="57"/>
      <c r="R167" s="57"/>
      <c r="S167" s="57"/>
      <c r="T167" s="57"/>
      <c r="U167" s="57"/>
      <c r="V167" s="57"/>
      <c r="W167" s="57"/>
      <c r="X167" s="57"/>
      <c r="Y167" s="57"/>
      <c r="Z167" s="57"/>
      <c r="AA167" s="57"/>
      <c r="AB167" s="57"/>
      <c r="AC167" s="57"/>
      <c r="AD167" s="57"/>
      <c r="AE167" s="57"/>
      <c r="AF167" s="57"/>
      <c r="AG167" s="57"/>
      <c r="AH167" s="57"/>
      <c r="AI167" s="57"/>
      <c r="AJ167" s="57"/>
      <c r="AK167" s="57"/>
      <c r="AL167" s="57"/>
      <c r="AM167" s="57"/>
      <c r="AN167" s="57"/>
      <c r="AO167" s="57"/>
      <c r="AP167" s="57"/>
      <c r="AQ167" s="57"/>
      <c r="AR167" s="57"/>
      <c r="AS167" s="57"/>
      <c r="AT167" s="57"/>
      <c r="AU167" s="57"/>
      <c r="AV167" s="57"/>
      <c r="AW167" s="57"/>
      <c r="AX167" s="57"/>
      <c r="AY167" s="57"/>
      <c r="AZ167" s="57"/>
      <c r="BA167" s="57"/>
      <c r="BB167" s="57"/>
      <c r="BC167" s="57"/>
      <c r="BD167" s="57"/>
      <c r="BE167" s="57"/>
      <c r="BF167" s="57"/>
      <c r="BG167" s="57"/>
      <c r="BH167" s="57"/>
      <c r="BI167" s="57"/>
      <c r="BJ167" s="57"/>
      <c r="BK167" s="57"/>
      <c r="BL167" s="57"/>
      <c r="BM167" s="57"/>
      <c r="BN167" s="57"/>
      <c r="BO167" s="57"/>
      <c r="BP167" s="57"/>
      <c r="BQ167" s="57"/>
      <c r="BR167" s="57"/>
      <c r="BS167" s="57"/>
      <c r="BT167" s="57"/>
      <c r="BU167" s="57"/>
      <c r="BV167" s="57"/>
      <c r="BW167" s="57"/>
      <c r="BX167" s="57"/>
      <c r="BY167" s="57"/>
      <c r="BZ167" s="57"/>
      <c r="CA167" s="57"/>
      <c r="CB167" s="57"/>
      <c r="CC167" s="57"/>
      <c r="CD167" s="57"/>
      <c r="CE167" s="57"/>
      <c r="CF167" s="57"/>
      <c r="CG167" s="57"/>
      <c r="CH167" s="57"/>
      <c r="CI167" s="57"/>
      <c r="CJ167" s="57"/>
      <c r="CK167" s="57"/>
      <c r="CL167" s="57"/>
      <c r="CM167" s="57"/>
      <c r="CN167" s="57"/>
      <c r="CO167" s="57"/>
      <c r="CP167" s="57"/>
      <c r="CQ167" s="57"/>
      <c r="CR167" s="57"/>
      <c r="CS167" s="57"/>
      <c r="CT167" s="57"/>
      <c r="CU167" s="57"/>
      <c r="CV167" s="57"/>
      <c r="CW167" s="57"/>
      <c r="CX167" s="57"/>
      <c r="CY167" s="57"/>
      <c r="CZ167" s="57"/>
      <c r="DA167" s="57"/>
      <c r="DB167" s="57"/>
      <c r="DC167" s="57"/>
      <c r="DD167" s="57"/>
      <c r="DE167" s="57"/>
      <c r="DF167" s="57"/>
      <c r="DG167" s="57"/>
      <c r="DH167" s="57"/>
      <c r="DI167" s="57"/>
      <c r="DJ167" s="57"/>
      <c r="DK167" s="57"/>
      <c r="DL167" s="57"/>
      <c r="DM167" s="57"/>
      <c r="DN167" s="57"/>
      <c r="DO167" s="57"/>
      <c r="DP167" s="57"/>
      <c r="DQ167" s="57"/>
      <c r="DR167" s="57"/>
      <c r="DS167" s="57"/>
      <c r="DT167" s="57"/>
      <c r="DU167" s="57"/>
      <c r="DV167" s="57"/>
      <c r="DW167" s="57"/>
      <c r="DX167" s="57"/>
      <c r="DY167" s="57"/>
      <c r="DZ167" s="57"/>
      <c r="EA167" s="57"/>
      <c r="EB167" s="57"/>
      <c r="EC167" s="57"/>
      <c r="ED167" s="57"/>
      <c r="EE167" s="57"/>
      <c r="EF167" s="57"/>
      <c r="EG167" s="57"/>
      <c r="EH167" s="57"/>
      <c r="EI167" s="57"/>
      <c r="EJ167" s="57"/>
      <c r="EK167" s="57"/>
      <c r="EL167" s="57"/>
      <c r="EM167" s="57"/>
      <c r="EN167" s="57"/>
      <c r="EO167" s="57"/>
      <c r="EP167" s="57"/>
      <c r="EQ167" s="57"/>
      <c r="ER167" s="57"/>
      <c r="ES167" s="57"/>
      <c r="ET167" s="57"/>
      <c r="EU167" s="57"/>
      <c r="EV167" s="57"/>
      <c r="EW167" s="57"/>
      <c r="EX167" s="57"/>
      <c r="EY167" s="57"/>
      <c r="EZ167" s="57"/>
      <c r="FA167" s="57"/>
      <c r="FB167" s="57"/>
      <c r="FC167" s="57"/>
      <c r="FD167" s="57"/>
      <c r="FE167" s="57"/>
      <c r="FF167" s="57"/>
      <c r="FG167" s="57"/>
      <c r="FH167" s="57"/>
      <c r="FI167" s="57"/>
      <c r="FJ167" s="57"/>
      <c r="FK167" s="57"/>
      <c r="FL167" s="57"/>
      <c r="FM167" s="57"/>
      <c r="FN167" s="57"/>
      <c r="FO167" s="57"/>
      <c r="FP167" s="57"/>
      <c r="FQ167" s="57"/>
      <c r="FR167" s="57"/>
      <c r="FS167" s="57"/>
    </row>
    <row r="168" spans="1:182" hidden="1">
      <c r="A168" s="57"/>
      <c r="B168" s="71">
        <v>121</v>
      </c>
      <c r="C168" s="53">
        <v>0</v>
      </c>
      <c r="D168" s="342"/>
      <c r="E168" s="343"/>
      <c r="F168" s="343"/>
      <c r="G168" s="344"/>
      <c r="H168" s="53">
        <f>BC_LĐNM!E122</f>
        <v>0</v>
      </c>
      <c r="I168" s="34">
        <f>BC_LĐNM!F122</f>
        <v>0</v>
      </c>
      <c r="J168" s="34"/>
      <c r="K168" s="34">
        <f>BC_LĐNM!H97</f>
        <v>0</v>
      </c>
      <c r="L168" s="57"/>
      <c r="M168" s="57"/>
      <c r="N168" s="57"/>
      <c r="O168" s="57"/>
      <c r="P168" s="57"/>
      <c r="Q168" s="57"/>
      <c r="R168" s="57"/>
      <c r="S168" s="57"/>
      <c r="T168" s="57"/>
      <c r="U168" s="57"/>
      <c r="V168" s="57"/>
      <c r="W168" s="57"/>
      <c r="X168" s="57"/>
      <c r="Y168" s="57"/>
      <c r="Z168" s="57"/>
      <c r="AA168" s="57"/>
      <c r="AB168" s="57"/>
      <c r="AC168" s="57"/>
      <c r="AD168" s="57"/>
      <c r="AE168" s="57"/>
      <c r="AF168" s="57"/>
      <c r="AG168" s="57"/>
      <c r="AH168" s="57"/>
      <c r="AI168" s="57"/>
      <c r="AJ168" s="57"/>
      <c r="AK168" s="57"/>
      <c r="AL168" s="57"/>
      <c r="AM168" s="57"/>
      <c r="AN168" s="57"/>
      <c r="AO168" s="57"/>
      <c r="AP168" s="57"/>
      <c r="AQ168" s="57"/>
      <c r="AR168" s="57"/>
      <c r="AS168" s="57"/>
      <c r="AT168" s="57"/>
      <c r="AU168" s="57"/>
      <c r="AV168" s="57"/>
      <c r="AW168" s="57"/>
      <c r="AX168" s="57"/>
      <c r="AY168" s="57"/>
      <c r="AZ168" s="57"/>
      <c r="BA168" s="57"/>
      <c r="BB168" s="57"/>
      <c r="BC168" s="57"/>
      <c r="BD168" s="57"/>
      <c r="BE168" s="57"/>
      <c r="BF168" s="57"/>
      <c r="BG168" s="57"/>
      <c r="BH168" s="57"/>
      <c r="BI168" s="57"/>
      <c r="BJ168" s="57"/>
      <c r="BK168" s="57"/>
      <c r="BL168" s="57"/>
      <c r="BM168" s="57"/>
      <c r="BN168" s="57"/>
      <c r="BO168" s="57"/>
      <c r="BP168" s="57"/>
      <c r="BQ168" s="57"/>
      <c r="BR168" s="57"/>
      <c r="BS168" s="57"/>
      <c r="BT168" s="57"/>
      <c r="BU168" s="57"/>
      <c r="BV168" s="57"/>
      <c r="BW168" s="57"/>
      <c r="BX168" s="57"/>
      <c r="BY168" s="57"/>
      <c r="BZ168" s="57"/>
      <c r="CA168" s="57"/>
      <c r="CB168" s="57"/>
      <c r="CC168" s="57"/>
      <c r="CD168" s="57"/>
      <c r="CE168" s="57"/>
      <c r="CF168" s="57"/>
      <c r="CG168" s="57"/>
      <c r="CH168" s="57"/>
      <c r="CI168" s="57"/>
      <c r="CJ168" s="57"/>
      <c r="CK168" s="57"/>
      <c r="CL168" s="57"/>
      <c r="CM168" s="57"/>
      <c r="CN168" s="57"/>
      <c r="CO168" s="57"/>
      <c r="CP168" s="57"/>
      <c r="CQ168" s="57"/>
      <c r="CR168" s="57"/>
      <c r="CS168" s="57"/>
      <c r="CT168" s="57"/>
      <c r="CU168" s="57"/>
      <c r="CV168" s="57"/>
      <c r="CW168" s="57"/>
      <c r="CX168" s="57"/>
      <c r="CY168" s="57"/>
      <c r="CZ168" s="57"/>
      <c r="DA168" s="57"/>
      <c r="DB168" s="57"/>
      <c r="DC168" s="57"/>
      <c r="DD168" s="57"/>
      <c r="DE168" s="57"/>
      <c r="DF168" s="57"/>
      <c r="DG168" s="57"/>
      <c r="DH168" s="57"/>
      <c r="DI168" s="57"/>
      <c r="DJ168" s="57"/>
      <c r="DK168" s="57"/>
      <c r="DL168" s="57"/>
      <c r="DM168" s="57"/>
      <c r="DN168" s="57"/>
      <c r="DO168" s="57"/>
      <c r="DP168" s="57"/>
      <c r="DQ168" s="57"/>
      <c r="DR168" s="57"/>
      <c r="DS168" s="57"/>
      <c r="DT168" s="57"/>
      <c r="DU168" s="57"/>
      <c r="DV168" s="57"/>
      <c r="DW168" s="57"/>
      <c r="DX168" s="57"/>
      <c r="DY168" s="57"/>
      <c r="DZ168" s="57"/>
      <c r="EA168" s="57"/>
      <c r="EB168" s="57"/>
      <c r="EC168" s="57"/>
      <c r="ED168" s="57"/>
      <c r="EE168" s="57"/>
      <c r="EF168" s="57"/>
      <c r="EG168" s="57"/>
      <c r="EH168" s="57"/>
      <c r="EI168" s="57"/>
      <c r="EJ168" s="57"/>
      <c r="EK168" s="57"/>
      <c r="EL168" s="57"/>
      <c r="EM168" s="57"/>
      <c r="EN168" s="57"/>
      <c r="EO168" s="57"/>
      <c r="EP168" s="57"/>
      <c r="EQ168" s="57"/>
      <c r="ER168" s="57"/>
      <c r="ES168" s="57"/>
      <c r="ET168" s="57"/>
      <c r="EU168" s="57"/>
      <c r="EV168" s="57"/>
      <c r="EW168" s="57"/>
      <c r="EX168" s="57"/>
      <c r="EY168" s="57"/>
      <c r="EZ168" s="57"/>
      <c r="FA168" s="57"/>
      <c r="FB168" s="57"/>
      <c r="FC168" s="57"/>
      <c r="FD168" s="57"/>
      <c r="FE168" s="57"/>
      <c r="FF168" s="57"/>
      <c r="FG168" s="57"/>
      <c r="FH168" s="57"/>
      <c r="FI168" s="57"/>
      <c r="FJ168" s="57"/>
      <c r="FK168" s="57"/>
      <c r="FL168" s="57"/>
      <c r="FM168" s="57"/>
      <c r="FN168" s="57"/>
      <c r="FO168" s="57"/>
      <c r="FP168" s="57"/>
      <c r="FQ168" s="57"/>
      <c r="FR168" s="57"/>
      <c r="FS168" s="57"/>
    </row>
    <row r="169" spans="1:182">
      <c r="A169" s="57"/>
      <c r="B169" s="61"/>
      <c r="C169" s="59"/>
      <c r="D169" s="61"/>
      <c r="E169" s="61"/>
      <c r="F169" s="61"/>
      <c r="G169" s="58"/>
      <c r="H169" s="55"/>
      <c r="I169" s="59"/>
      <c r="J169" s="60"/>
      <c r="K169" s="59"/>
      <c r="L169" s="57"/>
      <c r="M169" s="57"/>
      <c r="N169" s="57"/>
      <c r="O169" s="57"/>
      <c r="P169" s="57"/>
      <c r="Q169" s="57"/>
      <c r="R169" s="57"/>
      <c r="S169" s="57"/>
      <c r="T169" s="57"/>
      <c r="U169" s="57"/>
      <c r="V169" s="57"/>
      <c r="W169" s="57"/>
      <c r="X169" s="57"/>
      <c r="Y169" s="57"/>
      <c r="Z169" s="57"/>
      <c r="AA169" s="57"/>
      <c r="AB169" s="57"/>
      <c r="AC169" s="57"/>
      <c r="AD169" s="57"/>
      <c r="AE169" s="57"/>
      <c r="AF169" s="57"/>
      <c r="AG169" s="57"/>
      <c r="AH169" s="57"/>
      <c r="AI169" s="57"/>
      <c r="AJ169" s="57"/>
      <c r="AK169" s="57"/>
      <c r="AL169" s="57"/>
      <c r="AM169" s="57"/>
      <c r="AN169" s="57"/>
      <c r="AO169" s="57"/>
      <c r="AP169" s="57"/>
      <c r="AQ169" s="57"/>
      <c r="AR169" s="57"/>
      <c r="AS169" s="57"/>
      <c r="AT169" s="57"/>
      <c r="AU169" s="57"/>
      <c r="AV169" s="57"/>
      <c r="AW169" s="57"/>
      <c r="AX169" s="57"/>
      <c r="AY169" s="57"/>
      <c r="AZ169" s="57"/>
      <c r="BA169" s="57"/>
      <c r="BB169" s="57"/>
      <c r="BC169" s="57"/>
      <c r="BD169" s="57"/>
      <c r="BE169" s="57"/>
      <c r="BF169" s="57"/>
      <c r="BG169" s="57"/>
      <c r="BH169" s="57"/>
      <c r="BI169" s="57"/>
      <c r="BJ169" s="57"/>
      <c r="BK169" s="57"/>
      <c r="BL169" s="57"/>
      <c r="BM169" s="57"/>
      <c r="BN169" s="57"/>
      <c r="BO169" s="57"/>
      <c r="BP169" s="57"/>
      <c r="BQ169" s="57"/>
      <c r="BR169" s="57"/>
      <c r="BS169" s="57"/>
      <c r="BT169" s="57"/>
      <c r="BU169" s="57"/>
      <c r="BV169" s="57"/>
      <c r="BW169" s="57"/>
      <c r="BX169" s="57"/>
      <c r="BY169" s="57"/>
      <c r="BZ169" s="57"/>
      <c r="CA169" s="57"/>
      <c r="CB169" s="57"/>
      <c r="CC169" s="57"/>
      <c r="CD169" s="57"/>
      <c r="CE169" s="57"/>
      <c r="CF169" s="57"/>
      <c r="CG169" s="57"/>
      <c r="CH169" s="57"/>
      <c r="CI169" s="57"/>
      <c r="CJ169" s="57"/>
      <c r="CK169" s="57"/>
      <c r="CL169" s="57"/>
      <c r="CM169" s="57"/>
      <c r="CN169" s="57"/>
      <c r="CO169" s="57"/>
      <c r="CP169" s="57"/>
      <c r="CQ169" s="57"/>
      <c r="CR169" s="57"/>
      <c r="CS169" s="57"/>
      <c r="CT169" s="57"/>
      <c r="CU169" s="57"/>
      <c r="CV169" s="57"/>
      <c r="CW169" s="57"/>
      <c r="CX169" s="57"/>
      <c r="CY169" s="57"/>
      <c r="CZ169" s="57"/>
      <c r="DA169" s="57"/>
      <c r="DB169" s="57"/>
      <c r="DC169" s="57"/>
      <c r="DD169" s="57"/>
      <c r="DE169" s="57"/>
      <c r="DF169" s="57"/>
      <c r="DG169" s="57"/>
      <c r="DH169" s="57"/>
      <c r="DI169" s="57"/>
      <c r="DJ169" s="57"/>
      <c r="DK169" s="57"/>
      <c r="DL169" s="57"/>
      <c r="DM169" s="57"/>
      <c r="DN169" s="57"/>
      <c r="DO169" s="57"/>
      <c r="DP169" s="57"/>
      <c r="DQ169" s="57"/>
      <c r="DR169" s="57"/>
      <c r="DS169" s="57"/>
      <c r="DT169" s="57"/>
      <c r="DU169" s="57"/>
      <c r="DV169" s="57"/>
      <c r="DW169" s="57"/>
      <c r="DX169" s="57"/>
      <c r="DY169" s="57"/>
      <c r="DZ169" s="57"/>
      <c r="EA169" s="57"/>
      <c r="EB169" s="57"/>
      <c r="EC169" s="57"/>
      <c r="ED169" s="57"/>
      <c r="EE169" s="57"/>
      <c r="EF169" s="57"/>
      <c r="EG169" s="57"/>
      <c r="EH169" s="57"/>
      <c r="EI169" s="57"/>
      <c r="EJ169" s="57"/>
      <c r="EK169" s="57"/>
      <c r="EL169" s="57"/>
      <c r="EM169" s="57"/>
      <c r="EN169" s="57"/>
      <c r="EO169" s="57"/>
      <c r="EP169" s="57"/>
      <c r="EQ169" s="57"/>
      <c r="ER169" s="57"/>
      <c r="ES169" s="57"/>
      <c r="ET169" s="57"/>
      <c r="EU169" s="57"/>
      <c r="EV169" s="57"/>
      <c r="EW169" s="57"/>
      <c r="EX169" s="57"/>
      <c r="EY169" s="57"/>
      <c r="EZ169" s="57"/>
      <c r="FA169" s="57"/>
      <c r="FB169" s="57"/>
      <c r="FC169" s="57"/>
      <c r="FD169" s="57"/>
      <c r="FE169" s="57"/>
      <c r="FF169" s="57"/>
      <c r="FG169" s="57"/>
      <c r="FH169" s="57"/>
      <c r="FI169" s="57"/>
      <c r="FJ169" s="57"/>
      <c r="FK169" s="57"/>
      <c r="FL169" s="57"/>
      <c r="FM169" s="57"/>
      <c r="FN169" s="57"/>
      <c r="FO169" s="57"/>
      <c r="FP169" s="57"/>
      <c r="FQ169" s="57"/>
      <c r="FR169" s="57"/>
      <c r="FS169" s="57"/>
    </row>
    <row r="170" spans="1:182" ht="27" customHeight="1">
      <c r="A170" s="12"/>
      <c r="B170" s="341" t="s">
        <v>40</v>
      </c>
      <c r="C170" s="341"/>
      <c r="D170" s="341"/>
      <c r="E170" s="341"/>
      <c r="F170" s="341"/>
      <c r="G170" s="341"/>
      <c r="H170" s="341"/>
      <c r="I170" s="341"/>
      <c r="J170" s="341"/>
      <c r="K170" s="341"/>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c r="CA170" s="12"/>
      <c r="CB170" s="12"/>
      <c r="CC170" s="12"/>
      <c r="CD170" s="12"/>
      <c r="CE170" s="12"/>
      <c r="CF170" s="12"/>
      <c r="CG170" s="12"/>
      <c r="CH170" s="12"/>
      <c r="CI170" s="12"/>
      <c r="CJ170" s="12"/>
      <c r="CK170" s="12"/>
      <c r="CL170" s="12"/>
      <c r="CM170" s="12"/>
      <c r="CN170" s="12"/>
      <c r="CO170" s="12"/>
      <c r="CP170" s="12"/>
      <c r="CQ170" s="12"/>
      <c r="CR170" s="12"/>
      <c r="CS170" s="12"/>
      <c r="CT170" s="12"/>
      <c r="CU170" s="12"/>
      <c r="CV170" s="12"/>
      <c r="CW170" s="12"/>
      <c r="CX170" s="12"/>
      <c r="CY170" s="12"/>
      <c r="CZ170" s="12"/>
      <c r="DA170" s="12"/>
      <c r="DB170" s="12"/>
      <c r="DC170" s="12"/>
      <c r="DD170" s="12"/>
      <c r="DE170" s="12"/>
      <c r="DF170" s="12"/>
      <c r="DG170" s="12"/>
      <c r="DH170" s="12"/>
      <c r="DI170" s="12"/>
      <c r="DJ170" s="12"/>
      <c r="DK170" s="12"/>
      <c r="DL170" s="12"/>
      <c r="DM170" s="12"/>
      <c r="DN170" s="12"/>
      <c r="DO170" s="12"/>
      <c r="DP170" s="12"/>
      <c r="DQ170" s="12"/>
      <c r="DR170" s="12"/>
      <c r="DS170" s="12"/>
      <c r="DT170" s="12"/>
      <c r="DU170" s="12"/>
      <c r="DV170" s="12"/>
      <c r="DW170" s="12"/>
      <c r="DX170" s="12"/>
      <c r="DY170" s="12"/>
      <c r="DZ170" s="12"/>
      <c r="EA170" s="12"/>
      <c r="EB170" s="12"/>
      <c r="EC170" s="12"/>
      <c r="ED170" s="12"/>
      <c r="EE170" s="12"/>
      <c r="EF170" s="12"/>
      <c r="EG170" s="12"/>
      <c r="EH170" s="12"/>
      <c r="EI170" s="12"/>
      <c r="EJ170" s="12"/>
      <c r="EK170" s="12"/>
      <c r="EL170" s="12"/>
      <c r="EM170" s="12"/>
      <c r="EN170" s="12"/>
      <c r="EO170" s="12"/>
      <c r="EP170" s="12"/>
      <c r="EQ170" s="12"/>
      <c r="ER170" s="12"/>
      <c r="ES170" s="12"/>
      <c r="ET170" s="12"/>
      <c r="EU170" s="12"/>
      <c r="EV170" s="12"/>
      <c r="EW170" s="12"/>
      <c r="EX170" s="12"/>
      <c r="EY170" s="12"/>
      <c r="EZ170" s="12"/>
      <c r="FA170" s="12"/>
      <c r="FB170" s="12"/>
      <c r="FC170" s="12"/>
      <c r="FD170" s="12"/>
      <c r="FE170" s="12"/>
      <c r="FF170" s="12"/>
      <c r="FG170" s="12"/>
      <c r="FH170" s="12"/>
      <c r="FI170" s="12"/>
      <c r="FJ170" s="12"/>
      <c r="FK170" s="12"/>
      <c r="FL170" s="12"/>
      <c r="FM170" s="12"/>
      <c r="FN170" s="12"/>
      <c r="FO170" s="12"/>
      <c r="FP170" s="12"/>
      <c r="FQ170" s="12"/>
      <c r="FR170" s="12"/>
      <c r="FS170" s="12"/>
    </row>
    <row r="171" spans="1:182" ht="25.9" customHeight="1">
      <c r="A171" s="12"/>
      <c r="B171" s="4" t="s">
        <v>13</v>
      </c>
      <c r="C171" s="345" t="s">
        <v>11</v>
      </c>
      <c r="D171" s="345"/>
      <c r="E171" s="345"/>
      <c r="F171" s="345"/>
      <c r="G171" s="346" t="s">
        <v>12</v>
      </c>
      <c r="H171" s="346"/>
      <c r="I171" s="346"/>
      <c r="J171" s="346"/>
      <c r="K171" s="38" t="s">
        <v>3</v>
      </c>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c r="BZ171" s="12"/>
      <c r="CA171" s="12"/>
      <c r="CB171" s="12"/>
      <c r="CC171" s="12"/>
      <c r="CD171" s="12"/>
      <c r="CE171" s="12"/>
      <c r="CF171" s="12"/>
      <c r="CG171" s="12"/>
      <c r="CH171" s="12"/>
      <c r="CI171" s="12"/>
      <c r="CJ171" s="12"/>
      <c r="CK171" s="12"/>
      <c r="CL171" s="12"/>
      <c r="CM171" s="12"/>
      <c r="CN171" s="12"/>
      <c r="CO171" s="12"/>
      <c r="CP171" s="12"/>
      <c r="CQ171" s="12"/>
      <c r="CR171" s="12"/>
      <c r="CS171" s="12"/>
      <c r="CT171" s="12"/>
      <c r="CU171" s="12"/>
      <c r="CV171" s="12"/>
      <c r="CW171" s="12"/>
      <c r="CX171" s="12"/>
      <c r="CY171" s="12"/>
      <c r="CZ171" s="12"/>
      <c r="DA171" s="12"/>
      <c r="DB171" s="12"/>
      <c r="DC171" s="12"/>
      <c r="DD171" s="12"/>
      <c r="DE171" s="12"/>
      <c r="DF171" s="12"/>
      <c r="DG171" s="12"/>
      <c r="DH171" s="12"/>
      <c r="DI171" s="12"/>
      <c r="DJ171" s="12"/>
      <c r="DK171" s="12"/>
      <c r="DL171" s="12"/>
      <c r="DM171" s="12"/>
      <c r="DN171" s="12"/>
      <c r="DO171" s="12"/>
      <c r="DP171" s="12"/>
      <c r="DQ171" s="12"/>
      <c r="DR171" s="12"/>
      <c r="DS171" s="12"/>
      <c r="DT171" s="12"/>
      <c r="DU171" s="12"/>
      <c r="DV171" s="12"/>
      <c r="DW171" s="12"/>
      <c r="DX171" s="12"/>
      <c r="DY171" s="12"/>
      <c r="DZ171" s="12"/>
      <c r="EA171" s="12"/>
      <c r="EB171" s="12"/>
      <c r="EC171" s="12"/>
      <c r="ED171" s="12"/>
      <c r="EE171" s="12"/>
      <c r="EF171" s="12"/>
      <c r="EG171" s="12"/>
      <c r="EH171" s="12"/>
      <c r="EI171" s="12"/>
      <c r="EJ171" s="12"/>
      <c r="EK171" s="12"/>
      <c r="EL171" s="12"/>
      <c r="EM171" s="12"/>
      <c r="EN171" s="12"/>
      <c r="EO171" s="12"/>
      <c r="EP171" s="12"/>
      <c r="EQ171" s="12"/>
      <c r="ER171" s="12"/>
      <c r="ES171" s="12"/>
      <c r="ET171" s="12"/>
      <c r="EU171" s="12"/>
      <c r="EV171" s="12"/>
      <c r="EW171" s="12"/>
      <c r="EX171" s="12"/>
      <c r="EY171" s="12"/>
      <c r="EZ171" s="12"/>
      <c r="FA171" s="12"/>
      <c r="FB171" s="12"/>
      <c r="FC171" s="12"/>
      <c r="FD171" s="12"/>
      <c r="FE171" s="12"/>
      <c r="FF171" s="12"/>
      <c r="FG171" s="12"/>
      <c r="FH171" s="12"/>
      <c r="FI171" s="12"/>
      <c r="FJ171" s="12"/>
      <c r="FK171" s="12"/>
      <c r="FL171" s="12"/>
      <c r="FM171" s="12"/>
      <c r="FN171" s="12"/>
      <c r="FO171" s="12"/>
      <c r="FP171" s="12"/>
      <c r="FQ171" s="12"/>
      <c r="FR171" s="12"/>
      <c r="FS171" s="12"/>
    </row>
    <row r="172" spans="1:182" ht="29.45" customHeight="1">
      <c r="A172" s="12"/>
      <c r="B172" s="1"/>
      <c r="C172" s="347" t="s">
        <v>33</v>
      </c>
      <c r="D172" s="347"/>
      <c r="E172" s="347"/>
      <c r="F172" s="347"/>
      <c r="G172" s="348"/>
      <c r="H172" s="348"/>
      <c r="I172" s="348"/>
      <c r="J172" s="348"/>
      <c r="K172" s="2"/>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c r="BC172" s="20"/>
      <c r="BD172" s="20"/>
      <c r="BE172" s="20"/>
      <c r="BF172" s="20"/>
      <c r="BG172" s="20"/>
      <c r="BH172" s="20"/>
      <c r="BI172" s="20"/>
      <c r="BJ172" s="20"/>
      <c r="BK172" s="20"/>
      <c r="BL172" s="20"/>
      <c r="BM172" s="20"/>
      <c r="BN172" s="20"/>
      <c r="BO172" s="20"/>
      <c r="BP172" s="20"/>
      <c r="BQ172" s="20"/>
      <c r="BR172" s="20"/>
      <c r="BS172" s="20"/>
      <c r="BT172" s="20"/>
      <c r="BU172" s="20"/>
      <c r="BV172" s="20"/>
      <c r="BW172" s="20"/>
      <c r="BX172" s="20"/>
      <c r="BY172" s="20"/>
      <c r="BZ172" s="20"/>
      <c r="CA172" s="20"/>
      <c r="CB172" s="20"/>
      <c r="CC172" s="20"/>
      <c r="CD172" s="20"/>
      <c r="CE172" s="20"/>
      <c r="CF172" s="20"/>
      <c r="CG172" s="20"/>
      <c r="CH172" s="20"/>
      <c r="CI172" s="20"/>
      <c r="CJ172" s="20"/>
      <c r="CK172" s="20"/>
      <c r="CL172" s="20"/>
      <c r="CM172" s="20"/>
      <c r="CN172" s="20"/>
      <c r="CO172" s="20"/>
      <c r="CP172" s="20"/>
      <c r="CQ172" s="20"/>
      <c r="CR172" s="20"/>
      <c r="CS172" s="20"/>
      <c r="CT172" s="20"/>
      <c r="CU172" s="20"/>
      <c r="CV172" s="20"/>
      <c r="CW172" s="20"/>
      <c r="CX172" s="20"/>
      <c r="CY172" s="20"/>
      <c r="CZ172" s="20"/>
      <c r="DA172" s="20"/>
      <c r="DB172" s="20"/>
      <c r="DC172" s="20"/>
      <c r="DD172" s="20"/>
      <c r="DE172" s="20"/>
      <c r="DF172" s="20"/>
      <c r="DG172" s="20"/>
      <c r="DH172" s="20"/>
      <c r="DI172" s="20"/>
      <c r="DJ172" s="20"/>
      <c r="DK172" s="20"/>
      <c r="DL172" s="20"/>
      <c r="DM172" s="20"/>
      <c r="DN172" s="20"/>
      <c r="DO172" s="20"/>
      <c r="DP172" s="20"/>
      <c r="DQ172" s="20"/>
      <c r="DR172" s="20"/>
      <c r="DS172" s="20"/>
      <c r="DT172" s="20"/>
      <c r="DU172" s="20"/>
      <c r="DV172" s="20"/>
      <c r="DW172" s="20"/>
      <c r="DX172" s="20"/>
      <c r="DY172" s="20"/>
      <c r="DZ172" s="20"/>
      <c r="EA172" s="20"/>
      <c r="EB172" s="20"/>
      <c r="EC172" s="20"/>
      <c r="ED172" s="20"/>
      <c r="EE172" s="20"/>
      <c r="EF172" s="20"/>
      <c r="EG172" s="20"/>
      <c r="EH172" s="20"/>
      <c r="EI172" s="20"/>
      <c r="EJ172" s="20"/>
      <c r="EK172" s="20"/>
      <c r="EL172" s="20"/>
      <c r="EM172" s="20"/>
      <c r="EN172" s="20"/>
      <c r="EO172" s="20"/>
      <c r="EP172" s="20"/>
      <c r="EQ172" s="20"/>
      <c r="ER172" s="20"/>
      <c r="ES172" s="20"/>
      <c r="ET172" s="20"/>
      <c r="EU172" s="20"/>
      <c r="EV172" s="20"/>
      <c r="EW172" s="20"/>
      <c r="EX172" s="20"/>
      <c r="EY172" s="20"/>
      <c r="EZ172" s="20"/>
      <c r="FA172" s="20"/>
      <c r="FB172" s="20"/>
      <c r="FC172" s="20"/>
      <c r="FD172" s="20"/>
      <c r="FE172" s="20"/>
      <c r="FF172" s="20"/>
      <c r="FG172" s="20"/>
      <c r="FH172" s="20"/>
      <c r="FI172" s="20"/>
      <c r="FJ172" s="20"/>
      <c r="FK172" s="20"/>
      <c r="FL172" s="20"/>
      <c r="FM172" s="20"/>
      <c r="FN172" s="20"/>
      <c r="FO172" s="20"/>
      <c r="FP172" s="20"/>
      <c r="FQ172" s="20"/>
      <c r="FR172" s="20"/>
      <c r="FS172" s="20"/>
    </row>
    <row r="173" spans="1:182" ht="26.45" customHeight="1">
      <c r="B173" s="341" t="s">
        <v>41</v>
      </c>
      <c r="C173" s="341"/>
      <c r="D173" s="341"/>
      <c r="E173" s="341"/>
      <c r="F173" s="341"/>
      <c r="G173" s="341"/>
      <c r="H173" s="341"/>
      <c r="I173" s="341"/>
      <c r="J173" s="341"/>
      <c r="K173" s="341"/>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2"/>
      <c r="CU173" s="12"/>
      <c r="CV173" s="12"/>
      <c r="CW173" s="12"/>
      <c r="CX173" s="12"/>
      <c r="CY173" s="12"/>
      <c r="CZ173" s="12"/>
      <c r="DA173" s="12"/>
      <c r="DB173" s="12"/>
      <c r="DC173" s="12"/>
      <c r="DD173" s="12"/>
      <c r="DE173" s="12"/>
      <c r="DF173" s="12"/>
      <c r="DG173" s="12"/>
      <c r="DH173" s="12"/>
      <c r="DI173" s="12"/>
      <c r="DJ173" s="12"/>
      <c r="DK173" s="12"/>
      <c r="DL173" s="12"/>
      <c r="DM173" s="12"/>
      <c r="DN173" s="12"/>
      <c r="DO173" s="12"/>
      <c r="DP173" s="12"/>
      <c r="DQ173" s="12"/>
      <c r="DR173" s="12"/>
      <c r="DS173" s="12"/>
      <c r="DT173" s="12"/>
      <c r="DU173" s="12"/>
      <c r="DV173" s="12"/>
      <c r="DW173" s="12"/>
      <c r="DX173" s="12"/>
      <c r="DY173" s="12"/>
      <c r="DZ173" s="12"/>
      <c r="EA173" s="12"/>
      <c r="EB173" s="12"/>
      <c r="EC173" s="12"/>
      <c r="ED173" s="12"/>
      <c r="EE173" s="12"/>
      <c r="EF173" s="12"/>
      <c r="EG173" s="12"/>
      <c r="EH173" s="12"/>
      <c r="EI173" s="12"/>
      <c r="EJ173" s="12"/>
      <c r="EK173" s="12"/>
      <c r="EL173" s="12"/>
      <c r="EM173" s="12"/>
      <c r="EN173" s="12"/>
      <c r="EO173" s="12"/>
      <c r="EP173" s="12"/>
      <c r="EQ173" s="12"/>
      <c r="ER173" s="12"/>
      <c r="ES173" s="12"/>
      <c r="ET173" s="12"/>
      <c r="EU173" s="12"/>
      <c r="EV173" s="12"/>
      <c r="EW173" s="12"/>
      <c r="EX173" s="12"/>
      <c r="EY173" s="12"/>
      <c r="EZ173" s="12"/>
      <c r="FA173" s="12"/>
      <c r="FB173" s="12"/>
      <c r="FC173" s="12"/>
      <c r="FD173" s="12"/>
      <c r="FE173" s="12"/>
      <c r="FF173" s="12"/>
      <c r="FG173" s="12"/>
      <c r="FH173" s="12"/>
      <c r="FI173" s="12"/>
      <c r="FJ173" s="12"/>
      <c r="FK173" s="12"/>
      <c r="FL173" s="12"/>
      <c r="FM173" s="12"/>
      <c r="FN173" s="12"/>
      <c r="FO173" s="12"/>
      <c r="FP173" s="12"/>
      <c r="FQ173" s="12"/>
      <c r="FR173" s="12"/>
      <c r="FS173" s="12"/>
    </row>
    <row r="174" spans="1:182" ht="23.45" customHeight="1">
      <c r="A174" s="6"/>
      <c r="B174" s="1">
        <v>1</v>
      </c>
      <c r="C174" s="338" t="s">
        <v>3674</v>
      </c>
      <c r="D174" s="338"/>
      <c r="E174" s="338"/>
      <c r="F174" s="338"/>
      <c r="G174" s="338"/>
      <c r="H174" s="338"/>
      <c r="I174" s="338"/>
      <c r="J174" s="338"/>
      <c r="K174" s="25">
        <v>46173</v>
      </c>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6"/>
      <c r="CG174" s="6"/>
      <c r="CH174" s="6"/>
      <c r="CI174" s="6"/>
      <c r="CJ174" s="6"/>
      <c r="CK174" s="6"/>
      <c r="CL174" s="6"/>
      <c r="CM174" s="6"/>
      <c r="CN174" s="6"/>
      <c r="CO174" s="6"/>
      <c r="CP174" s="6"/>
      <c r="CQ174" s="6"/>
      <c r="CR174" s="6"/>
      <c r="CS174" s="6"/>
      <c r="CT174" s="6"/>
      <c r="CU174" s="6"/>
      <c r="CV174" s="6"/>
      <c r="CW174" s="6"/>
      <c r="CX174" s="6"/>
      <c r="CY174" s="6"/>
      <c r="CZ174" s="6"/>
      <c r="DA174" s="6"/>
      <c r="DB174" s="6"/>
      <c r="DC174" s="6"/>
      <c r="DD174" s="6"/>
      <c r="DE174" s="6"/>
      <c r="DF174" s="6"/>
      <c r="DG174" s="6"/>
      <c r="DH174" s="6"/>
      <c r="DI174" s="6"/>
      <c r="DJ174" s="6"/>
      <c r="DK174" s="6"/>
      <c r="DL174" s="6"/>
      <c r="DM174" s="6"/>
      <c r="DN174" s="6"/>
      <c r="DO174" s="6"/>
      <c r="DP174" s="6"/>
      <c r="DQ174" s="6"/>
      <c r="DR174" s="6"/>
      <c r="DS174" s="6"/>
      <c r="DT174" s="6"/>
      <c r="DU174" s="6"/>
      <c r="DV174" s="6"/>
      <c r="DW174" s="6"/>
      <c r="DX174" s="6"/>
      <c r="DY174" s="6"/>
      <c r="DZ174" s="6"/>
      <c r="EA174" s="6"/>
      <c r="EB174" s="6"/>
      <c r="EC174" s="6"/>
      <c r="ED174" s="6"/>
      <c r="EE174" s="6"/>
      <c r="EF174" s="6"/>
      <c r="EG174" s="6"/>
      <c r="EH174" s="6"/>
      <c r="EI174" s="6"/>
      <c r="EJ174" s="6"/>
      <c r="EK174" s="6"/>
      <c r="EL174" s="6"/>
      <c r="EM174" s="6"/>
      <c r="EN174" s="6"/>
      <c r="EO174" s="6"/>
      <c r="EP174" s="6"/>
      <c r="EQ174" s="6"/>
      <c r="ER174" s="6"/>
      <c r="ES174" s="6"/>
      <c r="ET174" s="6"/>
      <c r="EU174" s="6"/>
      <c r="EV174" s="6"/>
      <c r="EW174" s="6"/>
      <c r="EX174" s="6"/>
      <c r="EY174" s="6"/>
      <c r="EZ174" s="6"/>
      <c r="FA174" s="6"/>
      <c r="FB174" s="6"/>
      <c r="FC174" s="6"/>
      <c r="FD174" s="6"/>
      <c r="FE174" s="6"/>
      <c r="FF174" s="6"/>
      <c r="FG174" s="6"/>
      <c r="FH174" s="6"/>
      <c r="FI174" s="6"/>
      <c r="FJ174" s="6"/>
      <c r="FK174" s="6"/>
      <c r="FL174" s="6"/>
      <c r="FM174" s="6"/>
      <c r="FN174" s="6"/>
      <c r="FO174" s="6"/>
      <c r="FP174" s="6"/>
      <c r="FQ174" s="6"/>
      <c r="FR174" s="6"/>
      <c r="FS174" s="6"/>
      <c r="FT174" s="6"/>
      <c r="FU174" s="6"/>
      <c r="FV174" s="6"/>
      <c r="FW174" s="6"/>
      <c r="FX174" s="6"/>
      <c r="FY174" s="6"/>
      <c r="FZ174" s="6"/>
    </row>
    <row r="175" spans="1:182" ht="23.45" customHeight="1">
      <c r="A175" s="6"/>
      <c r="B175" s="1">
        <v>2</v>
      </c>
      <c r="C175" s="338" t="s">
        <v>26</v>
      </c>
      <c r="D175" s="338"/>
      <c r="E175" s="338"/>
      <c r="F175" s="338"/>
      <c r="G175" s="338"/>
      <c r="H175" s="338"/>
      <c r="I175" s="338"/>
      <c r="J175" s="338"/>
      <c r="K175" s="25" t="s">
        <v>25</v>
      </c>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6"/>
      <c r="CG175" s="6"/>
      <c r="CH175" s="6"/>
      <c r="CI175" s="6"/>
      <c r="CJ175" s="6"/>
      <c r="CK175" s="6"/>
      <c r="CL175" s="6"/>
      <c r="CM175" s="6"/>
      <c r="CN175" s="6"/>
      <c r="CO175" s="6"/>
      <c r="CP175" s="6"/>
      <c r="CQ175" s="6"/>
      <c r="CR175" s="6"/>
      <c r="CS175" s="6"/>
      <c r="CT175" s="6"/>
      <c r="CU175" s="6"/>
      <c r="CV175" s="6"/>
      <c r="CW175" s="6"/>
      <c r="CX175" s="6"/>
      <c r="CY175" s="6"/>
      <c r="CZ175" s="6"/>
      <c r="DA175" s="6"/>
      <c r="DB175" s="6"/>
      <c r="DC175" s="6"/>
      <c r="DD175" s="6"/>
      <c r="DE175" s="6"/>
      <c r="DF175" s="6"/>
      <c r="DG175" s="6"/>
      <c r="DH175" s="6"/>
      <c r="DI175" s="6"/>
      <c r="DJ175" s="6"/>
      <c r="DK175" s="6"/>
      <c r="DL175" s="6"/>
      <c r="DM175" s="6"/>
      <c r="DN175" s="6"/>
      <c r="DO175" s="6"/>
      <c r="DP175" s="6"/>
      <c r="DQ175" s="6"/>
      <c r="DR175" s="6"/>
      <c r="DS175" s="6"/>
      <c r="DT175" s="6"/>
      <c r="DU175" s="6"/>
      <c r="DV175" s="6"/>
      <c r="DW175" s="6"/>
      <c r="DX175" s="6"/>
      <c r="DY175" s="6"/>
      <c r="DZ175" s="6"/>
      <c r="EA175" s="6"/>
      <c r="EB175" s="6"/>
      <c r="EC175" s="6"/>
      <c r="ED175" s="6"/>
      <c r="EE175" s="6"/>
      <c r="EF175" s="6"/>
      <c r="EG175" s="6"/>
      <c r="EH175" s="6"/>
      <c r="EI175" s="6"/>
      <c r="EJ175" s="6"/>
      <c r="EK175" s="6"/>
      <c r="EL175" s="6"/>
      <c r="EM175" s="6"/>
      <c r="EN175" s="6"/>
      <c r="EO175" s="6"/>
      <c r="EP175" s="6"/>
      <c r="EQ175" s="6"/>
      <c r="ER175" s="6"/>
      <c r="ES175" s="6"/>
      <c r="ET175" s="6"/>
      <c r="EU175" s="6"/>
      <c r="EV175" s="6"/>
      <c r="EW175" s="6"/>
      <c r="EX175" s="6"/>
      <c r="EY175" s="6"/>
      <c r="EZ175" s="6"/>
      <c r="FA175" s="6"/>
      <c r="FB175" s="6"/>
      <c r="FC175" s="6"/>
      <c r="FD175" s="6"/>
      <c r="FE175" s="6"/>
      <c r="FF175" s="6"/>
      <c r="FG175" s="6"/>
      <c r="FH175" s="6"/>
      <c r="FI175" s="6"/>
      <c r="FJ175" s="6"/>
      <c r="FK175" s="6"/>
      <c r="FL175" s="6"/>
      <c r="FM175" s="6"/>
      <c r="FN175" s="6"/>
      <c r="FO175" s="6"/>
      <c r="FP175" s="6"/>
      <c r="FQ175" s="6"/>
      <c r="FR175" s="6"/>
      <c r="FS175" s="6"/>
      <c r="FT175" s="6"/>
      <c r="FU175" s="6"/>
      <c r="FV175" s="6"/>
      <c r="FW175" s="6"/>
      <c r="FX175" s="6"/>
      <c r="FY175" s="6"/>
      <c r="FZ175" s="6"/>
    </row>
    <row r="176" spans="1:182" ht="23.45" customHeight="1">
      <c r="A176" s="6"/>
      <c r="B176" s="1">
        <v>3</v>
      </c>
      <c r="C176" s="338" t="s">
        <v>87</v>
      </c>
      <c r="D176" s="338"/>
      <c r="E176" s="338"/>
      <c r="F176" s="338"/>
      <c r="G176" s="338"/>
      <c r="H176" s="338"/>
      <c r="I176" s="338"/>
      <c r="J176" s="338"/>
      <c r="K176" s="25" t="s">
        <v>25</v>
      </c>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6"/>
      <c r="CG176" s="6"/>
      <c r="CH176" s="6"/>
      <c r="CI176" s="6"/>
      <c r="CJ176" s="6"/>
      <c r="CK176" s="6"/>
      <c r="CL176" s="6"/>
      <c r="CM176" s="6"/>
      <c r="CN176" s="6"/>
      <c r="CO176" s="6"/>
      <c r="CP176" s="6"/>
      <c r="CQ176" s="6"/>
      <c r="CR176" s="6"/>
      <c r="CS176" s="6"/>
      <c r="CT176" s="6"/>
      <c r="CU176" s="6"/>
      <c r="CV176" s="6"/>
      <c r="CW176" s="6"/>
      <c r="CX176" s="6"/>
      <c r="CY176" s="6"/>
      <c r="CZ176" s="6"/>
      <c r="DA176" s="6"/>
      <c r="DB176" s="6"/>
      <c r="DC176" s="6"/>
      <c r="DD176" s="6"/>
      <c r="DE176" s="6"/>
      <c r="DF176" s="6"/>
      <c r="DG176" s="6"/>
      <c r="DH176" s="6"/>
      <c r="DI176" s="6"/>
      <c r="DJ176" s="6"/>
      <c r="DK176" s="6"/>
      <c r="DL176" s="6"/>
      <c r="DM176" s="6"/>
      <c r="DN176" s="6"/>
      <c r="DO176" s="6"/>
      <c r="DP176" s="6"/>
      <c r="DQ176" s="6"/>
      <c r="DR176" s="6"/>
      <c r="DS176" s="6"/>
      <c r="DT176" s="6"/>
      <c r="DU176" s="6"/>
      <c r="DV176" s="6"/>
      <c r="DW176" s="6"/>
      <c r="DX176" s="6"/>
      <c r="DY176" s="6"/>
      <c r="DZ176" s="6"/>
      <c r="EA176" s="6"/>
      <c r="EB176" s="6"/>
      <c r="EC176" s="6"/>
      <c r="ED176" s="6"/>
      <c r="EE176" s="6"/>
      <c r="EF176" s="6"/>
      <c r="EG176" s="6"/>
      <c r="EH176" s="6"/>
      <c r="EI176" s="6"/>
      <c r="EJ176" s="6"/>
      <c r="EK176" s="6"/>
      <c r="EL176" s="6"/>
      <c r="EM176" s="6"/>
      <c r="EN176" s="6"/>
      <c r="EO176" s="6"/>
      <c r="EP176" s="6"/>
      <c r="EQ176" s="6"/>
      <c r="ER176" s="6"/>
      <c r="ES176" s="6"/>
      <c r="ET176" s="6"/>
      <c r="EU176" s="6"/>
      <c r="EV176" s="6"/>
      <c r="EW176" s="6"/>
      <c r="EX176" s="6"/>
      <c r="EY176" s="6"/>
      <c r="EZ176" s="6"/>
      <c r="FA176" s="6"/>
      <c r="FB176" s="6"/>
      <c r="FC176" s="6"/>
      <c r="FD176" s="6"/>
      <c r="FE176" s="6"/>
      <c r="FF176" s="6"/>
      <c r="FG176" s="6"/>
      <c r="FH176" s="6"/>
      <c r="FI176" s="6"/>
      <c r="FJ176" s="6"/>
      <c r="FK176" s="6"/>
      <c r="FL176" s="6"/>
      <c r="FM176" s="6"/>
      <c r="FN176" s="6"/>
      <c r="FO176" s="6"/>
      <c r="FP176" s="6"/>
      <c r="FQ176" s="6"/>
      <c r="FR176" s="6"/>
      <c r="FS176" s="6"/>
      <c r="FT176" s="6"/>
      <c r="FU176" s="6"/>
      <c r="FV176" s="6"/>
      <c r="FW176" s="6"/>
      <c r="FX176" s="6"/>
      <c r="FY176" s="6"/>
      <c r="FZ176" s="6"/>
    </row>
    <row r="177" spans="1:182" ht="23.45" customHeight="1">
      <c r="A177" s="6"/>
      <c r="B177" s="1">
        <v>4</v>
      </c>
      <c r="C177" s="338" t="s">
        <v>157</v>
      </c>
      <c r="D177" s="338"/>
      <c r="E177" s="338"/>
      <c r="F177" s="338"/>
      <c r="G177" s="338"/>
      <c r="H177" s="338"/>
      <c r="I177" s="338"/>
      <c r="J177" s="338"/>
      <c r="K177" s="25" t="s">
        <v>25</v>
      </c>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6"/>
      <c r="CG177" s="6"/>
      <c r="CH177" s="6"/>
      <c r="CI177" s="6"/>
      <c r="CJ177" s="6"/>
      <c r="CK177" s="6"/>
      <c r="CL177" s="6"/>
      <c r="CM177" s="6"/>
      <c r="CN177" s="6"/>
      <c r="CO177" s="6"/>
      <c r="CP177" s="6"/>
      <c r="CQ177" s="6"/>
      <c r="CR177" s="6"/>
      <c r="CS177" s="6"/>
      <c r="CT177" s="6"/>
      <c r="CU177" s="6"/>
      <c r="CV177" s="6"/>
      <c r="CW177" s="6"/>
      <c r="CX177" s="6"/>
      <c r="CY177" s="6"/>
      <c r="CZ177" s="6"/>
      <c r="DA177" s="6"/>
      <c r="DB177" s="6"/>
      <c r="DC177" s="6"/>
      <c r="DD177" s="6"/>
      <c r="DE177" s="6"/>
      <c r="DF177" s="6"/>
      <c r="DG177" s="6"/>
      <c r="DH177" s="6"/>
      <c r="DI177" s="6"/>
      <c r="DJ177" s="6"/>
      <c r="DK177" s="6"/>
      <c r="DL177" s="6"/>
      <c r="DM177" s="6"/>
      <c r="DN177" s="6"/>
      <c r="DO177" s="6"/>
      <c r="DP177" s="6"/>
      <c r="DQ177" s="6"/>
      <c r="DR177" s="6"/>
      <c r="DS177" s="6"/>
      <c r="DT177" s="6"/>
      <c r="DU177" s="6"/>
      <c r="DV177" s="6"/>
      <c r="DW177" s="6"/>
      <c r="DX177" s="6"/>
      <c r="DY177" s="6"/>
      <c r="DZ177" s="6"/>
      <c r="EA177" s="6"/>
      <c r="EB177" s="6"/>
      <c r="EC177" s="6"/>
      <c r="ED177" s="6"/>
      <c r="EE177" s="6"/>
      <c r="EF177" s="6"/>
      <c r="EG177" s="6"/>
      <c r="EH177" s="6"/>
      <c r="EI177" s="6"/>
      <c r="EJ177" s="6"/>
      <c r="EK177" s="6"/>
      <c r="EL177" s="6"/>
      <c r="EM177" s="6"/>
      <c r="EN177" s="6"/>
      <c r="EO177" s="6"/>
      <c r="EP177" s="6"/>
      <c r="EQ177" s="6"/>
      <c r="ER177" s="6"/>
      <c r="ES177" s="6"/>
      <c r="ET177" s="6"/>
      <c r="EU177" s="6"/>
      <c r="EV177" s="6"/>
      <c r="EW177" s="6"/>
      <c r="EX177" s="6"/>
      <c r="EY177" s="6"/>
      <c r="EZ177" s="6"/>
      <c r="FA177" s="6"/>
      <c r="FB177" s="6"/>
      <c r="FC177" s="6"/>
      <c r="FD177" s="6"/>
      <c r="FE177" s="6"/>
      <c r="FF177" s="6"/>
      <c r="FG177" s="6"/>
      <c r="FH177" s="6"/>
      <c r="FI177" s="6"/>
      <c r="FJ177" s="6"/>
      <c r="FK177" s="6"/>
      <c r="FL177" s="6"/>
      <c r="FM177" s="6"/>
      <c r="FN177" s="6"/>
      <c r="FO177" s="6"/>
      <c r="FP177" s="6"/>
      <c r="FQ177" s="6"/>
      <c r="FR177" s="6"/>
      <c r="FS177" s="6"/>
      <c r="FT177" s="6"/>
      <c r="FU177" s="6"/>
      <c r="FV177" s="6"/>
      <c r="FW177" s="6"/>
      <c r="FX177" s="6"/>
      <c r="FY177" s="6"/>
      <c r="FZ177" s="6"/>
    </row>
    <row r="178" spans="1:182" ht="23.45" customHeight="1">
      <c r="A178" s="6"/>
      <c r="B178" s="1">
        <v>5</v>
      </c>
      <c r="C178" s="338" t="s">
        <v>4191</v>
      </c>
      <c r="D178" s="338"/>
      <c r="E178" s="338"/>
      <c r="F178" s="338"/>
      <c r="G178" s="338"/>
      <c r="H178" s="338"/>
      <c r="I178" s="338"/>
      <c r="J178" s="338"/>
      <c r="K178" s="25">
        <v>46164</v>
      </c>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6"/>
      <c r="CG178" s="6"/>
      <c r="CH178" s="6"/>
      <c r="CI178" s="6"/>
      <c r="CJ178" s="6"/>
      <c r="CK178" s="6"/>
      <c r="CL178" s="6"/>
      <c r="CM178" s="6"/>
      <c r="CN178" s="6"/>
      <c r="CO178" s="6"/>
      <c r="CP178" s="6"/>
      <c r="CQ178" s="6"/>
      <c r="CR178" s="6"/>
      <c r="CS178" s="6"/>
      <c r="CT178" s="6"/>
      <c r="CU178" s="6"/>
      <c r="CV178" s="6"/>
      <c r="CW178" s="6"/>
      <c r="CX178" s="6"/>
      <c r="CY178" s="6"/>
      <c r="CZ178" s="6"/>
      <c r="DA178" s="6"/>
      <c r="DB178" s="6"/>
      <c r="DC178" s="6"/>
      <c r="DD178" s="6"/>
      <c r="DE178" s="6"/>
      <c r="DF178" s="6"/>
      <c r="DG178" s="6"/>
      <c r="DH178" s="6"/>
      <c r="DI178" s="6"/>
      <c r="DJ178" s="6"/>
      <c r="DK178" s="6"/>
      <c r="DL178" s="6"/>
      <c r="DM178" s="6"/>
      <c r="DN178" s="6"/>
      <c r="DO178" s="6"/>
      <c r="DP178" s="6"/>
      <c r="DQ178" s="6"/>
      <c r="DR178" s="6"/>
      <c r="DS178" s="6"/>
      <c r="DT178" s="6"/>
      <c r="DU178" s="6"/>
      <c r="DV178" s="6"/>
      <c r="DW178" s="6"/>
      <c r="DX178" s="6"/>
      <c r="DY178" s="6"/>
      <c r="DZ178" s="6"/>
      <c r="EA178" s="6"/>
      <c r="EB178" s="6"/>
      <c r="EC178" s="6"/>
      <c r="ED178" s="6"/>
      <c r="EE178" s="6"/>
      <c r="EF178" s="6"/>
      <c r="EG178" s="6"/>
      <c r="EH178" s="6"/>
      <c r="EI178" s="6"/>
      <c r="EJ178" s="6"/>
      <c r="EK178" s="6"/>
      <c r="EL178" s="6"/>
      <c r="EM178" s="6"/>
      <c r="EN178" s="6"/>
      <c r="EO178" s="6"/>
      <c r="EP178" s="6"/>
      <c r="EQ178" s="6"/>
      <c r="ER178" s="6"/>
      <c r="ES178" s="6"/>
      <c r="ET178" s="6"/>
      <c r="EU178" s="6"/>
      <c r="EV178" s="6"/>
      <c r="EW178" s="6"/>
      <c r="EX178" s="6"/>
      <c r="EY178" s="6"/>
      <c r="EZ178" s="6"/>
      <c r="FA178" s="6"/>
      <c r="FB178" s="6"/>
      <c r="FC178" s="6"/>
      <c r="FD178" s="6"/>
      <c r="FE178" s="6"/>
      <c r="FF178" s="6"/>
      <c r="FG178" s="6"/>
      <c r="FH178" s="6"/>
      <c r="FI178" s="6"/>
      <c r="FJ178" s="6"/>
      <c r="FK178" s="6"/>
      <c r="FL178" s="6"/>
      <c r="FM178" s="6"/>
      <c r="FN178" s="6"/>
      <c r="FO178" s="6"/>
      <c r="FP178" s="6"/>
      <c r="FQ178" s="6"/>
      <c r="FR178" s="6"/>
      <c r="FS178" s="6"/>
      <c r="FT178" s="6"/>
      <c r="FU178" s="6"/>
      <c r="FV178" s="6"/>
      <c r="FW178" s="6"/>
      <c r="FX178" s="6"/>
      <c r="FY178" s="6"/>
      <c r="FZ178" s="6"/>
    </row>
    <row r="179" spans="1:182" ht="23.45" customHeight="1">
      <c r="A179" s="6"/>
      <c r="B179" s="1">
        <v>6</v>
      </c>
      <c r="C179" s="338" t="s">
        <v>4193</v>
      </c>
      <c r="D179" s="338"/>
      <c r="E179" s="338"/>
      <c r="F179" s="338"/>
      <c r="G179" s="338"/>
      <c r="H179" s="338"/>
      <c r="I179" s="338"/>
      <c r="J179" s="338"/>
      <c r="K179" s="25">
        <v>46164</v>
      </c>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c r="CE179" s="6"/>
      <c r="CF179" s="6"/>
      <c r="CG179" s="6"/>
      <c r="CH179" s="6"/>
      <c r="CI179" s="6"/>
      <c r="CJ179" s="6"/>
      <c r="CK179" s="6"/>
      <c r="CL179" s="6"/>
      <c r="CM179" s="6"/>
      <c r="CN179" s="6"/>
      <c r="CO179" s="6"/>
      <c r="CP179" s="6"/>
      <c r="CQ179" s="6"/>
      <c r="CR179" s="6"/>
      <c r="CS179" s="6"/>
      <c r="CT179" s="6"/>
      <c r="CU179" s="6"/>
      <c r="CV179" s="6"/>
      <c r="CW179" s="6"/>
      <c r="CX179" s="6"/>
      <c r="CY179" s="6"/>
      <c r="CZ179" s="6"/>
      <c r="DA179" s="6"/>
      <c r="DB179" s="6"/>
      <c r="DC179" s="6"/>
      <c r="DD179" s="6"/>
      <c r="DE179" s="6"/>
      <c r="DF179" s="6"/>
      <c r="DG179" s="6"/>
      <c r="DH179" s="6"/>
      <c r="DI179" s="6"/>
      <c r="DJ179" s="6"/>
      <c r="DK179" s="6"/>
      <c r="DL179" s="6"/>
      <c r="DM179" s="6"/>
      <c r="DN179" s="6"/>
      <c r="DO179" s="6"/>
      <c r="DP179" s="6"/>
      <c r="DQ179" s="6"/>
      <c r="DR179" s="6"/>
      <c r="DS179" s="6"/>
      <c r="DT179" s="6"/>
      <c r="DU179" s="6"/>
      <c r="DV179" s="6"/>
      <c r="DW179" s="6"/>
      <c r="DX179" s="6"/>
      <c r="DY179" s="6"/>
      <c r="DZ179" s="6"/>
      <c r="EA179" s="6"/>
      <c r="EB179" s="6"/>
      <c r="EC179" s="6"/>
      <c r="ED179" s="6"/>
      <c r="EE179" s="6"/>
      <c r="EF179" s="6"/>
      <c r="EG179" s="6"/>
      <c r="EH179" s="6"/>
      <c r="EI179" s="6"/>
      <c r="EJ179" s="6"/>
      <c r="EK179" s="6"/>
      <c r="EL179" s="6"/>
      <c r="EM179" s="6"/>
      <c r="EN179" s="6"/>
      <c r="EO179" s="6"/>
      <c r="EP179" s="6"/>
      <c r="EQ179" s="6"/>
      <c r="ER179" s="6"/>
      <c r="ES179" s="6"/>
      <c r="ET179" s="6"/>
      <c r="EU179" s="6"/>
      <c r="EV179" s="6"/>
      <c r="EW179" s="6"/>
      <c r="EX179" s="6"/>
      <c r="EY179" s="6"/>
      <c r="EZ179" s="6"/>
      <c r="FA179" s="6"/>
      <c r="FB179" s="6"/>
      <c r="FC179" s="6"/>
      <c r="FD179" s="6"/>
      <c r="FE179" s="6"/>
      <c r="FF179" s="6"/>
      <c r="FG179" s="6"/>
      <c r="FH179" s="6"/>
      <c r="FI179" s="6"/>
      <c r="FJ179" s="6"/>
      <c r="FK179" s="6"/>
      <c r="FL179" s="6"/>
      <c r="FM179" s="6"/>
      <c r="FN179" s="6"/>
      <c r="FO179" s="6"/>
      <c r="FP179" s="6"/>
      <c r="FQ179" s="6"/>
      <c r="FR179" s="6"/>
      <c r="FS179" s="6"/>
      <c r="FT179" s="6"/>
      <c r="FU179" s="6"/>
      <c r="FV179" s="6"/>
      <c r="FW179" s="6"/>
      <c r="FX179" s="6"/>
      <c r="FY179" s="6"/>
      <c r="FZ179" s="6"/>
    </row>
    <row r="180" spans="1:182" ht="23.45" customHeight="1">
      <c r="A180" s="6"/>
      <c r="B180" s="1">
        <v>7</v>
      </c>
      <c r="C180" s="338" t="s">
        <v>4192</v>
      </c>
      <c r="D180" s="338"/>
      <c r="E180" s="338"/>
      <c r="F180" s="338"/>
      <c r="G180" s="338"/>
      <c r="H180" s="338"/>
      <c r="I180" s="338"/>
      <c r="J180" s="338"/>
      <c r="K180" s="25">
        <v>46164</v>
      </c>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c r="CA180" s="6"/>
      <c r="CB180" s="6"/>
      <c r="CC180" s="6"/>
      <c r="CD180" s="6"/>
      <c r="CE180" s="6"/>
      <c r="CF180" s="6"/>
      <c r="CG180" s="6"/>
      <c r="CH180" s="6"/>
      <c r="CI180" s="6"/>
      <c r="CJ180" s="6"/>
      <c r="CK180" s="6"/>
      <c r="CL180" s="6"/>
      <c r="CM180" s="6"/>
      <c r="CN180" s="6"/>
      <c r="CO180" s="6"/>
      <c r="CP180" s="6"/>
      <c r="CQ180" s="6"/>
      <c r="CR180" s="6"/>
      <c r="CS180" s="6"/>
      <c r="CT180" s="6"/>
      <c r="CU180" s="6"/>
      <c r="CV180" s="6"/>
      <c r="CW180" s="6"/>
      <c r="CX180" s="6"/>
      <c r="CY180" s="6"/>
      <c r="CZ180" s="6"/>
      <c r="DA180" s="6"/>
      <c r="DB180" s="6"/>
      <c r="DC180" s="6"/>
      <c r="DD180" s="6"/>
      <c r="DE180" s="6"/>
      <c r="DF180" s="6"/>
      <c r="DG180" s="6"/>
      <c r="DH180" s="6"/>
      <c r="DI180" s="6"/>
      <c r="DJ180" s="6"/>
      <c r="DK180" s="6"/>
      <c r="DL180" s="6"/>
      <c r="DM180" s="6"/>
      <c r="DN180" s="6"/>
      <c r="DO180" s="6"/>
      <c r="DP180" s="6"/>
      <c r="DQ180" s="6"/>
      <c r="DR180" s="6"/>
      <c r="DS180" s="6"/>
      <c r="DT180" s="6"/>
      <c r="DU180" s="6"/>
      <c r="DV180" s="6"/>
      <c r="DW180" s="6"/>
      <c r="DX180" s="6"/>
      <c r="DY180" s="6"/>
      <c r="DZ180" s="6"/>
      <c r="EA180" s="6"/>
      <c r="EB180" s="6"/>
      <c r="EC180" s="6"/>
      <c r="ED180" s="6"/>
      <c r="EE180" s="6"/>
      <c r="EF180" s="6"/>
      <c r="EG180" s="6"/>
      <c r="EH180" s="6"/>
      <c r="EI180" s="6"/>
      <c r="EJ180" s="6"/>
      <c r="EK180" s="6"/>
      <c r="EL180" s="6"/>
      <c r="EM180" s="6"/>
      <c r="EN180" s="6"/>
      <c r="EO180" s="6"/>
      <c r="EP180" s="6"/>
      <c r="EQ180" s="6"/>
      <c r="ER180" s="6"/>
      <c r="ES180" s="6"/>
      <c r="ET180" s="6"/>
      <c r="EU180" s="6"/>
      <c r="EV180" s="6"/>
      <c r="EW180" s="6"/>
      <c r="EX180" s="6"/>
      <c r="EY180" s="6"/>
      <c r="EZ180" s="6"/>
      <c r="FA180" s="6"/>
      <c r="FB180" s="6"/>
      <c r="FC180" s="6"/>
      <c r="FD180" s="6"/>
      <c r="FE180" s="6"/>
      <c r="FF180" s="6"/>
      <c r="FG180" s="6"/>
      <c r="FH180" s="6"/>
      <c r="FI180" s="6"/>
      <c r="FJ180" s="6"/>
      <c r="FK180" s="6"/>
      <c r="FL180" s="6"/>
      <c r="FM180" s="6"/>
      <c r="FN180" s="6"/>
      <c r="FO180" s="6"/>
      <c r="FP180" s="6"/>
      <c r="FQ180" s="6"/>
      <c r="FR180" s="6"/>
      <c r="FS180" s="6"/>
      <c r="FT180" s="6"/>
      <c r="FU180" s="6"/>
      <c r="FV180" s="6"/>
      <c r="FW180" s="6"/>
      <c r="FX180" s="6"/>
      <c r="FY180" s="6"/>
      <c r="FZ180" s="6"/>
    </row>
    <row r="181" spans="1:182" ht="23.45" customHeight="1">
      <c r="A181" s="6"/>
      <c r="B181" s="1">
        <v>8</v>
      </c>
      <c r="C181" s="338" t="s">
        <v>4194</v>
      </c>
      <c r="D181" s="338"/>
      <c r="E181" s="338"/>
      <c r="F181" s="338"/>
      <c r="G181" s="338"/>
      <c r="H181" s="338"/>
      <c r="I181" s="338"/>
      <c r="J181" s="338"/>
      <c r="K181" s="25">
        <v>46164</v>
      </c>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6"/>
      <c r="CB181" s="6"/>
      <c r="CC181" s="6"/>
      <c r="CD181" s="6"/>
      <c r="CE181" s="6"/>
      <c r="CF181" s="6"/>
      <c r="CG181" s="6"/>
      <c r="CH181" s="6"/>
      <c r="CI181" s="6"/>
      <c r="CJ181" s="6"/>
      <c r="CK181" s="6"/>
      <c r="CL181" s="6"/>
      <c r="CM181" s="6"/>
      <c r="CN181" s="6"/>
      <c r="CO181" s="6"/>
      <c r="CP181" s="6"/>
      <c r="CQ181" s="6"/>
      <c r="CR181" s="6"/>
      <c r="CS181" s="6"/>
      <c r="CT181" s="6"/>
      <c r="CU181" s="6"/>
      <c r="CV181" s="6"/>
      <c r="CW181" s="6"/>
      <c r="CX181" s="6"/>
      <c r="CY181" s="6"/>
      <c r="CZ181" s="6"/>
      <c r="DA181" s="6"/>
      <c r="DB181" s="6"/>
      <c r="DC181" s="6"/>
      <c r="DD181" s="6"/>
      <c r="DE181" s="6"/>
      <c r="DF181" s="6"/>
      <c r="DG181" s="6"/>
      <c r="DH181" s="6"/>
      <c r="DI181" s="6"/>
      <c r="DJ181" s="6"/>
      <c r="DK181" s="6"/>
      <c r="DL181" s="6"/>
      <c r="DM181" s="6"/>
      <c r="DN181" s="6"/>
      <c r="DO181" s="6"/>
      <c r="DP181" s="6"/>
      <c r="DQ181" s="6"/>
      <c r="DR181" s="6"/>
      <c r="DS181" s="6"/>
      <c r="DT181" s="6"/>
      <c r="DU181" s="6"/>
      <c r="DV181" s="6"/>
      <c r="DW181" s="6"/>
      <c r="DX181" s="6"/>
      <c r="DY181" s="6"/>
      <c r="DZ181" s="6"/>
      <c r="EA181" s="6"/>
      <c r="EB181" s="6"/>
      <c r="EC181" s="6"/>
      <c r="ED181" s="6"/>
      <c r="EE181" s="6"/>
      <c r="EF181" s="6"/>
      <c r="EG181" s="6"/>
      <c r="EH181" s="6"/>
      <c r="EI181" s="6"/>
      <c r="EJ181" s="6"/>
      <c r="EK181" s="6"/>
      <c r="EL181" s="6"/>
      <c r="EM181" s="6"/>
      <c r="EN181" s="6"/>
      <c r="EO181" s="6"/>
      <c r="EP181" s="6"/>
      <c r="EQ181" s="6"/>
      <c r="ER181" s="6"/>
      <c r="ES181" s="6"/>
      <c r="ET181" s="6"/>
      <c r="EU181" s="6"/>
      <c r="EV181" s="6"/>
      <c r="EW181" s="6"/>
      <c r="EX181" s="6"/>
      <c r="EY181" s="6"/>
      <c r="EZ181" s="6"/>
      <c r="FA181" s="6"/>
      <c r="FB181" s="6"/>
      <c r="FC181" s="6"/>
      <c r="FD181" s="6"/>
      <c r="FE181" s="6"/>
      <c r="FF181" s="6"/>
      <c r="FG181" s="6"/>
      <c r="FH181" s="6"/>
      <c r="FI181" s="6"/>
      <c r="FJ181" s="6"/>
      <c r="FK181" s="6"/>
      <c r="FL181" s="6"/>
      <c r="FM181" s="6"/>
      <c r="FN181" s="6"/>
      <c r="FO181" s="6"/>
      <c r="FP181" s="6"/>
      <c r="FQ181" s="6"/>
      <c r="FR181" s="6"/>
      <c r="FS181" s="6"/>
      <c r="FT181" s="6"/>
      <c r="FU181" s="6"/>
      <c r="FV181" s="6"/>
      <c r="FW181" s="6"/>
      <c r="FX181" s="6"/>
      <c r="FY181" s="6"/>
      <c r="FZ181" s="6"/>
    </row>
    <row r="182" spans="1:182" ht="23.45" hidden="1" customHeight="1">
      <c r="A182" s="6"/>
      <c r="B182" s="1">
        <v>9</v>
      </c>
      <c r="C182" s="338"/>
      <c r="D182" s="338"/>
      <c r="E182" s="338"/>
      <c r="F182" s="338"/>
      <c r="G182" s="338"/>
      <c r="H182" s="338"/>
      <c r="I182" s="338"/>
      <c r="J182" s="338"/>
      <c r="K182" s="25"/>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c r="CE182" s="6"/>
      <c r="CF182" s="6"/>
      <c r="CG182" s="6"/>
      <c r="CH182" s="6"/>
      <c r="CI182" s="6"/>
      <c r="CJ182" s="6"/>
      <c r="CK182" s="6"/>
      <c r="CL182" s="6"/>
      <c r="CM182" s="6"/>
      <c r="CN182" s="6"/>
      <c r="CO182" s="6"/>
      <c r="CP182" s="6"/>
      <c r="CQ182" s="6"/>
      <c r="CR182" s="6"/>
      <c r="CS182" s="6"/>
      <c r="CT182" s="6"/>
      <c r="CU182" s="6"/>
      <c r="CV182" s="6"/>
      <c r="CW182" s="6"/>
      <c r="CX182" s="6"/>
      <c r="CY182" s="6"/>
      <c r="CZ182" s="6"/>
      <c r="DA182" s="6"/>
      <c r="DB182" s="6"/>
      <c r="DC182" s="6"/>
      <c r="DD182" s="6"/>
      <c r="DE182" s="6"/>
      <c r="DF182" s="6"/>
      <c r="DG182" s="6"/>
      <c r="DH182" s="6"/>
      <c r="DI182" s="6"/>
      <c r="DJ182" s="6"/>
      <c r="DK182" s="6"/>
      <c r="DL182" s="6"/>
      <c r="DM182" s="6"/>
      <c r="DN182" s="6"/>
      <c r="DO182" s="6"/>
      <c r="DP182" s="6"/>
      <c r="DQ182" s="6"/>
      <c r="DR182" s="6"/>
      <c r="DS182" s="6"/>
      <c r="DT182" s="6"/>
      <c r="DU182" s="6"/>
      <c r="DV182" s="6"/>
      <c r="DW182" s="6"/>
      <c r="DX182" s="6"/>
      <c r="DY182" s="6"/>
      <c r="DZ182" s="6"/>
      <c r="EA182" s="6"/>
      <c r="EB182" s="6"/>
      <c r="EC182" s="6"/>
      <c r="ED182" s="6"/>
      <c r="EE182" s="6"/>
      <c r="EF182" s="6"/>
      <c r="EG182" s="6"/>
      <c r="EH182" s="6"/>
      <c r="EI182" s="6"/>
      <c r="EJ182" s="6"/>
      <c r="EK182" s="6"/>
      <c r="EL182" s="6"/>
      <c r="EM182" s="6"/>
      <c r="EN182" s="6"/>
      <c r="EO182" s="6"/>
      <c r="EP182" s="6"/>
      <c r="EQ182" s="6"/>
      <c r="ER182" s="6"/>
      <c r="ES182" s="6"/>
      <c r="ET182" s="6"/>
      <c r="EU182" s="6"/>
      <c r="EV182" s="6"/>
      <c r="EW182" s="6"/>
      <c r="EX182" s="6"/>
      <c r="EY182" s="6"/>
      <c r="EZ182" s="6"/>
      <c r="FA182" s="6"/>
      <c r="FB182" s="6"/>
      <c r="FC182" s="6"/>
      <c r="FD182" s="6"/>
      <c r="FE182" s="6"/>
      <c r="FF182" s="6"/>
      <c r="FG182" s="6"/>
      <c r="FH182" s="6"/>
      <c r="FI182" s="6"/>
      <c r="FJ182" s="6"/>
      <c r="FK182" s="6"/>
      <c r="FL182" s="6"/>
      <c r="FM182" s="6"/>
      <c r="FN182" s="6"/>
      <c r="FO182" s="6"/>
      <c r="FP182" s="6"/>
      <c r="FQ182" s="6"/>
      <c r="FR182" s="6"/>
      <c r="FS182" s="6"/>
      <c r="FT182" s="6"/>
      <c r="FU182" s="6"/>
      <c r="FV182" s="6"/>
      <c r="FW182" s="6"/>
      <c r="FX182" s="6"/>
      <c r="FY182" s="6"/>
      <c r="FZ182" s="6"/>
    </row>
    <row r="183" spans="1:182" ht="23.45" hidden="1" customHeight="1">
      <c r="A183" s="6"/>
      <c r="B183" s="1">
        <v>8</v>
      </c>
      <c r="C183" s="338" t="s">
        <v>3971</v>
      </c>
      <c r="D183" s="338"/>
      <c r="E183" s="338"/>
      <c r="F183" s="338"/>
      <c r="G183" s="338"/>
      <c r="H183" s="338"/>
      <c r="I183" s="338"/>
      <c r="J183" s="338"/>
      <c r="K183" s="25">
        <v>46157</v>
      </c>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c r="CC183" s="6"/>
      <c r="CD183" s="6"/>
      <c r="CE183" s="6"/>
      <c r="CF183" s="6"/>
      <c r="CG183" s="6"/>
      <c r="CH183" s="6"/>
      <c r="CI183" s="6"/>
      <c r="CJ183" s="6"/>
      <c r="CK183" s="6"/>
      <c r="CL183" s="6"/>
      <c r="CM183" s="6"/>
      <c r="CN183" s="6"/>
      <c r="CO183" s="6"/>
      <c r="CP183" s="6"/>
      <c r="CQ183" s="6"/>
      <c r="CR183" s="6"/>
      <c r="CS183" s="6"/>
      <c r="CT183" s="6"/>
      <c r="CU183" s="6"/>
      <c r="CV183" s="6"/>
      <c r="CW183" s="6"/>
      <c r="CX183" s="6"/>
      <c r="CY183" s="6"/>
      <c r="CZ183" s="6"/>
      <c r="DA183" s="6"/>
      <c r="DB183" s="6"/>
      <c r="DC183" s="6"/>
      <c r="DD183" s="6"/>
      <c r="DE183" s="6"/>
      <c r="DF183" s="6"/>
      <c r="DG183" s="6"/>
      <c r="DH183" s="6"/>
      <c r="DI183" s="6"/>
      <c r="DJ183" s="6"/>
      <c r="DK183" s="6"/>
      <c r="DL183" s="6"/>
      <c r="DM183" s="6"/>
      <c r="DN183" s="6"/>
      <c r="DO183" s="6"/>
      <c r="DP183" s="6"/>
      <c r="DQ183" s="6"/>
      <c r="DR183" s="6"/>
      <c r="DS183" s="6"/>
      <c r="DT183" s="6"/>
      <c r="DU183" s="6"/>
      <c r="DV183" s="6"/>
      <c r="DW183" s="6"/>
      <c r="DX183" s="6"/>
      <c r="DY183" s="6"/>
      <c r="DZ183" s="6"/>
      <c r="EA183" s="6"/>
      <c r="EB183" s="6"/>
      <c r="EC183" s="6"/>
      <c r="ED183" s="6"/>
      <c r="EE183" s="6"/>
      <c r="EF183" s="6"/>
      <c r="EG183" s="6"/>
      <c r="EH183" s="6"/>
      <c r="EI183" s="6"/>
      <c r="EJ183" s="6"/>
      <c r="EK183" s="6"/>
      <c r="EL183" s="6"/>
      <c r="EM183" s="6"/>
      <c r="EN183" s="6"/>
      <c r="EO183" s="6"/>
      <c r="EP183" s="6"/>
      <c r="EQ183" s="6"/>
      <c r="ER183" s="6"/>
      <c r="ES183" s="6"/>
      <c r="ET183" s="6"/>
      <c r="EU183" s="6"/>
      <c r="EV183" s="6"/>
      <c r="EW183" s="6"/>
      <c r="EX183" s="6"/>
      <c r="EY183" s="6"/>
      <c r="EZ183" s="6"/>
      <c r="FA183" s="6"/>
      <c r="FB183" s="6"/>
      <c r="FC183" s="6"/>
      <c r="FD183" s="6"/>
      <c r="FE183" s="6"/>
      <c r="FF183" s="6"/>
      <c r="FG183" s="6"/>
      <c r="FH183" s="6"/>
      <c r="FI183" s="6"/>
      <c r="FJ183" s="6"/>
      <c r="FK183" s="6"/>
      <c r="FL183" s="6"/>
      <c r="FM183" s="6"/>
      <c r="FN183" s="6"/>
      <c r="FO183" s="6"/>
      <c r="FP183" s="6"/>
      <c r="FQ183" s="6"/>
      <c r="FR183" s="6"/>
      <c r="FS183" s="6"/>
      <c r="FT183" s="6"/>
      <c r="FU183" s="6"/>
      <c r="FV183" s="6"/>
      <c r="FW183" s="6"/>
      <c r="FX183" s="6"/>
      <c r="FY183" s="6"/>
      <c r="FZ183" s="6"/>
    </row>
    <row r="184" spans="1:182" ht="102.75" customHeight="1">
      <c r="B184" s="339" t="s">
        <v>42</v>
      </c>
      <c r="C184" s="339"/>
      <c r="D184" s="339"/>
      <c r="E184" s="339"/>
      <c r="F184" s="48"/>
      <c r="G184" s="13"/>
      <c r="H184" s="30"/>
      <c r="I184" s="21" t="s">
        <v>29</v>
      </c>
      <c r="J184" s="340"/>
      <c r="K184" s="340"/>
    </row>
    <row r="185" spans="1:182" ht="17.25">
      <c r="B185" s="337" t="s">
        <v>28</v>
      </c>
      <c r="C185" s="337"/>
      <c r="D185" s="337"/>
      <c r="E185" s="337"/>
      <c r="F185" s="48"/>
      <c r="G185" s="13"/>
      <c r="H185" s="30"/>
      <c r="I185" s="22"/>
      <c r="J185" s="22"/>
      <c r="K185" s="39"/>
    </row>
    <row r="186" spans="1:182">
      <c r="B186" s="44" t="s">
        <v>32</v>
      </c>
      <c r="C186" s="23"/>
      <c r="D186" s="48"/>
      <c r="E186" s="48"/>
      <c r="F186" s="48"/>
      <c r="G186" s="13"/>
      <c r="H186" s="30"/>
      <c r="J186" s="9"/>
      <c r="K186" s="40"/>
    </row>
  </sheetData>
  <autoFilter ref="A47:FZ168" xr:uid="{1333BB96-6EAB-4CA0-8F5A-298E40623093}">
    <filterColumn colId="3" showButton="0"/>
    <filterColumn colId="4" showButton="0"/>
    <filterColumn colId="5" showButton="0"/>
  </autoFilter>
  <mergeCells count="198">
    <mergeCell ref="A2:E2"/>
    <mergeCell ref="I2:K2"/>
    <mergeCell ref="A3:E3"/>
    <mergeCell ref="I3:K3"/>
    <mergeCell ref="B4:E4"/>
    <mergeCell ref="B5:E5"/>
    <mergeCell ref="H5:K5"/>
    <mergeCell ref="B16:B17"/>
    <mergeCell ref="C16:C17"/>
    <mergeCell ref="D16:F16"/>
    <mergeCell ref="D17:F17"/>
    <mergeCell ref="B18:K18"/>
    <mergeCell ref="D19:F19"/>
    <mergeCell ref="B7:K7"/>
    <mergeCell ref="J8:K8"/>
    <mergeCell ref="B10:K10"/>
    <mergeCell ref="B13:K13"/>
    <mergeCell ref="D14:F14"/>
    <mergeCell ref="D15:F15"/>
    <mergeCell ref="D20:F20"/>
    <mergeCell ref="D21:F21"/>
    <mergeCell ref="D22:F22"/>
    <mergeCell ref="D23:F23"/>
    <mergeCell ref="B24:B26"/>
    <mergeCell ref="C24:C26"/>
    <mergeCell ref="D24:F24"/>
    <mergeCell ref="D25:F25"/>
    <mergeCell ref="D26:F26"/>
    <mergeCell ref="D31:F31"/>
    <mergeCell ref="D32:F32"/>
    <mergeCell ref="D33:F33"/>
    <mergeCell ref="D34:F34"/>
    <mergeCell ref="D35:F35"/>
    <mergeCell ref="I35:J35"/>
    <mergeCell ref="B27:B29"/>
    <mergeCell ref="C27:C29"/>
    <mergeCell ref="D27:F27"/>
    <mergeCell ref="D28:F28"/>
    <mergeCell ref="D29:F29"/>
    <mergeCell ref="D30:F30"/>
    <mergeCell ref="B41:C41"/>
    <mergeCell ref="D41:K41"/>
    <mergeCell ref="B42:C42"/>
    <mergeCell ref="D42:K42"/>
    <mergeCell ref="B43:C43"/>
    <mergeCell ref="D43:K43"/>
    <mergeCell ref="D36:F36"/>
    <mergeCell ref="D37:F37"/>
    <mergeCell ref="B38:K38"/>
    <mergeCell ref="B39:K39"/>
    <mergeCell ref="B40:C40"/>
    <mergeCell ref="D40:K40"/>
    <mergeCell ref="D48:G48"/>
    <mergeCell ref="D49:G49"/>
    <mergeCell ref="D50:G50"/>
    <mergeCell ref="D51:G51"/>
    <mergeCell ref="D52:G52"/>
    <mergeCell ref="D53:G53"/>
    <mergeCell ref="B44:C44"/>
    <mergeCell ref="D44:K44"/>
    <mergeCell ref="B45:C45"/>
    <mergeCell ref="D45:K45"/>
    <mergeCell ref="B46:K46"/>
    <mergeCell ref="D47:G47"/>
    <mergeCell ref="D60:G60"/>
    <mergeCell ref="D61:G61"/>
    <mergeCell ref="D62:G62"/>
    <mergeCell ref="D63:G63"/>
    <mergeCell ref="D64:G64"/>
    <mergeCell ref="D65:G65"/>
    <mergeCell ref="D54:G54"/>
    <mergeCell ref="D55:G55"/>
    <mergeCell ref="D56:G56"/>
    <mergeCell ref="D57:G57"/>
    <mergeCell ref="D58:G58"/>
    <mergeCell ref="D59:G59"/>
    <mergeCell ref="D72:G72"/>
    <mergeCell ref="D73:G73"/>
    <mergeCell ref="D74:G74"/>
    <mergeCell ref="D75:G75"/>
    <mergeCell ref="D76:G76"/>
    <mergeCell ref="D77:G77"/>
    <mergeCell ref="D66:G66"/>
    <mergeCell ref="D67:G67"/>
    <mergeCell ref="D68:G68"/>
    <mergeCell ref="D69:G69"/>
    <mergeCell ref="D70:G70"/>
    <mergeCell ref="D71:G71"/>
    <mergeCell ref="D84:G84"/>
    <mergeCell ref="D85:G85"/>
    <mergeCell ref="D86:G86"/>
    <mergeCell ref="D87:G87"/>
    <mergeCell ref="D88:G88"/>
    <mergeCell ref="D89:G89"/>
    <mergeCell ref="D78:G78"/>
    <mergeCell ref="D79:G79"/>
    <mergeCell ref="D80:G80"/>
    <mergeCell ref="D81:G81"/>
    <mergeCell ref="D82:G82"/>
    <mergeCell ref="D83:G83"/>
    <mergeCell ref="D96:G96"/>
    <mergeCell ref="D97:G97"/>
    <mergeCell ref="D98:G98"/>
    <mergeCell ref="D99:G99"/>
    <mergeCell ref="D100:G100"/>
    <mergeCell ref="D101:G101"/>
    <mergeCell ref="D90:G90"/>
    <mergeCell ref="D91:G91"/>
    <mergeCell ref="D92:G92"/>
    <mergeCell ref="D93:G93"/>
    <mergeCell ref="D94:G94"/>
    <mergeCell ref="D95:G95"/>
    <mergeCell ref="D108:G108"/>
    <mergeCell ref="D109:G109"/>
    <mergeCell ref="D110:G110"/>
    <mergeCell ref="D111:G111"/>
    <mergeCell ref="D112:G112"/>
    <mergeCell ref="D113:G113"/>
    <mergeCell ref="D102:G102"/>
    <mergeCell ref="D103:G103"/>
    <mergeCell ref="D104:G104"/>
    <mergeCell ref="D105:G105"/>
    <mergeCell ref="D106:G106"/>
    <mergeCell ref="D107:G107"/>
    <mergeCell ref="D120:G120"/>
    <mergeCell ref="D121:G121"/>
    <mergeCell ref="D122:G122"/>
    <mergeCell ref="D123:G123"/>
    <mergeCell ref="D124:G124"/>
    <mergeCell ref="D125:G125"/>
    <mergeCell ref="D114:G114"/>
    <mergeCell ref="D115:G115"/>
    <mergeCell ref="D116:G116"/>
    <mergeCell ref="D117:G117"/>
    <mergeCell ref="D118:G118"/>
    <mergeCell ref="D119:G119"/>
    <mergeCell ref="D132:G132"/>
    <mergeCell ref="D133:G133"/>
    <mergeCell ref="D134:G134"/>
    <mergeCell ref="D135:G135"/>
    <mergeCell ref="D136:G136"/>
    <mergeCell ref="D137:G137"/>
    <mergeCell ref="D126:G126"/>
    <mergeCell ref="D127:G127"/>
    <mergeCell ref="D128:G128"/>
    <mergeCell ref="D129:G129"/>
    <mergeCell ref="D130:G130"/>
    <mergeCell ref="D131:G131"/>
    <mergeCell ref="D144:G144"/>
    <mergeCell ref="D145:G145"/>
    <mergeCell ref="D146:G146"/>
    <mergeCell ref="D147:G147"/>
    <mergeCell ref="D148:G148"/>
    <mergeCell ref="D149:G149"/>
    <mergeCell ref="D138:G138"/>
    <mergeCell ref="D139:G139"/>
    <mergeCell ref="D140:G140"/>
    <mergeCell ref="D141:G141"/>
    <mergeCell ref="D142:G142"/>
    <mergeCell ref="D143:G143"/>
    <mergeCell ref="D156:G156"/>
    <mergeCell ref="D157:G157"/>
    <mergeCell ref="D158:G158"/>
    <mergeCell ref="D159:G159"/>
    <mergeCell ref="D160:G160"/>
    <mergeCell ref="D161:G161"/>
    <mergeCell ref="D150:G150"/>
    <mergeCell ref="D151:G151"/>
    <mergeCell ref="D152:G152"/>
    <mergeCell ref="D153:G153"/>
    <mergeCell ref="D154:G154"/>
    <mergeCell ref="D155:G155"/>
    <mergeCell ref="D168:G168"/>
    <mergeCell ref="B170:K170"/>
    <mergeCell ref="C171:F171"/>
    <mergeCell ref="G171:J171"/>
    <mergeCell ref="C172:F172"/>
    <mergeCell ref="G172:J172"/>
    <mergeCell ref="D162:G162"/>
    <mergeCell ref="D163:G163"/>
    <mergeCell ref="D164:G164"/>
    <mergeCell ref="D165:G165"/>
    <mergeCell ref="D166:G166"/>
    <mergeCell ref="D167:G167"/>
    <mergeCell ref="B185:E185"/>
    <mergeCell ref="C179:J179"/>
    <mergeCell ref="C180:J180"/>
    <mergeCell ref="C181:J181"/>
    <mergeCell ref="C182:J182"/>
    <mergeCell ref="C183:J183"/>
    <mergeCell ref="B184:E184"/>
    <mergeCell ref="J184:K184"/>
    <mergeCell ref="B173:K173"/>
    <mergeCell ref="C174:J174"/>
    <mergeCell ref="C175:J175"/>
    <mergeCell ref="C176:J176"/>
    <mergeCell ref="C177:J177"/>
    <mergeCell ref="C178:J178"/>
  </mergeCells>
  <conditionalFormatting sqref="B40:B45">
    <cfRule type="duplicateValues" dxfId="52" priority="2"/>
  </conditionalFormatting>
  <conditionalFormatting sqref="H48:H168">
    <cfRule type="cellIs" dxfId="51" priority="1" operator="equal">
      <formula>"Chưa Đạt"</formula>
    </cfRule>
  </conditionalFormatting>
  <dataValidations count="2">
    <dataValidation type="list" allowBlank="1" showInputMessage="1" showErrorMessage="1" errorTitle="NHÓM CHUYÊN MÔN CHƯA ĐÚNG" prompt="CHỌN ĐÚNG NHÓM CHUYÊN MÔN" sqref="J51:J52" xr:uid="{24E64751-A386-462B-90EB-228F0D39AB66}">
      <formula1>"DK-VALVE,DK-AMLL,DK-ACS, DK-CCTV,DK-NHIET DO,DK-BENTLY,DK-SAN PHAM,DK-NPK,DK-DCS,DK-PLC,DK-F&amp;G,DK-PHAN TICH,DK-HIEU CHUAN,DK-NPK"</formula1>
    </dataValidation>
    <dataValidation type="list" allowBlank="1" showInputMessage="1" showErrorMessage="1" errorTitle="NHÓM CHUYÊN MÔN CHƯA ĐÚNG" prompt="CHỌN ĐÚNG NHÓM CHUYÊN MÔN" sqref="J48:J50 J53:J168" xr:uid="{F942B1BD-93F1-479F-9C10-51CFC367A444}">
      <formula1>"DK-VALVE,DK-AMLL,DK-CCTV,DK-NHIET DO,DK-BENTLY,DK-SAN PHAM,DK-NPK,DK-DCS,DK-PLC,DK-F&amp;G,DK-PHAN TICH,DK-HIEU CHUAN,DK-NPK"</formula1>
    </dataValidation>
  </dataValidations>
  <pageMargins left="0" right="0" top="0.75" bottom="0.75" header="0.3" footer="0.3"/>
  <pageSetup paperSize="9" scale="53"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3BB96-6EAB-4CA0-8F5A-298E40623093}">
  <sheetPr>
    <tabColor theme="6" tint="-0.249977111117893"/>
  </sheetPr>
  <dimension ref="A2:FZ185"/>
  <sheetViews>
    <sheetView showGridLines="0" zoomScale="70" zoomScaleNormal="70" zoomScaleSheetLayoutView="55" workbookViewId="0">
      <selection activeCell="I14" sqref="I14"/>
    </sheetView>
  </sheetViews>
  <sheetFormatPr defaultColWidth="9" defaultRowHeight="16.5"/>
  <cols>
    <col min="1" max="1" width="2.75" style="8" customWidth="1"/>
    <col min="2" max="2" width="8.5" style="11" customWidth="1"/>
    <col min="3" max="3" width="29.625" style="12" customWidth="1"/>
    <col min="4" max="4" width="32.375" style="11" customWidth="1"/>
    <col min="5" max="5" width="17.125" style="11" customWidth="1"/>
    <col min="6" max="6" width="28.75" style="11" customWidth="1"/>
    <col min="7" max="7" width="17.25" style="18" customWidth="1"/>
    <col min="8" max="8" width="19.375" style="31" customWidth="1"/>
    <col min="9" max="9" width="85.25" style="11" customWidth="1"/>
    <col min="10" max="10" width="22.625" style="11" hidden="1" customWidth="1"/>
    <col min="11" max="11" width="32.125" style="35" customWidth="1"/>
    <col min="12" max="12" width="8.75" style="8" hidden="1" customWidth="1"/>
    <col min="13" max="15" width="9" style="8" hidden="1" customWidth="1"/>
    <col min="16" max="16" width="10.5" style="8" hidden="1" customWidth="1"/>
    <col min="17" max="18" width="14.375" style="8" customWidth="1"/>
    <col min="19" max="16384" width="9" style="8"/>
  </cols>
  <sheetData>
    <row r="2" spans="1:175">
      <c r="A2" s="372" t="s">
        <v>27</v>
      </c>
      <c r="B2" s="372"/>
      <c r="C2" s="372"/>
      <c r="D2" s="372"/>
      <c r="E2" s="372"/>
      <c r="F2" s="47"/>
      <c r="G2" s="7"/>
      <c r="H2" s="26"/>
      <c r="I2" s="373" t="s">
        <v>7</v>
      </c>
      <c r="J2" s="373"/>
      <c r="K2" s="373"/>
    </row>
    <row r="3" spans="1:175">
      <c r="A3" s="374" t="s">
        <v>15</v>
      </c>
      <c r="B3" s="374"/>
      <c r="C3" s="374"/>
      <c r="D3" s="374"/>
      <c r="E3" s="374"/>
      <c r="F3" s="47"/>
      <c r="G3" s="7"/>
      <c r="H3" s="27"/>
      <c r="I3" s="375" t="s">
        <v>6</v>
      </c>
      <c r="J3" s="375"/>
      <c r="K3" s="375"/>
    </row>
    <row r="4" spans="1:175" ht="3.6" customHeight="1">
      <c r="B4" s="372"/>
      <c r="C4" s="372"/>
      <c r="D4" s="372"/>
      <c r="E4" s="372"/>
      <c r="F4" s="47"/>
      <c r="G4" s="10"/>
      <c r="H4" s="26"/>
      <c r="K4" s="36"/>
    </row>
    <row r="5" spans="1:175">
      <c r="B5" s="374"/>
      <c r="C5" s="374"/>
      <c r="D5" s="374"/>
      <c r="E5" s="374"/>
      <c r="F5" s="46"/>
      <c r="G5" s="13"/>
      <c r="H5" s="376" t="s">
        <v>4204</v>
      </c>
      <c r="I5" s="376"/>
      <c r="J5" s="376"/>
      <c r="K5" s="376"/>
    </row>
    <row r="6" spans="1:175" ht="0.6" customHeight="1">
      <c r="H6" s="31" t="s">
        <v>2808</v>
      </c>
    </row>
    <row r="7" spans="1:175">
      <c r="B7" s="370" t="s">
        <v>4205</v>
      </c>
      <c r="C7" s="370"/>
      <c r="D7" s="370"/>
      <c r="E7" s="370"/>
      <c r="F7" s="370"/>
      <c r="G7" s="370"/>
      <c r="H7" s="370"/>
      <c r="I7" s="370"/>
      <c r="J7" s="370"/>
      <c r="K7" s="370"/>
    </row>
    <row r="8" spans="1:175" ht="10.15" customHeight="1">
      <c r="B8" s="14"/>
      <c r="C8" s="15"/>
      <c r="D8" s="16"/>
      <c r="E8" s="16"/>
      <c r="F8" s="16"/>
      <c r="G8" s="16"/>
      <c r="H8" s="28"/>
      <c r="I8" s="14"/>
      <c r="J8" s="371"/>
      <c r="K8" s="371"/>
    </row>
    <row r="9" spans="1:175">
      <c r="B9" s="17" t="s">
        <v>34</v>
      </c>
      <c r="C9" s="17"/>
      <c r="D9" s="14"/>
      <c r="E9" s="14"/>
      <c r="F9" s="14"/>
      <c r="G9" s="17"/>
      <c r="H9" s="41"/>
      <c r="I9" s="42"/>
      <c r="J9" s="51"/>
      <c r="K9" s="43"/>
    </row>
    <row r="10" spans="1:175" ht="36.75" customHeight="1">
      <c r="A10" s="18"/>
      <c r="B10" s="341" t="s">
        <v>10</v>
      </c>
      <c r="C10" s="341"/>
      <c r="D10" s="341"/>
      <c r="E10" s="341"/>
      <c r="F10" s="341"/>
      <c r="G10" s="341"/>
      <c r="H10" s="341"/>
      <c r="I10" s="341"/>
      <c r="J10" s="341"/>
      <c r="K10" s="341"/>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8"/>
      <c r="CS10" s="18"/>
      <c r="CT10" s="18"/>
      <c r="CU10" s="18"/>
      <c r="CV10" s="18"/>
      <c r="CW10" s="18"/>
      <c r="CX10" s="18"/>
      <c r="CY10" s="18"/>
      <c r="CZ10" s="18"/>
      <c r="DA10" s="18"/>
      <c r="DB10" s="18"/>
      <c r="DC10" s="18"/>
      <c r="DD10" s="18"/>
      <c r="DE10" s="18"/>
      <c r="DF10" s="18"/>
      <c r="DG10" s="18"/>
      <c r="DH10" s="18"/>
      <c r="DI10" s="18"/>
      <c r="DJ10" s="18"/>
      <c r="DK10" s="18"/>
      <c r="DL10" s="18"/>
      <c r="DM10" s="18"/>
      <c r="DN10" s="18"/>
      <c r="DO10" s="18"/>
      <c r="DP10" s="18"/>
      <c r="DQ10" s="18"/>
      <c r="DR10" s="18"/>
      <c r="DS10" s="18"/>
      <c r="DT10" s="18"/>
      <c r="DU10" s="18"/>
      <c r="DV10" s="18"/>
      <c r="DW10" s="18"/>
      <c r="DX10" s="18"/>
      <c r="DY10" s="18"/>
      <c r="DZ10" s="18"/>
      <c r="EA10" s="18"/>
      <c r="EB10" s="18"/>
      <c r="EC10" s="18"/>
      <c r="ED10" s="18"/>
      <c r="EE10" s="18"/>
      <c r="EF10" s="18"/>
      <c r="EG10" s="18"/>
      <c r="EH10" s="18"/>
      <c r="EI10" s="18"/>
      <c r="EJ10" s="18"/>
      <c r="EK10" s="18"/>
      <c r="EL10" s="18"/>
      <c r="EM10" s="18"/>
      <c r="EN10" s="18"/>
      <c r="EO10" s="18"/>
      <c r="EP10" s="18"/>
      <c r="EQ10" s="18"/>
      <c r="ER10" s="18"/>
      <c r="ES10" s="18"/>
      <c r="ET10" s="18"/>
      <c r="EU10" s="18"/>
      <c r="EV10" s="18"/>
      <c r="EW10" s="18"/>
      <c r="EX10" s="18"/>
      <c r="EY10" s="18"/>
      <c r="EZ10" s="18"/>
      <c r="FA10" s="18"/>
      <c r="FB10" s="18"/>
      <c r="FC10" s="18"/>
      <c r="FD10" s="18"/>
      <c r="FE10" s="18"/>
      <c r="FF10" s="18"/>
      <c r="FG10" s="18"/>
      <c r="FH10" s="18"/>
      <c r="FI10" s="18"/>
      <c r="FJ10" s="18"/>
      <c r="FK10" s="18"/>
      <c r="FL10" s="18"/>
      <c r="FM10" s="18"/>
      <c r="FN10" s="18"/>
      <c r="FO10" s="18"/>
      <c r="FP10" s="18"/>
      <c r="FQ10" s="18"/>
      <c r="FR10" s="18"/>
      <c r="FS10" s="18"/>
    </row>
    <row r="11" spans="1:175" ht="60" customHeight="1">
      <c r="B11" s="4" t="s">
        <v>13</v>
      </c>
      <c r="C11" s="19" t="s">
        <v>0</v>
      </c>
      <c r="D11" s="5" t="s">
        <v>8</v>
      </c>
      <c r="E11" s="5" t="s">
        <v>35</v>
      </c>
      <c r="F11" s="5" t="s">
        <v>36</v>
      </c>
      <c r="G11" s="5" t="s">
        <v>38</v>
      </c>
      <c r="H11" s="29" t="s">
        <v>37</v>
      </c>
      <c r="I11" s="5" t="s">
        <v>39</v>
      </c>
      <c r="J11" s="5" t="s">
        <v>4</v>
      </c>
      <c r="K11" s="24" t="s">
        <v>3</v>
      </c>
      <c r="L11" s="8" t="s">
        <v>54</v>
      </c>
      <c r="M11" s="8" t="s">
        <v>55</v>
      </c>
      <c r="N11" s="8" t="s">
        <v>56</v>
      </c>
    </row>
    <row r="12" spans="1:175" s="18" customFormat="1" ht="44.45" customHeight="1">
      <c r="A12" s="36"/>
      <c r="B12" s="32">
        <v>1</v>
      </c>
      <c r="C12" s="102" t="s">
        <v>14</v>
      </c>
      <c r="D12" s="103">
        <f>F12/G12</f>
        <v>0.79406779661016946</v>
      </c>
      <c r="E12" s="104">
        <f>O12</f>
        <v>258</v>
      </c>
      <c r="F12" s="104">
        <f>679+E12</f>
        <v>937</v>
      </c>
      <c r="G12" s="104">
        <f>O13</f>
        <v>1180</v>
      </c>
      <c r="H12" s="104">
        <f>G12-F12</f>
        <v>243</v>
      </c>
      <c r="I12" s="105"/>
      <c r="J12" s="1" t="s">
        <v>16</v>
      </c>
      <c r="K12" s="3"/>
      <c r="L12" s="319">
        <v>113</v>
      </c>
      <c r="M12" s="56">
        <v>78</v>
      </c>
      <c r="N12" s="56">
        <v>67</v>
      </c>
      <c r="O12" s="305">
        <f>SUM(L12:N12)</f>
        <v>258</v>
      </c>
    </row>
    <row r="13" spans="1:175" ht="38.25" customHeight="1">
      <c r="B13" s="354" t="s">
        <v>30</v>
      </c>
      <c r="C13" s="354"/>
      <c r="D13" s="354"/>
      <c r="E13" s="354"/>
      <c r="F13" s="354"/>
      <c r="G13" s="354"/>
      <c r="H13" s="354"/>
      <c r="I13" s="354"/>
      <c r="J13" s="354"/>
      <c r="K13" s="354"/>
      <c r="L13" s="56">
        <v>336</v>
      </c>
      <c r="M13" s="56">
        <v>608</v>
      </c>
      <c r="N13" s="56">
        <v>236</v>
      </c>
      <c r="O13" s="305">
        <f>SUM(L13:N13)</f>
        <v>1180</v>
      </c>
    </row>
    <row r="14" spans="1:175" ht="47.45" customHeight="1">
      <c r="B14" s="4" t="s">
        <v>13</v>
      </c>
      <c r="C14" s="19" t="s">
        <v>0</v>
      </c>
      <c r="D14" s="369" t="s">
        <v>5</v>
      </c>
      <c r="E14" s="369"/>
      <c r="F14" s="369"/>
      <c r="G14" s="5" t="s">
        <v>9</v>
      </c>
      <c r="H14" s="29" t="s">
        <v>2</v>
      </c>
      <c r="I14" s="4" t="s">
        <v>1</v>
      </c>
      <c r="J14" s="5" t="s">
        <v>4</v>
      </c>
      <c r="K14" s="24" t="s">
        <v>3</v>
      </c>
      <c r="L14" s="8" t="s">
        <v>54</v>
      </c>
      <c r="M14" s="8" t="s">
        <v>55</v>
      </c>
      <c r="N14" s="8" t="s">
        <v>56</v>
      </c>
      <c r="O14" s="8" t="s">
        <v>48</v>
      </c>
    </row>
    <row r="15" spans="1:175" ht="64.900000000000006" customHeight="1">
      <c r="B15" s="1">
        <v>1</v>
      </c>
      <c r="C15" s="96" t="s">
        <v>117</v>
      </c>
      <c r="D15" s="347" t="s">
        <v>124</v>
      </c>
      <c r="E15" s="347"/>
      <c r="F15" s="347"/>
      <c r="G15" s="65" t="s">
        <v>43</v>
      </c>
      <c r="H15" s="101" t="s">
        <v>25</v>
      </c>
      <c r="I15" s="3" t="s">
        <v>4403</v>
      </c>
      <c r="J15" s="56" t="s">
        <v>16</v>
      </c>
      <c r="K15" s="1"/>
      <c r="L15" s="56">
        <v>0</v>
      </c>
      <c r="M15" s="56">
        <v>5</v>
      </c>
      <c r="N15" s="56">
        <v>0</v>
      </c>
      <c r="O15" s="56">
        <v>0</v>
      </c>
      <c r="P15" s="305">
        <f>SUM(L15:O15)</f>
        <v>5</v>
      </c>
    </row>
    <row r="16" spans="1:175" ht="40.9" customHeight="1">
      <c r="B16" s="361">
        <v>2</v>
      </c>
      <c r="C16" s="347" t="s">
        <v>105</v>
      </c>
      <c r="D16" s="368" t="s">
        <v>104</v>
      </c>
      <c r="E16" s="368"/>
      <c r="F16" s="368"/>
      <c r="G16" s="106">
        <v>46387</v>
      </c>
      <c r="H16" s="101">
        <f>489/1126</f>
        <v>0.43428063943161632</v>
      </c>
      <c r="I16" s="66" t="s">
        <v>4402</v>
      </c>
      <c r="J16" s="56" t="s">
        <v>16</v>
      </c>
      <c r="K16" s="107"/>
      <c r="L16" s="56">
        <v>16</v>
      </c>
      <c r="M16" s="56">
        <v>6</v>
      </c>
      <c r="N16" s="56">
        <v>8</v>
      </c>
      <c r="O16" s="56">
        <v>15</v>
      </c>
      <c r="P16" s="305">
        <f>SUM(L16:O16)</f>
        <v>45</v>
      </c>
    </row>
    <row r="17" spans="1:175" ht="40.9" customHeight="1">
      <c r="B17" s="361"/>
      <c r="C17" s="347"/>
      <c r="D17" s="347" t="s">
        <v>47</v>
      </c>
      <c r="E17" s="347"/>
      <c r="F17" s="347"/>
      <c r="G17" s="106">
        <v>46387</v>
      </c>
      <c r="H17" s="101" t="s">
        <v>25</v>
      </c>
      <c r="I17" s="66" t="s">
        <v>97</v>
      </c>
      <c r="J17" s="1" t="s">
        <v>16</v>
      </c>
      <c r="K17" s="108"/>
    </row>
    <row r="18" spans="1:175" ht="39.75" customHeight="1">
      <c r="A18" s="12"/>
      <c r="B18" s="354" t="s">
        <v>31</v>
      </c>
      <c r="C18" s="354"/>
      <c r="D18" s="354"/>
      <c r="E18" s="354"/>
      <c r="F18" s="354"/>
      <c r="G18" s="354"/>
      <c r="H18" s="354"/>
      <c r="I18" s="354"/>
      <c r="J18" s="354"/>
      <c r="K18" s="354"/>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2"/>
      <c r="CY18" s="12"/>
      <c r="CZ18" s="12"/>
      <c r="DA18" s="12"/>
      <c r="DB18" s="12"/>
      <c r="DC18" s="12"/>
      <c r="DD18" s="12"/>
      <c r="DE18" s="12"/>
      <c r="DF18" s="12"/>
      <c r="DG18" s="12"/>
      <c r="DH18" s="12"/>
      <c r="DI18" s="12"/>
      <c r="DJ18" s="12"/>
      <c r="DK18" s="12"/>
      <c r="DL18" s="12"/>
      <c r="DM18" s="12"/>
      <c r="DN18" s="12"/>
      <c r="DO18" s="12"/>
      <c r="DP18" s="12"/>
      <c r="DQ18" s="12"/>
      <c r="DR18" s="12"/>
      <c r="DS18" s="12"/>
      <c r="DT18" s="12"/>
      <c r="DU18" s="12"/>
      <c r="DV18" s="12"/>
      <c r="DW18" s="12"/>
      <c r="DX18" s="12"/>
      <c r="DY18" s="12"/>
      <c r="DZ18" s="12"/>
      <c r="EA18" s="12"/>
      <c r="EB18" s="12"/>
      <c r="EC18" s="12"/>
      <c r="ED18" s="12"/>
      <c r="EE18" s="12"/>
      <c r="EF18" s="12"/>
      <c r="EG18" s="12"/>
      <c r="EH18" s="12"/>
      <c r="EI18" s="12"/>
      <c r="EJ18" s="12"/>
      <c r="EK18" s="12"/>
      <c r="EL18" s="12"/>
      <c r="EM18" s="12"/>
      <c r="EN18" s="12"/>
      <c r="EO18" s="12"/>
      <c r="EP18" s="12"/>
      <c r="EQ18" s="12"/>
      <c r="ER18" s="12"/>
      <c r="ES18" s="12"/>
      <c r="ET18" s="12"/>
      <c r="EU18" s="12"/>
      <c r="EV18" s="12"/>
      <c r="EW18" s="12"/>
      <c r="EX18" s="12"/>
      <c r="EY18" s="12"/>
      <c r="EZ18" s="12"/>
      <c r="FA18" s="12"/>
      <c r="FB18" s="12"/>
      <c r="FC18" s="12"/>
      <c r="FD18" s="12"/>
      <c r="FE18" s="12"/>
      <c r="FF18" s="12"/>
      <c r="FG18" s="12"/>
      <c r="FH18" s="12"/>
      <c r="FI18" s="12"/>
      <c r="FJ18" s="12"/>
      <c r="FK18" s="12"/>
      <c r="FL18" s="12"/>
      <c r="FM18" s="12"/>
      <c r="FN18" s="12"/>
      <c r="FO18" s="12"/>
      <c r="FP18" s="12"/>
      <c r="FQ18" s="12"/>
      <c r="FR18" s="12"/>
      <c r="FS18" s="12"/>
    </row>
    <row r="19" spans="1:175" s="9" customFormat="1" ht="56.25" customHeight="1">
      <c r="B19" s="4" t="s">
        <v>13</v>
      </c>
      <c r="C19" s="4" t="s">
        <v>0</v>
      </c>
      <c r="D19" s="369" t="s">
        <v>5</v>
      </c>
      <c r="E19" s="369"/>
      <c r="F19" s="369"/>
      <c r="G19" s="5" t="s">
        <v>17</v>
      </c>
      <c r="H19" s="29"/>
      <c r="I19" s="5" t="s">
        <v>1</v>
      </c>
      <c r="J19" s="5" t="s">
        <v>4</v>
      </c>
      <c r="K19" s="24" t="s">
        <v>3</v>
      </c>
    </row>
    <row r="20" spans="1:175" s="49" customFormat="1" ht="84" customHeight="1">
      <c r="B20" s="68">
        <v>1</v>
      </c>
      <c r="C20" s="66" t="s">
        <v>45</v>
      </c>
      <c r="D20" s="364" t="s">
        <v>46</v>
      </c>
      <c r="E20" s="364"/>
      <c r="F20" s="364"/>
      <c r="G20" s="87">
        <v>46386</v>
      </c>
      <c r="H20" s="33">
        <v>0.92</v>
      </c>
      <c r="I20" s="66" t="s">
        <v>2376</v>
      </c>
      <c r="J20" s="68" t="s">
        <v>67</v>
      </c>
      <c r="K20" s="207" t="s">
        <v>44</v>
      </c>
    </row>
    <row r="21" spans="1:175" s="35" customFormat="1" ht="76.150000000000006" customHeight="1">
      <c r="B21" s="1">
        <v>2</v>
      </c>
      <c r="C21" s="86" t="s">
        <v>118</v>
      </c>
      <c r="D21" s="365" t="s">
        <v>119</v>
      </c>
      <c r="E21" s="365"/>
      <c r="F21" s="365"/>
      <c r="G21" s="87">
        <v>46386</v>
      </c>
      <c r="H21" s="88">
        <v>0.95</v>
      </c>
      <c r="I21" s="89" t="s">
        <v>3455</v>
      </c>
      <c r="J21" s="32" t="s">
        <v>67</v>
      </c>
      <c r="K21" s="207" t="s">
        <v>44</v>
      </c>
    </row>
    <row r="22" spans="1:175" s="6" customFormat="1" ht="170.25" customHeight="1">
      <c r="A22" s="35"/>
      <c r="B22" s="1">
        <v>3</v>
      </c>
      <c r="C22" s="2" t="s">
        <v>70</v>
      </c>
      <c r="D22" s="348" t="s">
        <v>3016</v>
      </c>
      <c r="E22" s="348"/>
      <c r="F22" s="348"/>
      <c r="G22" s="100" t="s">
        <v>3239</v>
      </c>
      <c r="H22" s="33">
        <v>0.43</v>
      </c>
      <c r="I22" s="105" t="s">
        <v>4396</v>
      </c>
      <c r="J22" s="75" t="s">
        <v>69</v>
      </c>
      <c r="K22" s="62"/>
    </row>
    <row r="23" spans="1:175" s="45" customFormat="1" ht="100.15" customHeight="1">
      <c r="A23" s="35"/>
      <c r="B23" s="366">
        <v>4</v>
      </c>
      <c r="C23" s="367" t="s">
        <v>61</v>
      </c>
      <c r="D23" s="347" t="s">
        <v>2187</v>
      </c>
      <c r="E23" s="347"/>
      <c r="F23" s="347"/>
      <c r="G23" s="93" t="s">
        <v>64</v>
      </c>
      <c r="H23" s="94" t="s">
        <v>2809</v>
      </c>
      <c r="I23" s="95" t="s">
        <v>2810</v>
      </c>
      <c r="J23" s="67" t="s">
        <v>62</v>
      </c>
      <c r="K23" s="207"/>
    </row>
    <row r="24" spans="1:175" s="45" customFormat="1" ht="116.45" customHeight="1">
      <c r="A24" s="35"/>
      <c r="B24" s="366"/>
      <c r="C24" s="367"/>
      <c r="D24" s="347" t="s">
        <v>63</v>
      </c>
      <c r="E24" s="347"/>
      <c r="F24" s="347"/>
      <c r="G24" s="75" t="s">
        <v>64</v>
      </c>
      <c r="H24" s="112">
        <v>0.76</v>
      </c>
      <c r="I24" s="66" t="s">
        <v>4398</v>
      </c>
      <c r="J24" s="32" t="s">
        <v>62</v>
      </c>
      <c r="K24" s="37"/>
    </row>
    <row r="25" spans="1:175" s="45" customFormat="1" ht="76.150000000000006" customHeight="1">
      <c r="A25" s="35"/>
      <c r="B25" s="366"/>
      <c r="C25" s="367"/>
      <c r="D25" s="347" t="s">
        <v>65</v>
      </c>
      <c r="E25" s="347"/>
      <c r="F25" s="347"/>
      <c r="G25" s="69" t="s">
        <v>64</v>
      </c>
      <c r="H25" s="33">
        <v>0.85</v>
      </c>
      <c r="I25" s="76" t="s">
        <v>2815</v>
      </c>
      <c r="J25" s="67" t="s">
        <v>62</v>
      </c>
      <c r="K25" s="37"/>
    </row>
    <row r="26" spans="1:175" s="45" customFormat="1" ht="76.150000000000006" customHeight="1">
      <c r="A26" s="35"/>
      <c r="B26" s="361">
        <v>5</v>
      </c>
      <c r="C26" s="362" t="s">
        <v>78</v>
      </c>
      <c r="D26" s="363" t="s">
        <v>79</v>
      </c>
      <c r="E26" s="363"/>
      <c r="F26" s="363"/>
      <c r="G26" s="75" t="s">
        <v>80</v>
      </c>
      <c r="H26" s="64">
        <v>1</v>
      </c>
      <c r="I26" s="76" t="s">
        <v>81</v>
      </c>
      <c r="J26" s="75" t="s">
        <v>62</v>
      </c>
      <c r="K26" s="76"/>
    </row>
    <row r="27" spans="1:175" s="45" customFormat="1" ht="76.150000000000006" customHeight="1">
      <c r="A27" s="35"/>
      <c r="B27" s="361"/>
      <c r="C27" s="362"/>
      <c r="D27" s="363" t="s">
        <v>82</v>
      </c>
      <c r="E27" s="363"/>
      <c r="F27" s="363"/>
      <c r="G27" s="75" t="s">
        <v>80</v>
      </c>
      <c r="H27" s="64">
        <v>1</v>
      </c>
      <c r="I27" s="74" t="s">
        <v>91</v>
      </c>
      <c r="J27" s="75" t="s">
        <v>62</v>
      </c>
      <c r="K27" s="76"/>
    </row>
    <row r="28" spans="1:175" s="45" customFormat="1" ht="204" customHeight="1">
      <c r="A28" s="35"/>
      <c r="B28" s="361"/>
      <c r="C28" s="362"/>
      <c r="D28" s="363" t="s">
        <v>83</v>
      </c>
      <c r="E28" s="363"/>
      <c r="F28" s="363"/>
      <c r="G28" s="93" t="s">
        <v>64</v>
      </c>
      <c r="H28" s="112">
        <v>0.26</v>
      </c>
      <c r="I28" s="116" t="s">
        <v>4399</v>
      </c>
      <c r="J28" s="117" t="s">
        <v>62</v>
      </c>
      <c r="K28" s="113"/>
    </row>
    <row r="29" spans="1:175" s="92" customFormat="1" ht="372.6" customHeight="1">
      <c r="B29" s="110">
        <v>6</v>
      </c>
      <c r="C29" s="109" t="s">
        <v>112</v>
      </c>
      <c r="D29" s="347" t="s">
        <v>113</v>
      </c>
      <c r="E29" s="347"/>
      <c r="F29" s="347"/>
      <c r="G29" s="111" t="s">
        <v>3685</v>
      </c>
      <c r="H29" s="112">
        <v>0.6</v>
      </c>
      <c r="I29" s="66" t="s">
        <v>3968</v>
      </c>
      <c r="J29" s="32" t="s">
        <v>114</v>
      </c>
      <c r="K29" s="207" t="s">
        <v>44</v>
      </c>
    </row>
    <row r="30" spans="1:175" s="314" customFormat="1" ht="282" customHeight="1">
      <c r="A30" s="85"/>
      <c r="B30" s="32">
        <v>7</v>
      </c>
      <c r="C30" s="98" t="s">
        <v>84</v>
      </c>
      <c r="D30" s="347" t="s">
        <v>85</v>
      </c>
      <c r="E30" s="347"/>
      <c r="F30" s="347"/>
      <c r="G30" s="69" t="s">
        <v>25</v>
      </c>
      <c r="H30" s="33">
        <v>0.52</v>
      </c>
      <c r="I30" s="66" t="s">
        <v>2375</v>
      </c>
      <c r="J30" s="97" t="s">
        <v>68</v>
      </c>
      <c r="K30" s="113" t="s">
        <v>44</v>
      </c>
      <c r="L30" s="8"/>
      <c r="M30" s="8"/>
      <c r="N30" s="8"/>
    </row>
    <row r="31" spans="1:175" s="314" customFormat="1" ht="130.5" customHeight="1">
      <c r="A31" s="85"/>
      <c r="B31" s="32">
        <v>8</v>
      </c>
      <c r="C31" s="2" t="s">
        <v>93</v>
      </c>
      <c r="D31" s="348" t="s">
        <v>3016</v>
      </c>
      <c r="E31" s="348"/>
      <c r="F31" s="348"/>
      <c r="G31" s="100" t="s">
        <v>3238</v>
      </c>
      <c r="H31" s="33">
        <v>0.23</v>
      </c>
      <c r="I31" s="3" t="s">
        <v>4401</v>
      </c>
      <c r="J31" s="75" t="s">
        <v>69</v>
      </c>
      <c r="K31" s="66"/>
      <c r="L31" s="8"/>
      <c r="M31" s="8"/>
      <c r="N31" s="8"/>
    </row>
    <row r="32" spans="1:175" s="314" customFormat="1" ht="76.5" customHeight="1">
      <c r="A32" s="85"/>
      <c r="B32" s="32">
        <v>9</v>
      </c>
      <c r="C32" s="98" t="s">
        <v>152</v>
      </c>
      <c r="D32" s="347" t="s">
        <v>151</v>
      </c>
      <c r="E32" s="347"/>
      <c r="F32" s="347"/>
      <c r="G32" s="100" t="s">
        <v>3456</v>
      </c>
      <c r="H32" s="101">
        <v>0.96</v>
      </c>
      <c r="I32" s="66" t="s">
        <v>3017</v>
      </c>
      <c r="J32" s="97" t="s">
        <v>67</v>
      </c>
      <c r="K32" s="113" t="s">
        <v>44</v>
      </c>
      <c r="L32" s="8"/>
      <c r="M32" s="8"/>
      <c r="N32" s="8"/>
    </row>
    <row r="33" spans="1:175" s="314" customFormat="1" ht="224.45" customHeight="1">
      <c r="A33" s="85"/>
      <c r="B33" s="32">
        <v>10</v>
      </c>
      <c r="C33" s="98" t="s">
        <v>153</v>
      </c>
      <c r="D33" s="347" t="s">
        <v>154</v>
      </c>
      <c r="E33" s="347"/>
      <c r="F33" s="347"/>
      <c r="G33" s="69">
        <v>46357</v>
      </c>
      <c r="H33" s="307">
        <v>0.35</v>
      </c>
      <c r="I33" s="105" t="s">
        <v>4187</v>
      </c>
      <c r="J33" s="97" t="s">
        <v>67</v>
      </c>
      <c r="K33" s="113" t="s">
        <v>44</v>
      </c>
      <c r="L33" s="8"/>
      <c r="M33" s="8"/>
      <c r="N33" s="8"/>
    </row>
    <row r="34" spans="1:175" s="314" customFormat="1" ht="140.25" customHeight="1">
      <c r="A34" s="85"/>
      <c r="B34" s="32">
        <v>11</v>
      </c>
      <c r="C34" s="98" t="s">
        <v>2813</v>
      </c>
      <c r="D34" s="348" t="s">
        <v>4404</v>
      </c>
      <c r="E34" s="347"/>
      <c r="F34" s="347"/>
      <c r="G34" s="69">
        <v>46127</v>
      </c>
      <c r="H34" s="306">
        <v>1</v>
      </c>
      <c r="I34" s="348" t="s">
        <v>4405</v>
      </c>
      <c r="J34" s="348"/>
      <c r="K34" s="113"/>
      <c r="L34" s="8"/>
      <c r="M34" s="8"/>
      <c r="N34" s="8"/>
    </row>
    <row r="35" spans="1:175" s="314" customFormat="1" ht="166.9" customHeight="1">
      <c r="A35" s="85"/>
      <c r="B35" s="32">
        <v>12</v>
      </c>
      <c r="C35" s="98" t="s">
        <v>2811</v>
      </c>
      <c r="D35" s="348" t="s">
        <v>2812</v>
      </c>
      <c r="E35" s="347"/>
      <c r="F35" s="347"/>
      <c r="G35" s="63">
        <v>46387</v>
      </c>
      <c r="H35" s="308">
        <v>0.25</v>
      </c>
      <c r="I35" s="208" t="s">
        <v>4400</v>
      </c>
      <c r="J35" s="97"/>
      <c r="K35" s="113"/>
      <c r="L35" s="8"/>
      <c r="M35" s="8"/>
      <c r="N35" s="8"/>
    </row>
    <row r="36" spans="1:175" s="314" customFormat="1" ht="126" customHeight="1">
      <c r="A36" s="85"/>
      <c r="B36" s="311">
        <v>13</v>
      </c>
      <c r="C36" s="312" t="s">
        <v>3036</v>
      </c>
      <c r="D36" s="348" t="s">
        <v>3037</v>
      </c>
      <c r="E36" s="347"/>
      <c r="F36" s="347"/>
      <c r="G36" s="313">
        <v>46357</v>
      </c>
      <c r="H36" s="307">
        <v>0.18</v>
      </c>
      <c r="I36" s="105" t="s">
        <v>3970</v>
      </c>
      <c r="J36" s="97"/>
      <c r="K36" s="113" t="s">
        <v>44</v>
      </c>
      <c r="L36" s="8"/>
      <c r="M36" s="8"/>
      <c r="N36" s="8"/>
    </row>
    <row r="37" spans="1:175" ht="18.600000000000001" hidden="1" customHeight="1">
      <c r="A37" s="52"/>
      <c r="B37" s="354" t="s">
        <v>89</v>
      </c>
      <c r="C37" s="354"/>
      <c r="D37" s="354"/>
      <c r="E37" s="354"/>
      <c r="F37" s="354"/>
      <c r="G37" s="354"/>
      <c r="H37" s="354"/>
      <c r="I37" s="354"/>
      <c r="J37" s="354"/>
      <c r="K37" s="354"/>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c r="BR37" s="52"/>
      <c r="BS37" s="52"/>
      <c r="BT37" s="52"/>
      <c r="BU37" s="52"/>
      <c r="BV37" s="52"/>
      <c r="BW37" s="52"/>
      <c r="BX37" s="52"/>
      <c r="BY37" s="52"/>
      <c r="BZ37" s="52"/>
      <c r="CA37" s="52"/>
      <c r="CB37" s="52"/>
      <c r="CC37" s="52"/>
      <c r="CD37" s="52"/>
      <c r="CE37" s="52"/>
      <c r="CF37" s="52"/>
      <c r="CG37" s="52"/>
      <c r="CH37" s="52"/>
      <c r="CI37" s="52"/>
      <c r="CJ37" s="52"/>
      <c r="CK37" s="52"/>
      <c r="CL37" s="52"/>
      <c r="CM37" s="52"/>
      <c r="CN37" s="52"/>
      <c r="CO37" s="52"/>
      <c r="CP37" s="52"/>
      <c r="CQ37" s="52"/>
      <c r="CR37" s="52"/>
      <c r="CS37" s="52"/>
      <c r="CT37" s="52"/>
      <c r="CU37" s="52"/>
      <c r="CV37" s="52"/>
      <c r="CW37" s="52"/>
      <c r="CX37" s="52"/>
      <c r="CY37" s="52"/>
      <c r="CZ37" s="52"/>
      <c r="DA37" s="52"/>
      <c r="DB37" s="52"/>
      <c r="DC37" s="52"/>
      <c r="DD37" s="52"/>
      <c r="DE37" s="52"/>
      <c r="DF37" s="52"/>
      <c r="DG37" s="52"/>
      <c r="DH37" s="52"/>
      <c r="DI37" s="52"/>
      <c r="DJ37" s="52"/>
      <c r="DK37" s="52"/>
      <c r="DL37" s="52"/>
      <c r="DM37" s="52"/>
      <c r="DN37" s="52"/>
      <c r="DO37" s="52"/>
      <c r="DP37" s="52"/>
      <c r="DQ37" s="52"/>
      <c r="DR37" s="52"/>
      <c r="DS37" s="52"/>
      <c r="DT37" s="52"/>
      <c r="DU37" s="52"/>
      <c r="DV37" s="52"/>
      <c r="DW37" s="52"/>
      <c r="DX37" s="52"/>
      <c r="DY37" s="52"/>
      <c r="DZ37" s="52"/>
      <c r="EA37" s="52"/>
      <c r="EB37" s="52"/>
      <c r="EC37" s="52"/>
      <c r="ED37" s="52"/>
      <c r="EE37" s="52"/>
      <c r="EF37" s="52"/>
      <c r="EG37" s="52"/>
      <c r="EH37" s="52"/>
      <c r="EI37" s="52"/>
      <c r="EJ37" s="52"/>
      <c r="EK37" s="52"/>
      <c r="EL37" s="52"/>
      <c r="EM37" s="52"/>
      <c r="EN37" s="52"/>
      <c r="EO37" s="52"/>
      <c r="EP37" s="52"/>
      <c r="EQ37" s="52"/>
      <c r="ER37" s="52"/>
      <c r="ES37" s="52"/>
      <c r="ET37" s="52"/>
      <c r="EU37" s="52"/>
      <c r="EV37" s="52"/>
      <c r="EW37" s="52"/>
      <c r="EX37" s="52"/>
      <c r="EY37" s="52"/>
      <c r="EZ37" s="52"/>
      <c r="FA37" s="52"/>
      <c r="FB37" s="52"/>
      <c r="FC37" s="52"/>
      <c r="FD37" s="52"/>
      <c r="FE37" s="52"/>
      <c r="FF37" s="52"/>
      <c r="FG37" s="52"/>
      <c r="FH37" s="52"/>
      <c r="FI37" s="52"/>
      <c r="FJ37" s="52"/>
      <c r="FK37" s="52"/>
      <c r="FL37" s="52"/>
      <c r="FM37" s="52"/>
      <c r="FN37" s="52"/>
      <c r="FO37" s="52"/>
      <c r="FP37" s="52"/>
      <c r="FQ37" s="52"/>
      <c r="FR37" s="52"/>
      <c r="FS37" s="52"/>
    </row>
    <row r="38" spans="1:175" hidden="1">
      <c r="A38" s="52"/>
      <c r="B38" s="354" t="s">
        <v>3972</v>
      </c>
      <c r="C38" s="354"/>
      <c r="D38" s="354"/>
      <c r="E38" s="354"/>
      <c r="F38" s="354"/>
      <c r="G38" s="354"/>
      <c r="H38" s="354"/>
      <c r="I38" s="354"/>
      <c r="J38" s="354"/>
      <c r="K38" s="354"/>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c r="CS38" s="52"/>
      <c r="CT38" s="52"/>
      <c r="CU38" s="52"/>
      <c r="CV38" s="52"/>
      <c r="CW38" s="52"/>
      <c r="CX38" s="52"/>
      <c r="CY38" s="52"/>
      <c r="CZ38" s="52"/>
      <c r="DA38" s="52"/>
      <c r="DB38" s="52"/>
      <c r="DC38" s="52"/>
      <c r="DD38" s="52"/>
      <c r="DE38" s="52"/>
      <c r="DF38" s="52"/>
      <c r="DG38" s="52"/>
      <c r="DH38" s="52"/>
      <c r="DI38" s="52"/>
      <c r="DJ38" s="52"/>
      <c r="DK38" s="52"/>
      <c r="DL38" s="52"/>
      <c r="DM38" s="52"/>
      <c r="DN38" s="52"/>
      <c r="DO38" s="52"/>
      <c r="DP38" s="52"/>
      <c r="DQ38" s="52"/>
      <c r="DR38" s="52"/>
      <c r="DS38" s="52"/>
      <c r="DT38" s="52"/>
      <c r="DU38" s="52"/>
      <c r="DV38" s="52"/>
      <c r="DW38" s="52"/>
      <c r="DX38" s="52"/>
      <c r="DY38" s="52"/>
      <c r="DZ38" s="52"/>
      <c r="EA38" s="52"/>
      <c r="EB38" s="52"/>
      <c r="EC38" s="52"/>
      <c r="ED38" s="52"/>
      <c r="EE38" s="52"/>
      <c r="EF38" s="52"/>
      <c r="EG38" s="52"/>
      <c r="EH38" s="52"/>
      <c r="EI38" s="52"/>
      <c r="EJ38" s="52"/>
      <c r="EK38" s="52"/>
      <c r="EL38" s="52"/>
      <c r="EM38" s="52"/>
      <c r="EN38" s="52"/>
      <c r="EO38" s="52"/>
      <c r="EP38" s="52"/>
      <c r="EQ38" s="52"/>
      <c r="ER38" s="52"/>
      <c r="ES38" s="52"/>
      <c r="ET38" s="52"/>
      <c r="EU38" s="52"/>
      <c r="EV38" s="52"/>
      <c r="EW38" s="52"/>
      <c r="EX38" s="52"/>
      <c r="EY38" s="52"/>
      <c r="EZ38" s="52"/>
      <c r="FA38" s="52"/>
      <c r="FB38" s="52"/>
      <c r="FC38" s="52"/>
      <c r="FD38" s="52"/>
      <c r="FE38" s="52"/>
      <c r="FF38" s="52"/>
      <c r="FG38" s="52"/>
      <c r="FH38" s="52"/>
      <c r="FI38" s="52"/>
      <c r="FJ38" s="52"/>
      <c r="FK38" s="52"/>
      <c r="FL38" s="52"/>
      <c r="FM38" s="52"/>
      <c r="FN38" s="52"/>
      <c r="FO38" s="52"/>
      <c r="FP38" s="52"/>
      <c r="FQ38" s="52"/>
      <c r="FR38" s="52"/>
      <c r="FS38" s="52"/>
    </row>
    <row r="39" spans="1:175" s="314" customFormat="1" ht="28.5" hidden="1" customHeight="1">
      <c r="A39" s="85"/>
      <c r="B39" s="349" t="s">
        <v>121</v>
      </c>
      <c r="C39" s="350"/>
      <c r="D39" s="351">
        <v>203</v>
      </c>
      <c r="E39" s="352"/>
      <c r="F39" s="352"/>
      <c r="G39" s="352"/>
      <c r="H39" s="352"/>
      <c r="I39" s="352"/>
      <c r="J39" s="352"/>
      <c r="K39" s="353"/>
      <c r="L39" s="52"/>
      <c r="M39" s="52"/>
    </row>
    <row r="40" spans="1:175" s="314" customFormat="1" ht="28.5" hidden="1" customHeight="1">
      <c r="A40" s="85"/>
      <c r="B40" s="349" t="s">
        <v>98</v>
      </c>
      <c r="C40" s="350"/>
      <c r="D40" s="351">
        <v>187</v>
      </c>
      <c r="E40" s="352"/>
      <c r="F40" s="352"/>
      <c r="G40" s="352"/>
      <c r="H40" s="352"/>
      <c r="I40" s="352"/>
      <c r="J40" s="352"/>
      <c r="K40" s="353"/>
      <c r="L40" s="52"/>
      <c r="M40" s="52"/>
    </row>
    <row r="41" spans="1:175" s="314" customFormat="1" ht="28.5" hidden="1" customHeight="1">
      <c r="A41" s="85"/>
      <c r="B41" s="349" t="s">
        <v>122</v>
      </c>
      <c r="C41" s="350"/>
      <c r="D41" s="351">
        <v>17</v>
      </c>
      <c r="E41" s="352"/>
      <c r="F41" s="352"/>
      <c r="G41" s="352"/>
      <c r="H41" s="352"/>
      <c r="I41" s="352"/>
      <c r="J41" s="352"/>
      <c r="K41" s="353"/>
      <c r="L41" s="114"/>
      <c r="M41" s="115"/>
    </row>
    <row r="42" spans="1:175" s="314" customFormat="1" ht="28.5" hidden="1" customHeight="1">
      <c r="A42" s="85"/>
      <c r="B42" s="349" t="s">
        <v>3026</v>
      </c>
      <c r="C42" s="350"/>
      <c r="D42" s="358">
        <f>D40/D39</f>
        <v>0.9211822660098522</v>
      </c>
      <c r="E42" s="359"/>
      <c r="F42" s="359"/>
      <c r="G42" s="359"/>
      <c r="H42" s="359"/>
      <c r="I42" s="359"/>
      <c r="J42" s="359"/>
      <c r="K42" s="360"/>
      <c r="L42" s="114"/>
      <c r="M42" s="115"/>
    </row>
    <row r="43" spans="1:175" s="314" customFormat="1" ht="28.5" hidden="1" customHeight="1">
      <c r="A43" s="85"/>
      <c r="B43" s="349" t="s">
        <v>123</v>
      </c>
      <c r="C43" s="350"/>
      <c r="D43" s="351">
        <v>0</v>
      </c>
      <c r="E43" s="352"/>
      <c r="F43" s="352"/>
      <c r="G43" s="352"/>
      <c r="H43" s="352"/>
      <c r="I43" s="352"/>
      <c r="J43" s="352"/>
      <c r="K43" s="353"/>
      <c r="L43" s="114"/>
      <c r="M43" s="115"/>
    </row>
    <row r="44" spans="1:175" s="314" customFormat="1" ht="28.5" hidden="1" customHeight="1">
      <c r="A44" s="85"/>
      <c r="B44" s="349" t="s">
        <v>383</v>
      </c>
      <c r="C44" s="350"/>
      <c r="D44" s="351">
        <v>0</v>
      </c>
      <c r="E44" s="352"/>
      <c r="F44" s="352"/>
      <c r="G44" s="352"/>
      <c r="H44" s="352"/>
      <c r="I44" s="352"/>
      <c r="J44" s="352"/>
      <c r="K44" s="353"/>
      <c r="L44" s="114"/>
      <c r="M44" s="115"/>
    </row>
    <row r="45" spans="1:175" ht="31.15" customHeight="1">
      <c r="A45" s="52"/>
      <c r="B45" s="354" t="s">
        <v>88</v>
      </c>
      <c r="C45" s="354"/>
      <c r="D45" s="354"/>
      <c r="E45" s="354"/>
      <c r="F45" s="354"/>
      <c r="G45" s="354"/>
      <c r="H45" s="354"/>
      <c r="I45" s="354"/>
      <c r="J45" s="354"/>
      <c r="K45" s="354"/>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c r="BK45" s="52"/>
      <c r="BL45" s="52"/>
      <c r="BM45" s="52"/>
      <c r="BN45" s="52"/>
      <c r="BO45" s="52"/>
      <c r="BP45" s="52"/>
      <c r="BQ45" s="52"/>
      <c r="BR45" s="52"/>
      <c r="BS45" s="52"/>
      <c r="BT45" s="52"/>
      <c r="BU45" s="52"/>
      <c r="BV45" s="52"/>
      <c r="BW45" s="52"/>
      <c r="BX45" s="52"/>
      <c r="BY45" s="52"/>
      <c r="BZ45" s="52"/>
      <c r="CA45" s="52"/>
      <c r="CB45" s="52"/>
      <c r="CC45" s="52"/>
      <c r="CD45" s="52"/>
      <c r="CE45" s="52"/>
      <c r="CF45" s="52"/>
      <c r="CG45" s="52"/>
      <c r="CH45" s="52"/>
      <c r="CI45" s="52"/>
      <c r="CJ45" s="52"/>
      <c r="CK45" s="52"/>
      <c r="CL45" s="52"/>
      <c r="CM45" s="52"/>
      <c r="CN45" s="52"/>
      <c r="CO45" s="52"/>
      <c r="CP45" s="52"/>
      <c r="CQ45" s="52"/>
      <c r="CR45" s="52"/>
      <c r="CS45" s="52"/>
      <c r="CT45" s="52"/>
      <c r="CU45" s="52"/>
      <c r="CV45" s="52"/>
      <c r="CW45" s="52"/>
      <c r="CX45" s="52"/>
      <c r="CY45" s="52"/>
      <c r="CZ45" s="52"/>
      <c r="DA45" s="52"/>
      <c r="DB45" s="52"/>
      <c r="DC45" s="52"/>
      <c r="DD45" s="52"/>
      <c r="DE45" s="52"/>
      <c r="DF45" s="52"/>
      <c r="DG45" s="52"/>
      <c r="DH45" s="52"/>
      <c r="DI45" s="52"/>
      <c r="DJ45" s="52"/>
      <c r="DK45" s="52"/>
      <c r="DL45" s="52"/>
      <c r="DM45" s="52"/>
      <c r="DN45" s="52"/>
      <c r="DO45" s="52"/>
      <c r="DP45" s="52"/>
      <c r="DQ45" s="52"/>
      <c r="DR45" s="52"/>
      <c r="DS45" s="52"/>
      <c r="DT45" s="52"/>
      <c r="DU45" s="52"/>
      <c r="DV45" s="52"/>
      <c r="DW45" s="52"/>
      <c r="DX45" s="52"/>
      <c r="DY45" s="52"/>
      <c r="DZ45" s="52"/>
      <c r="EA45" s="52"/>
      <c r="EB45" s="52"/>
      <c r="EC45" s="52"/>
      <c r="ED45" s="52"/>
      <c r="EE45" s="52"/>
      <c r="EF45" s="52"/>
      <c r="EG45" s="52"/>
      <c r="EH45" s="52"/>
      <c r="EI45" s="52"/>
      <c r="EJ45" s="52"/>
      <c r="EK45" s="52"/>
      <c r="EL45" s="52"/>
      <c r="EM45" s="52"/>
      <c r="EN45" s="52"/>
      <c r="EO45" s="52"/>
      <c r="EP45" s="52"/>
      <c r="EQ45" s="52"/>
      <c r="ER45" s="52"/>
      <c r="ES45" s="52"/>
      <c r="ET45" s="52"/>
      <c r="EU45" s="52"/>
      <c r="EV45" s="52"/>
      <c r="EW45" s="52"/>
      <c r="EX45" s="52"/>
      <c r="EY45" s="52"/>
      <c r="EZ45" s="52"/>
      <c r="FA45" s="52"/>
      <c r="FB45" s="52"/>
      <c r="FC45" s="52"/>
      <c r="FD45" s="52"/>
      <c r="FE45" s="52"/>
      <c r="FF45" s="52"/>
      <c r="FG45" s="52"/>
      <c r="FH45" s="52"/>
      <c r="FI45" s="52"/>
      <c r="FJ45" s="52"/>
      <c r="FK45" s="52"/>
      <c r="FL45" s="52"/>
      <c r="FM45" s="52"/>
      <c r="FN45" s="52"/>
      <c r="FO45" s="52"/>
      <c r="FP45" s="52"/>
      <c r="FQ45" s="52"/>
      <c r="FR45" s="52"/>
      <c r="FS45" s="52"/>
    </row>
    <row r="46" spans="1:175" ht="24.75" customHeight="1">
      <c r="A46" s="57"/>
      <c r="B46" s="4" t="s">
        <v>13</v>
      </c>
      <c r="C46" s="24" t="s">
        <v>0</v>
      </c>
      <c r="D46" s="355" t="s">
        <v>19</v>
      </c>
      <c r="E46" s="356"/>
      <c r="F46" s="356"/>
      <c r="G46" s="357"/>
      <c r="H46" s="29" t="s">
        <v>20</v>
      </c>
      <c r="I46" s="5" t="s">
        <v>21</v>
      </c>
      <c r="J46" s="5" t="s">
        <v>22</v>
      </c>
      <c r="K46" s="24" t="s">
        <v>3</v>
      </c>
      <c r="L46" s="57"/>
      <c r="M46" s="57"/>
      <c r="N46" s="57"/>
      <c r="O46" s="57"/>
      <c r="P46" s="57"/>
      <c r="Q46" s="57"/>
      <c r="R46" s="57"/>
      <c r="S46" s="57"/>
      <c r="T46" s="57"/>
      <c r="U46" s="57"/>
      <c r="V46" s="57"/>
      <c r="W46" s="57"/>
      <c r="X46" s="57"/>
      <c r="Y46" s="57"/>
      <c r="Z46" s="57"/>
      <c r="AA46" s="57"/>
      <c r="AB46" s="57"/>
      <c r="AC46" s="57"/>
      <c r="AD46" s="57"/>
      <c r="AE46" s="57"/>
      <c r="AF46" s="57"/>
      <c r="AG46" s="57"/>
      <c r="AH46" s="57"/>
      <c r="AI46" s="57"/>
      <c r="AJ46" s="57"/>
      <c r="AK46" s="57"/>
      <c r="AL46" s="57"/>
      <c r="AM46" s="57"/>
      <c r="AN46" s="57"/>
      <c r="AO46" s="57"/>
      <c r="AP46" s="57"/>
      <c r="AQ46" s="57"/>
      <c r="AR46" s="57"/>
      <c r="AS46" s="57"/>
      <c r="AT46" s="57"/>
      <c r="AU46" s="57"/>
      <c r="AV46" s="57"/>
      <c r="AW46" s="57"/>
      <c r="AX46" s="57"/>
      <c r="AY46" s="57"/>
      <c r="AZ46" s="57"/>
      <c r="BA46" s="57"/>
      <c r="BB46" s="57"/>
      <c r="BC46" s="57"/>
      <c r="BD46" s="57"/>
      <c r="BE46" s="57"/>
      <c r="BF46" s="57"/>
      <c r="BG46" s="57"/>
      <c r="BH46" s="57"/>
      <c r="BI46" s="57"/>
      <c r="BJ46" s="57"/>
      <c r="BK46" s="57"/>
      <c r="BL46" s="57"/>
      <c r="BM46" s="57"/>
      <c r="BN46" s="57"/>
      <c r="BO46" s="57"/>
      <c r="BP46" s="57"/>
      <c r="BQ46" s="57"/>
      <c r="BR46" s="57"/>
      <c r="BS46" s="57"/>
      <c r="BT46" s="57"/>
      <c r="BU46" s="57"/>
      <c r="BV46" s="57"/>
      <c r="BW46" s="57"/>
      <c r="BX46" s="57"/>
      <c r="BY46" s="57"/>
      <c r="BZ46" s="57"/>
      <c r="CA46" s="57"/>
      <c r="CB46" s="57"/>
      <c r="CC46" s="57"/>
      <c r="CD46" s="57"/>
      <c r="CE46" s="57"/>
      <c r="CF46" s="57"/>
      <c r="CG46" s="57"/>
      <c r="CH46" s="57"/>
      <c r="CI46" s="57"/>
      <c r="CJ46" s="57"/>
      <c r="CK46" s="57"/>
      <c r="CL46" s="57"/>
      <c r="CM46" s="57"/>
      <c r="CN46" s="57"/>
      <c r="CO46" s="57"/>
      <c r="CP46" s="57"/>
      <c r="CQ46" s="57"/>
      <c r="CR46" s="57"/>
      <c r="CS46" s="57"/>
      <c r="CT46" s="57"/>
      <c r="CU46" s="57"/>
      <c r="CV46" s="57"/>
      <c r="CW46" s="57"/>
      <c r="CX46" s="57"/>
      <c r="CY46" s="57"/>
      <c r="CZ46" s="57"/>
      <c r="DA46" s="57"/>
      <c r="DB46" s="57"/>
      <c r="DC46" s="57"/>
      <c r="DD46" s="57"/>
      <c r="DE46" s="57"/>
      <c r="DF46" s="57"/>
      <c r="DG46" s="57"/>
      <c r="DH46" s="57"/>
      <c r="DI46" s="57"/>
      <c r="DJ46" s="57"/>
      <c r="DK46" s="57"/>
      <c r="DL46" s="57"/>
      <c r="DM46" s="57"/>
      <c r="DN46" s="57"/>
      <c r="DO46" s="57"/>
      <c r="DP46" s="57"/>
      <c r="DQ46" s="57"/>
      <c r="DR46" s="57"/>
      <c r="DS46" s="57"/>
      <c r="DT46" s="57"/>
      <c r="DU46" s="57"/>
      <c r="DV46" s="57"/>
      <c r="DW46" s="57"/>
      <c r="DX46" s="57"/>
      <c r="DY46" s="57"/>
      <c r="DZ46" s="57"/>
      <c r="EA46" s="57"/>
      <c r="EB46" s="57"/>
      <c r="EC46" s="57"/>
      <c r="ED46" s="57"/>
      <c r="EE46" s="57"/>
      <c r="EF46" s="57"/>
      <c r="EG46" s="57"/>
      <c r="EH46" s="57"/>
      <c r="EI46" s="57"/>
      <c r="EJ46" s="57"/>
      <c r="EK46" s="57"/>
      <c r="EL46" s="57"/>
      <c r="EM46" s="57"/>
      <c r="EN46" s="57"/>
      <c r="EO46" s="57"/>
      <c r="EP46" s="57"/>
      <c r="EQ46" s="57"/>
      <c r="ER46" s="57"/>
      <c r="ES46" s="57"/>
      <c r="ET46" s="57"/>
      <c r="EU46" s="57"/>
      <c r="EV46" s="57"/>
      <c r="EW46" s="57"/>
      <c r="EX46" s="57"/>
      <c r="EY46" s="57"/>
      <c r="EZ46" s="57"/>
      <c r="FA46" s="57"/>
      <c r="FB46" s="57"/>
      <c r="FC46" s="57"/>
      <c r="FD46" s="57"/>
      <c r="FE46" s="57"/>
      <c r="FF46" s="57"/>
      <c r="FG46" s="57"/>
      <c r="FH46" s="57"/>
      <c r="FI46" s="57"/>
      <c r="FJ46" s="57"/>
      <c r="FK46" s="57"/>
      <c r="FL46" s="57"/>
      <c r="FM46" s="57"/>
      <c r="FN46" s="57"/>
      <c r="FO46" s="57"/>
      <c r="FP46" s="57"/>
      <c r="FQ46" s="57"/>
      <c r="FR46" s="57"/>
      <c r="FS46" s="57"/>
    </row>
    <row r="47" spans="1:175" ht="115.5">
      <c r="A47" s="57"/>
      <c r="B47" s="71">
        <v>1</v>
      </c>
      <c r="C47" s="53" t="str">
        <f>BC_LĐNM!B2</f>
        <v>06PXT-0250B</v>
      </c>
      <c r="D47" s="342" t="str">
        <f>BC_LĐNM!C2</f>
        <v xml:space="preserve">Thiết bị đo áp bị dao động cao ( tồn đọng) </v>
      </c>
      <c r="E47" s="343"/>
      <c r="F47" s="343"/>
      <c r="G47" s="344"/>
      <c r="H47" s="53" t="str">
        <f>BC_LĐNM!E2</f>
        <v>Đạt</v>
      </c>
      <c r="I47" s="34" t="str">
        <f>BC_LĐNM!F2</f>
        <v xml:space="preserve">Nguyên nhân: Bộ D/A lỗi.
Thực hiện: 14/5 :Kiểm tra giá trị đo áp có xung tăng giảm liên tục. Tiến hành MOS giá trị (HH&amp;LL) trên ESD.Kiểm tra tại site vent không phát hiện bất thường. 15/5 PV dao động mạnh, kiểm tra bộ D/A dao động, tiến hành nhận vật tư, test report  transmitter mới. 16/5: Thay mới transmitter, loop test , report cùng VH, thiết bị hoạt động  bình thường, bàn giao VH 
Kết quả: Thiết bị hoạt động  bình thường, bàn giao VH,  bỏ bypass tín hiệu LL, HH theo yêu cầu vận hành sau khi theo dõi thấy ổn. Thiết bị hoạt động  bình thường, bàn giao VH </v>
      </c>
      <c r="J47" s="34"/>
      <c r="K47" s="34"/>
      <c r="L47" s="57"/>
      <c r="M47" s="57"/>
      <c r="N47" s="57"/>
      <c r="O47" s="57"/>
      <c r="P47" s="57"/>
      <c r="Q47" s="57"/>
      <c r="R47" s="57"/>
      <c r="S47" s="57"/>
      <c r="T47" s="57"/>
      <c r="U47" s="57"/>
      <c r="V47" s="57"/>
      <c r="W47" s="57"/>
      <c r="X47" s="57"/>
      <c r="Y47" s="57"/>
      <c r="Z47" s="57"/>
      <c r="AA47" s="57"/>
      <c r="AB47" s="57"/>
      <c r="AC47" s="57"/>
      <c r="AD47" s="57"/>
      <c r="AE47" s="57"/>
      <c r="AF47" s="57"/>
      <c r="AG47" s="57"/>
      <c r="AH47" s="57"/>
      <c r="AI47" s="57"/>
      <c r="AJ47" s="57"/>
      <c r="AK47" s="57"/>
      <c r="AL47" s="57"/>
      <c r="AM47" s="57"/>
      <c r="AN47" s="57"/>
      <c r="AO47" s="57"/>
      <c r="AP47" s="57"/>
      <c r="AQ47" s="57"/>
      <c r="AR47" s="57"/>
      <c r="AS47" s="57"/>
      <c r="AT47" s="57"/>
      <c r="AU47" s="57"/>
      <c r="AV47" s="57"/>
      <c r="AW47" s="57"/>
      <c r="AX47" s="57"/>
      <c r="AY47" s="57"/>
      <c r="AZ47" s="57"/>
      <c r="BA47" s="57"/>
      <c r="BB47" s="57"/>
      <c r="BC47" s="57"/>
      <c r="BD47" s="57"/>
      <c r="BE47" s="57"/>
      <c r="BF47" s="57"/>
      <c r="BG47" s="57"/>
      <c r="BH47" s="57"/>
      <c r="BI47" s="57"/>
      <c r="BJ47" s="57"/>
      <c r="BK47" s="57"/>
      <c r="BL47" s="57"/>
      <c r="BM47" s="57"/>
      <c r="BN47" s="57"/>
      <c r="BO47" s="57"/>
      <c r="BP47" s="57"/>
      <c r="BQ47" s="57"/>
      <c r="BR47" s="57"/>
      <c r="BS47" s="57"/>
      <c r="BT47" s="57"/>
      <c r="BU47" s="57"/>
      <c r="BV47" s="57"/>
      <c r="BW47" s="57"/>
      <c r="BX47" s="57"/>
      <c r="BY47" s="57"/>
      <c r="BZ47" s="57"/>
      <c r="CA47" s="57"/>
      <c r="CB47" s="57"/>
      <c r="CC47" s="57"/>
      <c r="CD47" s="57"/>
      <c r="CE47" s="57"/>
      <c r="CF47" s="57"/>
      <c r="CG47" s="57"/>
      <c r="CH47" s="57"/>
      <c r="CI47" s="57"/>
      <c r="CJ47" s="57"/>
      <c r="CK47" s="57"/>
      <c r="CL47" s="57"/>
      <c r="CM47" s="57"/>
      <c r="CN47" s="57"/>
      <c r="CO47" s="57"/>
      <c r="CP47" s="57"/>
      <c r="CQ47" s="57"/>
      <c r="CR47" s="57"/>
      <c r="CS47" s="57"/>
      <c r="CT47" s="57"/>
      <c r="CU47" s="57"/>
      <c r="CV47" s="57"/>
      <c r="CW47" s="57"/>
      <c r="CX47" s="57"/>
      <c r="CY47" s="57"/>
      <c r="CZ47" s="57"/>
      <c r="DA47" s="57"/>
      <c r="DB47" s="57"/>
      <c r="DC47" s="57"/>
      <c r="DD47" s="57"/>
      <c r="DE47" s="57"/>
      <c r="DF47" s="57"/>
      <c r="DG47" s="57"/>
      <c r="DH47" s="57"/>
      <c r="DI47" s="57"/>
      <c r="DJ47" s="57"/>
      <c r="DK47" s="57"/>
      <c r="DL47" s="57"/>
      <c r="DM47" s="57"/>
      <c r="DN47" s="57"/>
      <c r="DO47" s="57"/>
      <c r="DP47" s="57"/>
      <c r="DQ47" s="57"/>
      <c r="DR47" s="57"/>
      <c r="DS47" s="57"/>
      <c r="DT47" s="57"/>
      <c r="DU47" s="57"/>
      <c r="DV47" s="57"/>
      <c r="DW47" s="57"/>
      <c r="DX47" s="57"/>
      <c r="DY47" s="57"/>
      <c r="DZ47" s="57"/>
      <c r="EA47" s="57"/>
      <c r="EB47" s="57"/>
      <c r="EC47" s="57"/>
      <c r="ED47" s="57"/>
      <c r="EE47" s="57"/>
      <c r="EF47" s="57"/>
      <c r="EG47" s="57"/>
      <c r="EH47" s="57"/>
      <c r="EI47" s="57"/>
      <c r="EJ47" s="57"/>
      <c r="EK47" s="57"/>
      <c r="EL47" s="57"/>
      <c r="EM47" s="57"/>
      <c r="EN47" s="57"/>
      <c r="EO47" s="57"/>
      <c r="EP47" s="57"/>
      <c r="EQ47" s="57"/>
      <c r="ER47" s="57"/>
      <c r="ES47" s="57"/>
      <c r="ET47" s="57"/>
      <c r="EU47" s="57"/>
      <c r="EV47" s="57"/>
      <c r="EW47" s="57"/>
      <c r="EX47" s="57"/>
      <c r="EY47" s="57"/>
      <c r="EZ47" s="57"/>
      <c r="FA47" s="57"/>
      <c r="FB47" s="57"/>
      <c r="FC47" s="57"/>
      <c r="FD47" s="57"/>
      <c r="FE47" s="57"/>
      <c r="FF47" s="57"/>
      <c r="FG47" s="57"/>
      <c r="FH47" s="57"/>
      <c r="FI47" s="57"/>
      <c r="FJ47" s="57"/>
      <c r="FK47" s="57"/>
      <c r="FL47" s="57"/>
      <c r="FM47" s="57"/>
      <c r="FN47" s="57"/>
      <c r="FO47" s="57"/>
      <c r="FP47" s="57"/>
      <c r="FQ47" s="57"/>
      <c r="FR47" s="57"/>
      <c r="FS47" s="57"/>
    </row>
    <row r="48" spans="1:175" ht="66">
      <c r="A48" s="57"/>
      <c r="B48" s="71">
        <v>2</v>
      </c>
      <c r="C48" s="53" t="str">
        <f>BC_LĐNM!B3</f>
        <v>Z08301A/B</v>
      </c>
      <c r="D48" s="342" t="str">
        <f>BC_LĐNM!C3</f>
        <v xml:space="preserve"> VH báo off nguồn PLC</v>
      </c>
      <c r="E48" s="343"/>
      <c r="F48" s="343"/>
      <c r="G48" s="344"/>
      <c r="H48" s="53" t="str">
        <f>BC_LĐNM!E3</f>
        <v>Đạt</v>
      </c>
      <c r="I48" s="34" t="str">
        <f>BC_LĐNM!F3</f>
        <v>Nguyên nhân : Thực hiện theo y/c VH.
Thực hiện:  Theo y/c VH off nguồn PLC cho VH vệ sinh, sau khi vệ sinh xong tiến hành On lại nguồn. Thiết bị hoạt động bình thường, bàn giao ĐVVH.
Kết quả:  Thiết bị hoạt động bình thường, bàn giao ĐVVH.</v>
      </c>
      <c r="J48" s="34"/>
      <c r="K48" s="34"/>
      <c r="L48" s="57"/>
      <c r="M48" s="57"/>
      <c r="N48" s="57"/>
      <c r="O48" s="57"/>
      <c r="P48" s="57"/>
      <c r="Q48" s="57"/>
      <c r="R48" s="57"/>
      <c r="S48" s="57"/>
      <c r="T48" s="57"/>
      <c r="U48" s="57"/>
      <c r="V48" s="57"/>
      <c r="W48" s="57"/>
      <c r="X48" s="57"/>
      <c r="Y48" s="57"/>
      <c r="Z48" s="57"/>
      <c r="AA48" s="57"/>
      <c r="AB48" s="57"/>
      <c r="AC48" s="57"/>
      <c r="AD48" s="57"/>
      <c r="AE48" s="57"/>
      <c r="AF48" s="57"/>
      <c r="AG48" s="57"/>
      <c r="AH48" s="57"/>
      <c r="AI48" s="57"/>
      <c r="AJ48" s="57"/>
      <c r="AK48" s="57"/>
      <c r="AL48" s="57"/>
      <c r="AM48" s="57"/>
      <c r="AN48" s="57"/>
      <c r="AO48" s="57"/>
      <c r="AP48" s="57"/>
      <c r="AQ48" s="57"/>
      <c r="AR48" s="57"/>
      <c r="AS48" s="57"/>
      <c r="AT48" s="57"/>
      <c r="AU48" s="57"/>
      <c r="AV48" s="57"/>
      <c r="AW48" s="57"/>
      <c r="AX48" s="57"/>
      <c r="AY48" s="57"/>
      <c r="AZ48" s="57"/>
      <c r="BA48" s="57"/>
      <c r="BB48" s="57"/>
      <c r="BC48" s="57"/>
      <c r="BD48" s="57"/>
      <c r="BE48" s="57"/>
      <c r="BF48" s="57"/>
      <c r="BG48" s="57"/>
      <c r="BH48" s="57"/>
      <c r="BI48" s="57"/>
      <c r="BJ48" s="57"/>
      <c r="BK48" s="57"/>
      <c r="BL48" s="57"/>
      <c r="BM48" s="57"/>
      <c r="BN48" s="57"/>
      <c r="BO48" s="57"/>
      <c r="BP48" s="57"/>
      <c r="BQ48" s="57"/>
      <c r="BR48" s="57"/>
      <c r="BS48" s="57"/>
      <c r="BT48" s="57"/>
      <c r="BU48" s="57"/>
      <c r="BV48" s="57"/>
      <c r="BW48" s="57"/>
      <c r="BX48" s="57"/>
      <c r="BY48" s="57"/>
      <c r="BZ48" s="57"/>
      <c r="CA48" s="57"/>
      <c r="CB48" s="57"/>
      <c r="CC48" s="57"/>
      <c r="CD48" s="57"/>
      <c r="CE48" s="57"/>
      <c r="CF48" s="57"/>
      <c r="CG48" s="57"/>
      <c r="CH48" s="57"/>
      <c r="CI48" s="57"/>
      <c r="CJ48" s="57"/>
      <c r="CK48" s="57"/>
      <c r="CL48" s="57"/>
      <c r="CM48" s="57"/>
      <c r="CN48" s="57"/>
      <c r="CO48" s="57"/>
      <c r="CP48" s="57"/>
      <c r="CQ48" s="57"/>
      <c r="CR48" s="57"/>
      <c r="CS48" s="57"/>
      <c r="CT48" s="57"/>
      <c r="CU48" s="57"/>
      <c r="CV48" s="57"/>
      <c r="CW48" s="57"/>
      <c r="CX48" s="57"/>
      <c r="CY48" s="57"/>
      <c r="CZ48" s="57"/>
      <c r="DA48" s="57"/>
      <c r="DB48" s="57"/>
      <c r="DC48" s="57"/>
      <c r="DD48" s="57"/>
      <c r="DE48" s="57"/>
      <c r="DF48" s="57"/>
      <c r="DG48" s="57"/>
      <c r="DH48" s="57"/>
      <c r="DI48" s="57"/>
      <c r="DJ48" s="57"/>
      <c r="DK48" s="57"/>
      <c r="DL48" s="57"/>
      <c r="DM48" s="57"/>
      <c r="DN48" s="57"/>
      <c r="DO48" s="57"/>
      <c r="DP48" s="57"/>
      <c r="DQ48" s="57"/>
      <c r="DR48" s="57"/>
      <c r="DS48" s="57"/>
      <c r="DT48" s="57"/>
      <c r="DU48" s="57"/>
      <c r="DV48" s="57"/>
      <c r="DW48" s="57"/>
      <c r="DX48" s="57"/>
      <c r="DY48" s="57"/>
      <c r="DZ48" s="57"/>
      <c r="EA48" s="57"/>
      <c r="EB48" s="57"/>
      <c r="EC48" s="57"/>
      <c r="ED48" s="57"/>
      <c r="EE48" s="57"/>
      <c r="EF48" s="57"/>
      <c r="EG48" s="57"/>
      <c r="EH48" s="57"/>
      <c r="EI48" s="57"/>
      <c r="EJ48" s="57"/>
      <c r="EK48" s="57"/>
      <c r="EL48" s="57"/>
      <c r="EM48" s="57"/>
      <c r="EN48" s="57"/>
      <c r="EO48" s="57"/>
      <c r="EP48" s="57"/>
      <c r="EQ48" s="57"/>
      <c r="ER48" s="57"/>
      <c r="ES48" s="57"/>
      <c r="ET48" s="57"/>
      <c r="EU48" s="57"/>
      <c r="EV48" s="57"/>
      <c r="EW48" s="57"/>
      <c r="EX48" s="57"/>
      <c r="EY48" s="57"/>
      <c r="EZ48" s="57"/>
      <c r="FA48" s="57"/>
      <c r="FB48" s="57"/>
      <c r="FC48" s="57"/>
      <c r="FD48" s="57"/>
      <c r="FE48" s="57"/>
      <c r="FF48" s="57"/>
      <c r="FG48" s="57"/>
      <c r="FH48" s="57"/>
      <c r="FI48" s="57"/>
      <c r="FJ48" s="57"/>
      <c r="FK48" s="57"/>
      <c r="FL48" s="57"/>
      <c r="FM48" s="57"/>
      <c r="FN48" s="57"/>
      <c r="FO48" s="57"/>
      <c r="FP48" s="57"/>
      <c r="FQ48" s="57"/>
      <c r="FR48" s="57"/>
      <c r="FS48" s="57"/>
    </row>
    <row r="49" spans="1:175" ht="82.5">
      <c r="A49" s="57"/>
      <c r="B49" s="71">
        <v>3</v>
      </c>
      <c r="C49" s="53" t="str">
        <f>BC_LĐNM!B4</f>
        <v>06AT-1103</v>
      </c>
      <c r="D49" s="342" t="str">
        <f>BC_LĐNM!C4</f>
        <v>VH báo hết khi Argon</v>
      </c>
      <c r="E49" s="343"/>
      <c r="F49" s="343"/>
      <c r="G49" s="344"/>
      <c r="H49" s="53" t="str">
        <f>BC_LĐNM!E4</f>
        <v>Đạt</v>
      </c>
      <c r="I49" s="34" t="str">
        <f>BC_LĐNM!F4</f>
        <v>Nguyên nhân : Hết khí Argon
Thực hiện:  Quan sát thấy hết khí Argon,  tổ Phân tích hỗ trợ online- lấy chay khí kho WEC lên thay, phối hợp An toàn vận chuyển 2 chai khí đến vi trí chai khí dự phòng  và thay thế. Thiết bị hoạt động bình thường, bàn giao ĐVVH.
Kết quả: Thiết bị hoạt động bình thường, bàn giao ĐVVH.</v>
      </c>
      <c r="J49" s="34"/>
      <c r="K49" s="34"/>
      <c r="L49" s="57"/>
      <c r="M49" s="57"/>
      <c r="N49" s="57"/>
      <c r="O49" s="57"/>
      <c r="P49" s="57"/>
      <c r="Q49" s="57"/>
      <c r="R49" s="57"/>
      <c r="S49" s="57"/>
      <c r="T49" s="57"/>
      <c r="U49" s="57"/>
      <c r="V49" s="57"/>
      <c r="W49" s="57"/>
      <c r="X49" s="57"/>
      <c r="Y49" s="57"/>
      <c r="Z49" s="57"/>
      <c r="AA49" s="57"/>
      <c r="AB49" s="57"/>
      <c r="AC49" s="57"/>
      <c r="AD49" s="57"/>
      <c r="AE49" s="57"/>
      <c r="AF49" s="57"/>
      <c r="AG49" s="57"/>
      <c r="AH49" s="57"/>
      <c r="AI49" s="57"/>
      <c r="AJ49" s="57"/>
      <c r="AK49" s="57"/>
      <c r="AL49" s="57"/>
      <c r="AM49" s="57"/>
      <c r="AN49" s="57"/>
      <c r="AO49" s="57"/>
      <c r="AP49" s="57"/>
      <c r="AQ49" s="57"/>
      <c r="AR49" s="57"/>
      <c r="AS49" s="57"/>
      <c r="AT49" s="57"/>
      <c r="AU49" s="57"/>
      <c r="AV49" s="57"/>
      <c r="AW49" s="57"/>
      <c r="AX49" s="57"/>
      <c r="AY49" s="57"/>
      <c r="AZ49" s="57"/>
      <c r="BA49" s="57"/>
      <c r="BB49" s="57"/>
      <c r="BC49" s="57"/>
      <c r="BD49" s="57"/>
      <c r="BE49" s="57"/>
      <c r="BF49" s="57"/>
      <c r="BG49" s="57"/>
      <c r="BH49" s="57"/>
      <c r="BI49" s="57"/>
      <c r="BJ49" s="57"/>
      <c r="BK49" s="57"/>
      <c r="BL49" s="57"/>
      <c r="BM49" s="57"/>
      <c r="BN49" s="57"/>
      <c r="BO49" s="57"/>
      <c r="BP49" s="57"/>
      <c r="BQ49" s="57"/>
      <c r="BR49" s="57"/>
      <c r="BS49" s="57"/>
      <c r="BT49" s="57"/>
      <c r="BU49" s="57"/>
      <c r="BV49" s="57"/>
      <c r="BW49" s="57"/>
      <c r="BX49" s="57"/>
      <c r="BY49" s="57"/>
      <c r="BZ49" s="57"/>
      <c r="CA49" s="57"/>
      <c r="CB49" s="57"/>
      <c r="CC49" s="57"/>
      <c r="CD49" s="57"/>
      <c r="CE49" s="57"/>
      <c r="CF49" s="57"/>
      <c r="CG49" s="57"/>
      <c r="CH49" s="57"/>
      <c r="CI49" s="57"/>
      <c r="CJ49" s="57"/>
      <c r="CK49" s="57"/>
      <c r="CL49" s="57"/>
      <c r="CM49" s="57"/>
      <c r="CN49" s="57"/>
      <c r="CO49" s="57"/>
      <c r="CP49" s="57"/>
      <c r="CQ49" s="57"/>
      <c r="CR49" s="57"/>
      <c r="CS49" s="57"/>
      <c r="CT49" s="57"/>
      <c r="CU49" s="57"/>
      <c r="CV49" s="57"/>
      <c r="CW49" s="57"/>
      <c r="CX49" s="57"/>
      <c r="CY49" s="57"/>
      <c r="CZ49" s="57"/>
      <c r="DA49" s="57"/>
      <c r="DB49" s="57"/>
      <c r="DC49" s="57"/>
      <c r="DD49" s="57"/>
      <c r="DE49" s="57"/>
      <c r="DF49" s="57"/>
      <c r="DG49" s="57"/>
      <c r="DH49" s="57"/>
      <c r="DI49" s="57"/>
      <c r="DJ49" s="57"/>
      <c r="DK49" s="57"/>
      <c r="DL49" s="57"/>
      <c r="DM49" s="57"/>
      <c r="DN49" s="57"/>
      <c r="DO49" s="57"/>
      <c r="DP49" s="57"/>
      <c r="DQ49" s="57"/>
      <c r="DR49" s="57"/>
      <c r="DS49" s="57"/>
      <c r="DT49" s="57"/>
      <c r="DU49" s="57"/>
      <c r="DV49" s="57"/>
      <c r="DW49" s="57"/>
      <c r="DX49" s="57"/>
      <c r="DY49" s="57"/>
      <c r="DZ49" s="57"/>
      <c r="EA49" s="57"/>
      <c r="EB49" s="57"/>
      <c r="EC49" s="57"/>
      <c r="ED49" s="57"/>
      <c r="EE49" s="57"/>
      <c r="EF49" s="57"/>
      <c r="EG49" s="57"/>
      <c r="EH49" s="57"/>
      <c r="EI49" s="57"/>
      <c r="EJ49" s="57"/>
      <c r="EK49" s="57"/>
      <c r="EL49" s="57"/>
      <c r="EM49" s="57"/>
      <c r="EN49" s="57"/>
      <c r="EO49" s="57"/>
      <c r="EP49" s="57"/>
      <c r="EQ49" s="57"/>
      <c r="ER49" s="57"/>
      <c r="ES49" s="57"/>
      <c r="ET49" s="57"/>
      <c r="EU49" s="57"/>
      <c r="EV49" s="57"/>
      <c r="EW49" s="57"/>
      <c r="EX49" s="57"/>
      <c r="EY49" s="57"/>
      <c r="EZ49" s="57"/>
      <c r="FA49" s="57"/>
      <c r="FB49" s="57"/>
      <c r="FC49" s="57"/>
      <c r="FD49" s="57"/>
      <c r="FE49" s="57"/>
      <c r="FF49" s="57"/>
      <c r="FG49" s="57"/>
      <c r="FH49" s="57"/>
      <c r="FI49" s="57"/>
      <c r="FJ49" s="57"/>
      <c r="FK49" s="57"/>
      <c r="FL49" s="57"/>
      <c r="FM49" s="57"/>
      <c r="FN49" s="57"/>
      <c r="FO49" s="57"/>
      <c r="FP49" s="57"/>
      <c r="FQ49" s="57"/>
      <c r="FR49" s="57"/>
      <c r="FS49" s="57"/>
    </row>
    <row r="50" spans="1:175" ht="82.5">
      <c r="A50" s="57"/>
      <c r="B50" s="71">
        <v>4</v>
      </c>
      <c r="C50" s="53" t="str">
        <f>BC_LĐNM!B5</f>
        <v xml:space="preserve"> 04TT-3011</v>
      </c>
      <c r="D50" s="342" t="str">
        <f>BC_LĐNM!C5</f>
        <v xml:space="preserve"> Thiết bị Alarm I.O.P sau đó recover lại Normal </v>
      </c>
      <c r="E50" s="343"/>
      <c r="F50" s="343"/>
      <c r="G50" s="344"/>
      <c r="H50" s="53" t="str">
        <f>BC_LĐNM!E5</f>
        <v>Đạt</v>
      </c>
      <c r="I50" s="34" t="str">
        <f>BC_LĐNM!F5</f>
        <v xml:space="preserve">Nguyên nhân : Chưa rõ nguyên nhân, nghi lão hóa trans 
Thực hiện: Kiểm tra đo áp Vcc= 13,4Vdc, TC K~ 51,2 degC, transmitter TH400, ragne : 0~100 degC, looptest sai số trong phạm vi = 0.8decC. Tiếp địa bình thường . Chưa phát hiện bất thường ở thiết bị, bàn giao VH theo dõi thêm. 
Kết quả: Chưa phát hiện bất thường ở thiết bị, bàn giao VH theo dõi thêm. </v>
      </c>
      <c r="J50" s="34"/>
      <c r="K50" s="34"/>
      <c r="L50" s="57"/>
      <c r="M50" s="57"/>
      <c r="N50" s="57"/>
      <c r="O50" s="57"/>
      <c r="P50" s="57"/>
      <c r="Q50" s="57"/>
      <c r="R50" s="57"/>
      <c r="S50" s="57"/>
      <c r="T50" s="57"/>
      <c r="U50" s="57"/>
      <c r="V50" s="57"/>
      <c r="W50" s="57"/>
      <c r="X50" s="57"/>
      <c r="Y50" s="57"/>
      <c r="Z50" s="57"/>
      <c r="AA50" s="57"/>
      <c r="AB50" s="57"/>
      <c r="AC50" s="57"/>
      <c r="AD50" s="57"/>
      <c r="AE50" s="57"/>
      <c r="AF50" s="57"/>
      <c r="AG50" s="57"/>
      <c r="AH50" s="57"/>
      <c r="AI50" s="57"/>
      <c r="AJ50" s="57"/>
      <c r="AK50" s="57"/>
      <c r="AL50" s="57"/>
      <c r="AM50" s="57"/>
      <c r="AN50" s="57"/>
      <c r="AO50" s="57"/>
      <c r="AP50" s="57"/>
      <c r="AQ50" s="57"/>
      <c r="AR50" s="57"/>
      <c r="AS50" s="57"/>
      <c r="AT50" s="57"/>
      <c r="AU50" s="57"/>
      <c r="AV50" s="57"/>
      <c r="AW50" s="57"/>
      <c r="AX50" s="57"/>
      <c r="AY50" s="57"/>
      <c r="AZ50" s="57"/>
      <c r="BA50" s="57"/>
      <c r="BB50" s="57"/>
      <c r="BC50" s="57"/>
      <c r="BD50" s="57"/>
      <c r="BE50" s="57"/>
      <c r="BF50" s="57"/>
      <c r="BG50" s="57"/>
      <c r="BH50" s="57"/>
      <c r="BI50" s="57"/>
      <c r="BJ50" s="57"/>
      <c r="BK50" s="57"/>
      <c r="BL50" s="57"/>
      <c r="BM50" s="57"/>
      <c r="BN50" s="57"/>
      <c r="BO50" s="57"/>
      <c r="BP50" s="57"/>
      <c r="BQ50" s="57"/>
      <c r="BR50" s="57"/>
      <c r="BS50" s="57"/>
      <c r="BT50" s="57"/>
      <c r="BU50" s="57"/>
      <c r="BV50" s="57"/>
      <c r="BW50" s="57"/>
      <c r="BX50" s="57"/>
      <c r="BY50" s="57"/>
      <c r="BZ50" s="57"/>
      <c r="CA50" s="57"/>
      <c r="CB50" s="57"/>
      <c r="CC50" s="57"/>
      <c r="CD50" s="57"/>
      <c r="CE50" s="57"/>
      <c r="CF50" s="57"/>
      <c r="CG50" s="57"/>
      <c r="CH50" s="57"/>
      <c r="CI50" s="57"/>
      <c r="CJ50" s="57"/>
      <c r="CK50" s="57"/>
      <c r="CL50" s="57"/>
      <c r="CM50" s="57"/>
      <c r="CN50" s="57"/>
      <c r="CO50" s="57"/>
      <c r="CP50" s="57"/>
      <c r="CQ50" s="57"/>
      <c r="CR50" s="57"/>
      <c r="CS50" s="57"/>
      <c r="CT50" s="57"/>
      <c r="CU50" s="57"/>
      <c r="CV50" s="57"/>
      <c r="CW50" s="57"/>
      <c r="CX50" s="57"/>
      <c r="CY50" s="57"/>
      <c r="CZ50" s="57"/>
      <c r="DA50" s="57"/>
      <c r="DB50" s="57"/>
      <c r="DC50" s="57"/>
      <c r="DD50" s="57"/>
      <c r="DE50" s="57"/>
      <c r="DF50" s="57"/>
      <c r="DG50" s="57"/>
      <c r="DH50" s="57"/>
      <c r="DI50" s="57"/>
      <c r="DJ50" s="57"/>
      <c r="DK50" s="57"/>
      <c r="DL50" s="57"/>
      <c r="DM50" s="57"/>
      <c r="DN50" s="57"/>
      <c r="DO50" s="57"/>
      <c r="DP50" s="57"/>
      <c r="DQ50" s="57"/>
      <c r="DR50" s="57"/>
      <c r="DS50" s="57"/>
      <c r="DT50" s="57"/>
      <c r="DU50" s="57"/>
      <c r="DV50" s="57"/>
      <c r="DW50" s="57"/>
      <c r="DX50" s="57"/>
      <c r="DY50" s="57"/>
      <c r="DZ50" s="57"/>
      <c r="EA50" s="57"/>
      <c r="EB50" s="57"/>
      <c r="EC50" s="57"/>
      <c r="ED50" s="57"/>
      <c r="EE50" s="57"/>
      <c r="EF50" s="57"/>
      <c r="EG50" s="57"/>
      <c r="EH50" s="57"/>
      <c r="EI50" s="57"/>
      <c r="EJ50" s="57"/>
      <c r="EK50" s="57"/>
      <c r="EL50" s="57"/>
      <c r="EM50" s="57"/>
      <c r="EN50" s="57"/>
      <c r="EO50" s="57"/>
      <c r="EP50" s="57"/>
      <c r="EQ50" s="57"/>
      <c r="ER50" s="57"/>
      <c r="ES50" s="57"/>
      <c r="ET50" s="57"/>
      <c r="EU50" s="57"/>
      <c r="EV50" s="57"/>
      <c r="EW50" s="57"/>
      <c r="EX50" s="57"/>
      <c r="EY50" s="57"/>
      <c r="EZ50" s="57"/>
      <c r="FA50" s="57"/>
      <c r="FB50" s="57"/>
      <c r="FC50" s="57"/>
      <c r="FD50" s="57"/>
      <c r="FE50" s="57"/>
      <c r="FF50" s="57"/>
      <c r="FG50" s="57"/>
      <c r="FH50" s="57"/>
      <c r="FI50" s="57"/>
      <c r="FJ50" s="57"/>
      <c r="FK50" s="57"/>
      <c r="FL50" s="57"/>
      <c r="FM50" s="57"/>
      <c r="FN50" s="57"/>
      <c r="FO50" s="57"/>
      <c r="FP50" s="57"/>
      <c r="FQ50" s="57"/>
      <c r="FR50" s="57"/>
      <c r="FS50" s="57"/>
    </row>
    <row r="51" spans="1:175" ht="66">
      <c r="A51" s="57"/>
      <c r="B51" s="71">
        <v>5</v>
      </c>
      <c r="C51" s="53" t="str">
        <f>BC_LĐNM!B6</f>
        <v xml:space="preserve"> L08202B</v>
      </c>
      <c r="D51" s="342" t="str">
        <f>BC_LĐNM!C6</f>
        <v xml:space="preserve"> VH báo bể ống khí</v>
      </c>
      <c r="E51" s="343"/>
      <c r="F51" s="343"/>
      <c r="G51" s="344"/>
      <c r="H51" s="53" t="str">
        <f>BC_LĐNM!E6</f>
        <v>Đạt</v>
      </c>
      <c r="I51" s="34" t="str">
        <f>BC_LĐNM!F6</f>
        <v>Nguyên nhân : Lão hóa, bể ống khí
Thực hiện: Kiểm tra thấy ống khí cấp làm mát cho tủ ĐK bị bể, tiến hành sử dụng vật tư dự phòng thay thế. Thiết bị hoạt động bình thường, bàn giao ĐVVH.
Kết quả: Thiết bị hoạt động bình thường, bàn giao ĐVVH.</v>
      </c>
      <c r="J51" s="34"/>
      <c r="K51" s="34"/>
      <c r="L51" s="57"/>
      <c r="M51" s="57"/>
      <c r="N51" s="57"/>
      <c r="O51" s="57"/>
      <c r="P51" s="57"/>
      <c r="Q51" s="57"/>
      <c r="R51" s="57"/>
      <c r="S51" s="57"/>
      <c r="T51" s="57"/>
      <c r="U51" s="57"/>
      <c r="V51" s="57"/>
      <c r="W51" s="57"/>
      <c r="X51" s="57"/>
      <c r="Y51" s="57"/>
      <c r="Z51" s="57"/>
      <c r="AA51" s="57"/>
      <c r="AB51" s="57"/>
      <c r="AC51" s="57"/>
      <c r="AD51" s="57"/>
      <c r="AE51" s="57"/>
      <c r="AF51" s="57"/>
      <c r="AG51" s="57"/>
      <c r="AH51" s="57"/>
      <c r="AI51" s="57"/>
      <c r="AJ51" s="57"/>
      <c r="AK51" s="57"/>
      <c r="AL51" s="57"/>
      <c r="AM51" s="57"/>
      <c r="AN51" s="57"/>
      <c r="AO51" s="57"/>
      <c r="AP51" s="57"/>
      <c r="AQ51" s="57"/>
      <c r="AR51" s="57"/>
      <c r="AS51" s="57"/>
      <c r="AT51" s="57"/>
      <c r="AU51" s="57"/>
      <c r="AV51" s="57"/>
      <c r="AW51" s="57"/>
      <c r="AX51" s="57"/>
      <c r="AY51" s="57"/>
      <c r="AZ51" s="57"/>
      <c r="BA51" s="57"/>
      <c r="BB51" s="57"/>
      <c r="BC51" s="57"/>
      <c r="BD51" s="57"/>
      <c r="BE51" s="57"/>
      <c r="BF51" s="57"/>
      <c r="BG51" s="57"/>
      <c r="BH51" s="57"/>
      <c r="BI51" s="57"/>
      <c r="BJ51" s="57"/>
      <c r="BK51" s="57"/>
      <c r="BL51" s="57"/>
      <c r="BM51" s="57"/>
      <c r="BN51" s="57"/>
      <c r="BO51" s="57"/>
      <c r="BP51" s="57"/>
      <c r="BQ51" s="57"/>
      <c r="BR51" s="57"/>
      <c r="BS51" s="57"/>
      <c r="BT51" s="57"/>
      <c r="BU51" s="57"/>
      <c r="BV51" s="57"/>
      <c r="BW51" s="57"/>
      <c r="BX51" s="57"/>
      <c r="BY51" s="57"/>
      <c r="BZ51" s="57"/>
      <c r="CA51" s="57"/>
      <c r="CB51" s="57"/>
      <c r="CC51" s="57"/>
      <c r="CD51" s="57"/>
      <c r="CE51" s="57"/>
      <c r="CF51" s="57"/>
      <c r="CG51" s="57"/>
      <c r="CH51" s="57"/>
      <c r="CI51" s="57"/>
      <c r="CJ51" s="57"/>
      <c r="CK51" s="57"/>
      <c r="CL51" s="57"/>
      <c r="CM51" s="57"/>
      <c r="CN51" s="57"/>
      <c r="CO51" s="57"/>
      <c r="CP51" s="57"/>
      <c r="CQ51" s="57"/>
      <c r="CR51" s="57"/>
      <c r="CS51" s="57"/>
      <c r="CT51" s="57"/>
      <c r="CU51" s="57"/>
      <c r="CV51" s="57"/>
      <c r="CW51" s="57"/>
      <c r="CX51" s="57"/>
      <c r="CY51" s="57"/>
      <c r="CZ51" s="57"/>
      <c r="DA51" s="57"/>
      <c r="DB51" s="57"/>
      <c r="DC51" s="57"/>
      <c r="DD51" s="57"/>
      <c r="DE51" s="57"/>
      <c r="DF51" s="57"/>
      <c r="DG51" s="57"/>
      <c r="DH51" s="57"/>
      <c r="DI51" s="57"/>
      <c r="DJ51" s="57"/>
      <c r="DK51" s="57"/>
      <c r="DL51" s="57"/>
      <c r="DM51" s="57"/>
      <c r="DN51" s="57"/>
      <c r="DO51" s="57"/>
      <c r="DP51" s="57"/>
      <c r="DQ51" s="57"/>
      <c r="DR51" s="57"/>
      <c r="DS51" s="57"/>
      <c r="DT51" s="57"/>
      <c r="DU51" s="57"/>
      <c r="DV51" s="57"/>
      <c r="DW51" s="57"/>
      <c r="DX51" s="57"/>
      <c r="DY51" s="57"/>
      <c r="DZ51" s="57"/>
      <c r="EA51" s="57"/>
      <c r="EB51" s="57"/>
      <c r="EC51" s="57"/>
      <c r="ED51" s="57"/>
      <c r="EE51" s="57"/>
      <c r="EF51" s="57"/>
      <c r="EG51" s="57"/>
      <c r="EH51" s="57"/>
      <c r="EI51" s="57"/>
      <c r="EJ51" s="57"/>
      <c r="EK51" s="57"/>
      <c r="EL51" s="57"/>
      <c r="EM51" s="57"/>
      <c r="EN51" s="57"/>
      <c r="EO51" s="57"/>
      <c r="EP51" s="57"/>
      <c r="EQ51" s="57"/>
      <c r="ER51" s="57"/>
      <c r="ES51" s="57"/>
      <c r="ET51" s="57"/>
      <c r="EU51" s="57"/>
      <c r="EV51" s="57"/>
      <c r="EW51" s="57"/>
      <c r="EX51" s="57"/>
      <c r="EY51" s="57"/>
      <c r="EZ51" s="57"/>
      <c r="FA51" s="57"/>
      <c r="FB51" s="57"/>
      <c r="FC51" s="57"/>
      <c r="FD51" s="57"/>
      <c r="FE51" s="57"/>
      <c r="FF51" s="57"/>
      <c r="FG51" s="57"/>
      <c r="FH51" s="57"/>
      <c r="FI51" s="57"/>
      <c r="FJ51" s="57"/>
      <c r="FK51" s="57"/>
      <c r="FL51" s="57"/>
      <c r="FM51" s="57"/>
      <c r="FN51" s="57"/>
      <c r="FO51" s="57"/>
      <c r="FP51" s="57"/>
      <c r="FQ51" s="57"/>
      <c r="FR51" s="57"/>
      <c r="FS51" s="57"/>
    </row>
    <row r="52" spans="1:175" ht="66">
      <c r="A52" s="57"/>
      <c r="B52" s="71">
        <v>6</v>
      </c>
      <c r="C52" s="53" t="str">
        <f>BC_LĐNM!B7</f>
        <v>Camera 44/45/46/47</v>
      </c>
      <c r="D52" s="342" t="str">
        <f>BC_LĐNM!C7</f>
        <v xml:space="preserve">An Toàn báoCamera 44/45/46/47 khu vực phía sau nhà đóng bao NPK </v>
      </c>
      <c r="E52" s="343"/>
      <c r="F52" s="343"/>
      <c r="G52" s="344"/>
      <c r="H52" s="53" t="str">
        <f>BC_LĐNM!E7</f>
        <v>Chưa đạt</v>
      </c>
      <c r="I52" s="34" t="str">
        <f>BC_LĐNM!F7</f>
        <v>Nguyên nhân : Không cón tín hiệu truyền thông quang. 
Thực hiện: Kiểm tra các tủ box đấu nối thì phát hiện không có tín hiệu truyền thông quang, chưa rõ nguyên nhân. An Toàn đã thông tin nhà thầu kiểm tra lại 
Kết quả: Hiện camera chưa lên hình, An Toàn đã thông tin nhà thầu kiểm tra lại .</v>
      </c>
      <c r="J52" s="34"/>
      <c r="K52" s="34"/>
      <c r="L52" s="57"/>
      <c r="M52" s="57"/>
      <c r="N52" s="57"/>
      <c r="O52" s="57"/>
      <c r="P52" s="57"/>
      <c r="Q52" s="57"/>
      <c r="R52" s="57"/>
      <c r="S52" s="57"/>
      <c r="T52" s="57"/>
      <c r="U52" s="57"/>
      <c r="V52" s="57"/>
      <c r="W52" s="57"/>
      <c r="X52" s="57"/>
      <c r="Y52" s="57"/>
      <c r="Z52" s="57"/>
      <c r="AA52" s="57"/>
      <c r="AB52" s="57"/>
      <c r="AC52" s="57"/>
      <c r="AD52" s="57"/>
      <c r="AE52" s="57"/>
      <c r="AF52" s="57"/>
      <c r="AG52" s="57"/>
      <c r="AH52" s="57"/>
      <c r="AI52" s="57"/>
      <c r="AJ52" s="57"/>
      <c r="AK52" s="57"/>
      <c r="AL52" s="57"/>
      <c r="AM52" s="57"/>
      <c r="AN52" s="57"/>
      <c r="AO52" s="57"/>
      <c r="AP52" s="57"/>
      <c r="AQ52" s="57"/>
      <c r="AR52" s="57"/>
      <c r="AS52" s="57"/>
      <c r="AT52" s="57"/>
      <c r="AU52" s="57"/>
      <c r="AV52" s="57"/>
      <c r="AW52" s="57"/>
      <c r="AX52" s="57"/>
      <c r="AY52" s="57"/>
      <c r="AZ52" s="57"/>
      <c r="BA52" s="57"/>
      <c r="BB52" s="57"/>
      <c r="BC52" s="57"/>
      <c r="BD52" s="57"/>
      <c r="BE52" s="57"/>
      <c r="BF52" s="57"/>
      <c r="BG52" s="57"/>
      <c r="BH52" s="57"/>
      <c r="BI52" s="57"/>
      <c r="BJ52" s="57"/>
      <c r="BK52" s="57"/>
      <c r="BL52" s="57"/>
      <c r="BM52" s="57"/>
      <c r="BN52" s="57"/>
      <c r="BO52" s="57"/>
      <c r="BP52" s="57"/>
      <c r="BQ52" s="57"/>
      <c r="BR52" s="57"/>
      <c r="BS52" s="57"/>
      <c r="BT52" s="57"/>
      <c r="BU52" s="57"/>
      <c r="BV52" s="57"/>
      <c r="BW52" s="57"/>
      <c r="BX52" s="57"/>
      <c r="BY52" s="57"/>
      <c r="BZ52" s="57"/>
      <c r="CA52" s="57"/>
      <c r="CB52" s="57"/>
      <c r="CC52" s="57"/>
      <c r="CD52" s="57"/>
      <c r="CE52" s="57"/>
      <c r="CF52" s="57"/>
      <c r="CG52" s="57"/>
      <c r="CH52" s="57"/>
      <c r="CI52" s="57"/>
      <c r="CJ52" s="57"/>
      <c r="CK52" s="57"/>
      <c r="CL52" s="57"/>
      <c r="CM52" s="57"/>
      <c r="CN52" s="57"/>
      <c r="CO52" s="57"/>
      <c r="CP52" s="57"/>
      <c r="CQ52" s="57"/>
      <c r="CR52" s="57"/>
      <c r="CS52" s="57"/>
      <c r="CT52" s="57"/>
      <c r="CU52" s="57"/>
      <c r="CV52" s="57"/>
      <c r="CW52" s="57"/>
      <c r="CX52" s="57"/>
      <c r="CY52" s="57"/>
      <c r="CZ52" s="57"/>
      <c r="DA52" s="57"/>
      <c r="DB52" s="57"/>
      <c r="DC52" s="57"/>
      <c r="DD52" s="57"/>
      <c r="DE52" s="57"/>
      <c r="DF52" s="57"/>
      <c r="DG52" s="57"/>
      <c r="DH52" s="57"/>
      <c r="DI52" s="57"/>
      <c r="DJ52" s="57"/>
      <c r="DK52" s="57"/>
      <c r="DL52" s="57"/>
      <c r="DM52" s="57"/>
      <c r="DN52" s="57"/>
      <c r="DO52" s="57"/>
      <c r="DP52" s="57"/>
      <c r="DQ52" s="57"/>
      <c r="DR52" s="57"/>
      <c r="DS52" s="57"/>
      <c r="DT52" s="57"/>
      <c r="DU52" s="57"/>
      <c r="DV52" s="57"/>
      <c r="DW52" s="57"/>
      <c r="DX52" s="57"/>
      <c r="DY52" s="57"/>
      <c r="DZ52" s="57"/>
      <c r="EA52" s="57"/>
      <c r="EB52" s="57"/>
      <c r="EC52" s="57"/>
      <c r="ED52" s="57"/>
      <c r="EE52" s="57"/>
      <c r="EF52" s="57"/>
      <c r="EG52" s="57"/>
      <c r="EH52" s="57"/>
      <c r="EI52" s="57"/>
      <c r="EJ52" s="57"/>
      <c r="EK52" s="57"/>
      <c r="EL52" s="57"/>
      <c r="EM52" s="57"/>
      <c r="EN52" s="57"/>
      <c r="EO52" s="57"/>
      <c r="EP52" s="57"/>
      <c r="EQ52" s="57"/>
      <c r="ER52" s="57"/>
      <c r="ES52" s="57"/>
      <c r="ET52" s="57"/>
      <c r="EU52" s="57"/>
      <c r="EV52" s="57"/>
      <c r="EW52" s="57"/>
      <c r="EX52" s="57"/>
      <c r="EY52" s="57"/>
      <c r="EZ52" s="57"/>
      <c r="FA52" s="57"/>
      <c r="FB52" s="57"/>
      <c r="FC52" s="57"/>
      <c r="FD52" s="57"/>
      <c r="FE52" s="57"/>
      <c r="FF52" s="57"/>
      <c r="FG52" s="57"/>
      <c r="FH52" s="57"/>
      <c r="FI52" s="57"/>
      <c r="FJ52" s="57"/>
      <c r="FK52" s="57"/>
      <c r="FL52" s="57"/>
      <c r="FM52" s="57"/>
      <c r="FN52" s="57"/>
      <c r="FO52" s="57"/>
      <c r="FP52" s="57"/>
      <c r="FQ52" s="57"/>
      <c r="FR52" s="57"/>
      <c r="FS52" s="57"/>
    </row>
    <row r="53" spans="1:175" ht="82.5">
      <c r="A53" s="57"/>
      <c r="B53" s="71">
        <v>7</v>
      </c>
      <c r="C53" s="53" t="str">
        <f>BC_LĐNM!B8</f>
        <v>L48002C</v>
      </c>
      <c r="D53" s="342" t="str">
        <f>BC_LĐNM!C8</f>
        <v>VH báo bao ngã cong support sensor</v>
      </c>
      <c r="E53" s="343"/>
      <c r="F53" s="343"/>
      <c r="G53" s="344"/>
      <c r="H53" s="53" t="str">
        <f>BC_LĐNM!E8</f>
        <v>Đạt</v>
      </c>
      <c r="I53" s="34" t="str">
        <f>BC_LĐNM!F8</f>
        <v>Nguyên nhân :  Bao ngã làm ảnh hưởng. 
Thực hiện:   Quan sát thấy bao đổ ngã trúng, làm cong support sensor SG10, tiến hành nắn lại support và điều chỉnh lại vị trí sensor cho phù hợp. Thiết bị hoạt động bình thường, bàn giao ĐVVH.
Kết quả: Thiết bị hoạt động bình thường, bàn giao ĐVVH.</v>
      </c>
      <c r="J53" s="34"/>
      <c r="K53" s="34"/>
      <c r="L53" s="57"/>
      <c r="M53" s="57"/>
      <c r="N53" s="57"/>
      <c r="O53" s="57"/>
      <c r="P53" s="57"/>
      <c r="Q53" s="57"/>
      <c r="R53" s="57"/>
      <c r="S53" s="57"/>
      <c r="T53" s="57"/>
      <c r="U53" s="57"/>
      <c r="V53" s="57"/>
      <c r="W53" s="57"/>
      <c r="X53" s="57"/>
      <c r="Y53" s="57"/>
      <c r="Z53" s="57"/>
      <c r="AA53" s="57"/>
      <c r="AB53" s="57"/>
      <c r="AC53" s="57"/>
      <c r="AD53" s="57"/>
      <c r="AE53" s="57"/>
      <c r="AF53" s="57"/>
      <c r="AG53" s="57"/>
      <c r="AH53" s="57"/>
      <c r="AI53" s="57"/>
      <c r="AJ53" s="57"/>
      <c r="AK53" s="57"/>
      <c r="AL53" s="57"/>
      <c r="AM53" s="57"/>
      <c r="AN53" s="57"/>
      <c r="AO53" s="57"/>
      <c r="AP53" s="57"/>
      <c r="AQ53" s="57"/>
      <c r="AR53" s="57"/>
      <c r="AS53" s="57"/>
      <c r="AT53" s="57"/>
      <c r="AU53" s="57"/>
      <c r="AV53" s="57"/>
      <c r="AW53" s="57"/>
      <c r="AX53" s="57"/>
      <c r="AY53" s="57"/>
      <c r="AZ53" s="57"/>
      <c r="BA53" s="57"/>
      <c r="BB53" s="57"/>
      <c r="BC53" s="57"/>
      <c r="BD53" s="57"/>
      <c r="BE53" s="57"/>
      <c r="BF53" s="57"/>
      <c r="BG53" s="57"/>
      <c r="BH53" s="57"/>
      <c r="BI53" s="57"/>
      <c r="BJ53" s="57"/>
      <c r="BK53" s="57"/>
      <c r="BL53" s="57"/>
      <c r="BM53" s="57"/>
      <c r="BN53" s="57"/>
      <c r="BO53" s="57"/>
      <c r="BP53" s="57"/>
      <c r="BQ53" s="57"/>
      <c r="BR53" s="57"/>
      <c r="BS53" s="57"/>
      <c r="BT53" s="57"/>
      <c r="BU53" s="57"/>
      <c r="BV53" s="57"/>
      <c r="BW53" s="57"/>
      <c r="BX53" s="57"/>
      <c r="BY53" s="57"/>
      <c r="BZ53" s="57"/>
      <c r="CA53" s="57"/>
      <c r="CB53" s="57"/>
      <c r="CC53" s="57"/>
      <c r="CD53" s="57"/>
      <c r="CE53" s="57"/>
      <c r="CF53" s="57"/>
      <c r="CG53" s="57"/>
      <c r="CH53" s="57"/>
      <c r="CI53" s="57"/>
      <c r="CJ53" s="57"/>
      <c r="CK53" s="57"/>
      <c r="CL53" s="57"/>
      <c r="CM53" s="57"/>
      <c r="CN53" s="57"/>
      <c r="CO53" s="57"/>
      <c r="CP53" s="57"/>
      <c r="CQ53" s="57"/>
      <c r="CR53" s="57"/>
      <c r="CS53" s="57"/>
      <c r="CT53" s="57"/>
      <c r="CU53" s="57"/>
      <c r="CV53" s="57"/>
      <c r="CW53" s="57"/>
      <c r="CX53" s="57"/>
      <c r="CY53" s="57"/>
      <c r="CZ53" s="57"/>
      <c r="DA53" s="57"/>
      <c r="DB53" s="57"/>
      <c r="DC53" s="57"/>
      <c r="DD53" s="57"/>
      <c r="DE53" s="57"/>
      <c r="DF53" s="57"/>
      <c r="DG53" s="57"/>
      <c r="DH53" s="57"/>
      <c r="DI53" s="57"/>
      <c r="DJ53" s="57"/>
      <c r="DK53" s="57"/>
      <c r="DL53" s="57"/>
      <c r="DM53" s="57"/>
      <c r="DN53" s="57"/>
      <c r="DO53" s="57"/>
      <c r="DP53" s="57"/>
      <c r="DQ53" s="57"/>
      <c r="DR53" s="57"/>
      <c r="DS53" s="57"/>
      <c r="DT53" s="57"/>
      <c r="DU53" s="57"/>
      <c r="DV53" s="57"/>
      <c r="DW53" s="57"/>
      <c r="DX53" s="57"/>
      <c r="DY53" s="57"/>
      <c r="DZ53" s="57"/>
      <c r="EA53" s="57"/>
      <c r="EB53" s="57"/>
      <c r="EC53" s="57"/>
      <c r="ED53" s="57"/>
      <c r="EE53" s="57"/>
      <c r="EF53" s="57"/>
      <c r="EG53" s="57"/>
      <c r="EH53" s="57"/>
      <c r="EI53" s="57"/>
      <c r="EJ53" s="57"/>
      <c r="EK53" s="57"/>
      <c r="EL53" s="57"/>
      <c r="EM53" s="57"/>
      <c r="EN53" s="57"/>
      <c r="EO53" s="57"/>
      <c r="EP53" s="57"/>
      <c r="EQ53" s="57"/>
      <c r="ER53" s="57"/>
      <c r="ES53" s="57"/>
      <c r="ET53" s="57"/>
      <c r="EU53" s="57"/>
      <c r="EV53" s="57"/>
      <c r="EW53" s="57"/>
      <c r="EX53" s="57"/>
      <c r="EY53" s="57"/>
      <c r="EZ53" s="57"/>
      <c r="FA53" s="57"/>
      <c r="FB53" s="57"/>
      <c r="FC53" s="57"/>
      <c r="FD53" s="57"/>
      <c r="FE53" s="57"/>
      <c r="FF53" s="57"/>
      <c r="FG53" s="57"/>
      <c r="FH53" s="57"/>
      <c r="FI53" s="57"/>
      <c r="FJ53" s="57"/>
      <c r="FK53" s="57"/>
      <c r="FL53" s="57"/>
      <c r="FM53" s="57"/>
      <c r="FN53" s="57"/>
      <c r="FO53" s="57"/>
      <c r="FP53" s="57"/>
      <c r="FQ53" s="57"/>
      <c r="FR53" s="57"/>
      <c r="FS53" s="57"/>
    </row>
    <row r="54" spans="1:175" ht="82.5">
      <c r="A54" s="57"/>
      <c r="B54" s="71">
        <v>8</v>
      </c>
      <c r="C54" s="53" t="str">
        <f>BC_LĐNM!B9</f>
        <v xml:space="preserve"> W48001E</v>
      </c>
      <c r="D54" s="342" t="str">
        <f>BC_LĐNM!C9</f>
        <v>VH báo cân đối chứng lỗi.</v>
      </c>
      <c r="E54" s="343"/>
      <c r="F54" s="343"/>
      <c r="G54" s="344"/>
      <c r="H54" s="53" t="str">
        <f>BC_LĐNM!E9</f>
        <v>Đạt</v>
      </c>
      <c r="I54" s="34" t="str">
        <f>BC_LĐNM!F9</f>
        <v xml:space="preserve">Nguyên nhân : Nghi ngờ đầu cân treo tín hiệu. 
Thực hiện:  Quan sát thấy cân sai ký so với thực tế, tiến hành zero và calib thiết bị thì luôn treo giá trị âm và giá trị khác so với tải chuẩn. Tiến hành reset lại nguồn và PLC, sau khi reset, thiết bị hoạt động bình thường, bàn giao ĐVVH.
Kết quả: Thiết bị hoạt động bình thường, bàn giao ĐVVH. </v>
      </c>
      <c r="J54" s="34"/>
      <c r="K54" s="34"/>
      <c r="L54" s="57"/>
      <c r="M54" s="57"/>
      <c r="N54" s="57"/>
      <c r="O54" s="57"/>
      <c r="P54" s="57"/>
      <c r="Q54" s="57"/>
      <c r="R54" s="57"/>
      <c r="S54" s="57"/>
      <c r="T54" s="57"/>
      <c r="U54" s="57"/>
      <c r="V54" s="57"/>
      <c r="W54" s="57"/>
      <c r="X54" s="57"/>
      <c r="Y54" s="57"/>
      <c r="Z54" s="57"/>
      <c r="AA54" s="57"/>
      <c r="AB54" s="57"/>
      <c r="AC54" s="57"/>
      <c r="AD54" s="57"/>
      <c r="AE54" s="57"/>
      <c r="AF54" s="57"/>
      <c r="AG54" s="57"/>
      <c r="AH54" s="57"/>
      <c r="AI54" s="57"/>
      <c r="AJ54" s="57"/>
      <c r="AK54" s="57"/>
      <c r="AL54" s="57"/>
      <c r="AM54" s="57"/>
      <c r="AN54" s="57"/>
      <c r="AO54" s="57"/>
      <c r="AP54" s="57"/>
      <c r="AQ54" s="57"/>
      <c r="AR54" s="57"/>
      <c r="AS54" s="57"/>
      <c r="AT54" s="57"/>
      <c r="AU54" s="57"/>
      <c r="AV54" s="57"/>
      <c r="AW54" s="57"/>
      <c r="AX54" s="57"/>
      <c r="AY54" s="57"/>
      <c r="AZ54" s="57"/>
      <c r="BA54" s="57"/>
      <c r="BB54" s="57"/>
      <c r="BC54" s="57"/>
      <c r="BD54" s="57"/>
      <c r="BE54" s="57"/>
      <c r="BF54" s="57"/>
      <c r="BG54" s="57"/>
      <c r="BH54" s="57"/>
      <c r="BI54" s="57"/>
      <c r="BJ54" s="57"/>
      <c r="BK54" s="57"/>
      <c r="BL54" s="57"/>
      <c r="BM54" s="57"/>
      <c r="BN54" s="57"/>
      <c r="BO54" s="57"/>
      <c r="BP54" s="57"/>
      <c r="BQ54" s="57"/>
      <c r="BR54" s="57"/>
      <c r="BS54" s="57"/>
      <c r="BT54" s="57"/>
      <c r="BU54" s="57"/>
      <c r="BV54" s="57"/>
      <c r="BW54" s="57"/>
      <c r="BX54" s="57"/>
      <c r="BY54" s="57"/>
      <c r="BZ54" s="57"/>
      <c r="CA54" s="57"/>
      <c r="CB54" s="57"/>
      <c r="CC54" s="57"/>
      <c r="CD54" s="57"/>
      <c r="CE54" s="57"/>
      <c r="CF54" s="57"/>
      <c r="CG54" s="57"/>
      <c r="CH54" s="57"/>
      <c r="CI54" s="57"/>
      <c r="CJ54" s="57"/>
      <c r="CK54" s="57"/>
      <c r="CL54" s="57"/>
      <c r="CM54" s="57"/>
      <c r="CN54" s="57"/>
      <c r="CO54" s="57"/>
      <c r="CP54" s="57"/>
      <c r="CQ54" s="57"/>
      <c r="CR54" s="57"/>
      <c r="CS54" s="57"/>
      <c r="CT54" s="57"/>
      <c r="CU54" s="57"/>
      <c r="CV54" s="57"/>
      <c r="CW54" s="57"/>
      <c r="CX54" s="57"/>
      <c r="CY54" s="57"/>
      <c r="CZ54" s="57"/>
      <c r="DA54" s="57"/>
      <c r="DB54" s="57"/>
      <c r="DC54" s="57"/>
      <c r="DD54" s="57"/>
      <c r="DE54" s="57"/>
      <c r="DF54" s="57"/>
      <c r="DG54" s="57"/>
      <c r="DH54" s="57"/>
      <c r="DI54" s="57"/>
      <c r="DJ54" s="57"/>
      <c r="DK54" s="57"/>
      <c r="DL54" s="57"/>
      <c r="DM54" s="57"/>
      <c r="DN54" s="57"/>
      <c r="DO54" s="57"/>
      <c r="DP54" s="57"/>
      <c r="DQ54" s="57"/>
      <c r="DR54" s="57"/>
      <c r="DS54" s="57"/>
      <c r="DT54" s="57"/>
      <c r="DU54" s="57"/>
      <c r="DV54" s="57"/>
      <c r="DW54" s="57"/>
      <c r="DX54" s="57"/>
      <c r="DY54" s="57"/>
      <c r="DZ54" s="57"/>
      <c r="EA54" s="57"/>
      <c r="EB54" s="57"/>
      <c r="EC54" s="57"/>
      <c r="ED54" s="57"/>
      <c r="EE54" s="57"/>
      <c r="EF54" s="57"/>
      <c r="EG54" s="57"/>
      <c r="EH54" s="57"/>
      <c r="EI54" s="57"/>
      <c r="EJ54" s="57"/>
      <c r="EK54" s="57"/>
      <c r="EL54" s="57"/>
      <c r="EM54" s="57"/>
      <c r="EN54" s="57"/>
      <c r="EO54" s="57"/>
      <c r="EP54" s="57"/>
      <c r="EQ54" s="57"/>
      <c r="ER54" s="57"/>
      <c r="ES54" s="57"/>
      <c r="ET54" s="57"/>
      <c r="EU54" s="57"/>
      <c r="EV54" s="57"/>
      <c r="EW54" s="57"/>
      <c r="EX54" s="57"/>
      <c r="EY54" s="57"/>
      <c r="EZ54" s="57"/>
      <c r="FA54" s="57"/>
      <c r="FB54" s="57"/>
      <c r="FC54" s="57"/>
      <c r="FD54" s="57"/>
      <c r="FE54" s="57"/>
      <c r="FF54" s="57"/>
      <c r="FG54" s="57"/>
      <c r="FH54" s="57"/>
      <c r="FI54" s="57"/>
      <c r="FJ54" s="57"/>
      <c r="FK54" s="57"/>
      <c r="FL54" s="57"/>
      <c r="FM54" s="57"/>
      <c r="FN54" s="57"/>
      <c r="FO54" s="57"/>
      <c r="FP54" s="57"/>
      <c r="FQ54" s="57"/>
      <c r="FR54" s="57"/>
      <c r="FS54" s="57"/>
    </row>
    <row r="55" spans="1:175" ht="82.5">
      <c r="A55" s="57"/>
      <c r="B55" s="71">
        <v>9</v>
      </c>
      <c r="C55" s="53" t="str">
        <f>BC_LĐNM!B10</f>
        <v>Van số 3 xuất hàng xá</v>
      </c>
      <c r="D55" s="342" t="str">
        <f>BC_LĐNM!C10</f>
        <v>VH báo rò van và không mở được.</v>
      </c>
      <c r="E55" s="343"/>
      <c r="F55" s="343"/>
      <c r="G55" s="344"/>
      <c r="H55" s="53" t="str">
        <f>BC_LĐNM!E10</f>
        <v>Đạt</v>
      </c>
      <c r="I55" s="34" t="str">
        <f>BC_LĐNM!F10</f>
        <v xml:space="preserve">Nguyên nhân : Rò van xoay tay
Thực hiện:  Quan sát thấy van rò khí lớn và không mở được cửa đạm, tiến hành tháo vệ sinh làm kín các ron và thiết bị. Sau khi lắp lại test cùng VH, thiết bị hoạt động bình thường, bàn giao ĐVVH.
Kết quả: Thiết bị hoạt động bình thường, bàn giao ĐVVH. </v>
      </c>
      <c r="J55" s="34"/>
      <c r="K55" s="34"/>
      <c r="L55" s="57"/>
      <c r="M55" s="57"/>
      <c r="N55" s="57"/>
      <c r="O55" s="57"/>
      <c r="P55" s="57"/>
      <c r="Q55" s="57"/>
      <c r="R55" s="57"/>
      <c r="S55" s="57"/>
      <c r="T55" s="57"/>
      <c r="U55" s="57"/>
      <c r="V55" s="57"/>
      <c r="W55" s="57"/>
      <c r="X55" s="57"/>
      <c r="Y55" s="57"/>
      <c r="Z55" s="57"/>
      <c r="AA55" s="57"/>
      <c r="AB55" s="57"/>
      <c r="AC55" s="57"/>
      <c r="AD55" s="57"/>
      <c r="AE55" s="57"/>
      <c r="AF55" s="57"/>
      <c r="AG55" s="57"/>
      <c r="AH55" s="57"/>
      <c r="AI55" s="57"/>
      <c r="AJ55" s="57"/>
      <c r="AK55" s="57"/>
      <c r="AL55" s="57"/>
      <c r="AM55" s="57"/>
      <c r="AN55" s="57"/>
      <c r="AO55" s="57"/>
      <c r="AP55" s="57"/>
      <c r="AQ55" s="57"/>
      <c r="AR55" s="57"/>
      <c r="AS55" s="57"/>
      <c r="AT55" s="57"/>
      <c r="AU55" s="57"/>
      <c r="AV55" s="57"/>
      <c r="AW55" s="57"/>
      <c r="AX55" s="57"/>
      <c r="AY55" s="57"/>
      <c r="AZ55" s="57"/>
      <c r="BA55" s="57"/>
      <c r="BB55" s="57"/>
      <c r="BC55" s="57"/>
      <c r="BD55" s="57"/>
      <c r="BE55" s="57"/>
      <c r="BF55" s="57"/>
      <c r="BG55" s="57"/>
      <c r="BH55" s="57"/>
      <c r="BI55" s="57"/>
      <c r="BJ55" s="57"/>
      <c r="BK55" s="57"/>
      <c r="BL55" s="57"/>
      <c r="BM55" s="57"/>
      <c r="BN55" s="57"/>
      <c r="BO55" s="57"/>
      <c r="BP55" s="57"/>
      <c r="BQ55" s="57"/>
      <c r="BR55" s="57"/>
      <c r="BS55" s="57"/>
      <c r="BT55" s="57"/>
      <c r="BU55" s="57"/>
      <c r="BV55" s="57"/>
      <c r="BW55" s="57"/>
      <c r="BX55" s="57"/>
      <c r="BY55" s="57"/>
      <c r="BZ55" s="57"/>
      <c r="CA55" s="57"/>
      <c r="CB55" s="57"/>
      <c r="CC55" s="57"/>
      <c r="CD55" s="57"/>
      <c r="CE55" s="57"/>
      <c r="CF55" s="57"/>
      <c r="CG55" s="57"/>
      <c r="CH55" s="57"/>
      <c r="CI55" s="57"/>
      <c r="CJ55" s="57"/>
      <c r="CK55" s="57"/>
      <c r="CL55" s="57"/>
      <c r="CM55" s="57"/>
      <c r="CN55" s="57"/>
      <c r="CO55" s="57"/>
      <c r="CP55" s="57"/>
      <c r="CQ55" s="57"/>
      <c r="CR55" s="57"/>
      <c r="CS55" s="57"/>
      <c r="CT55" s="57"/>
      <c r="CU55" s="57"/>
      <c r="CV55" s="57"/>
      <c r="CW55" s="57"/>
      <c r="CX55" s="57"/>
      <c r="CY55" s="57"/>
      <c r="CZ55" s="57"/>
      <c r="DA55" s="57"/>
      <c r="DB55" s="57"/>
      <c r="DC55" s="57"/>
      <c r="DD55" s="57"/>
      <c r="DE55" s="57"/>
      <c r="DF55" s="57"/>
      <c r="DG55" s="57"/>
      <c r="DH55" s="57"/>
      <c r="DI55" s="57"/>
      <c r="DJ55" s="57"/>
      <c r="DK55" s="57"/>
      <c r="DL55" s="57"/>
      <c r="DM55" s="57"/>
      <c r="DN55" s="57"/>
      <c r="DO55" s="57"/>
      <c r="DP55" s="57"/>
      <c r="DQ55" s="57"/>
      <c r="DR55" s="57"/>
      <c r="DS55" s="57"/>
      <c r="DT55" s="57"/>
      <c r="DU55" s="57"/>
      <c r="DV55" s="57"/>
      <c r="DW55" s="57"/>
      <c r="DX55" s="57"/>
      <c r="DY55" s="57"/>
      <c r="DZ55" s="57"/>
      <c r="EA55" s="57"/>
      <c r="EB55" s="57"/>
      <c r="EC55" s="57"/>
      <c r="ED55" s="57"/>
      <c r="EE55" s="57"/>
      <c r="EF55" s="57"/>
      <c r="EG55" s="57"/>
      <c r="EH55" s="57"/>
      <c r="EI55" s="57"/>
      <c r="EJ55" s="57"/>
      <c r="EK55" s="57"/>
      <c r="EL55" s="57"/>
      <c r="EM55" s="57"/>
      <c r="EN55" s="57"/>
      <c r="EO55" s="57"/>
      <c r="EP55" s="57"/>
      <c r="EQ55" s="57"/>
      <c r="ER55" s="57"/>
      <c r="ES55" s="57"/>
      <c r="ET55" s="57"/>
      <c r="EU55" s="57"/>
      <c r="EV55" s="57"/>
      <c r="EW55" s="57"/>
      <c r="EX55" s="57"/>
      <c r="EY55" s="57"/>
      <c r="EZ55" s="57"/>
      <c r="FA55" s="57"/>
      <c r="FB55" s="57"/>
      <c r="FC55" s="57"/>
      <c r="FD55" s="57"/>
      <c r="FE55" s="57"/>
      <c r="FF55" s="57"/>
      <c r="FG55" s="57"/>
      <c r="FH55" s="57"/>
      <c r="FI55" s="57"/>
      <c r="FJ55" s="57"/>
      <c r="FK55" s="57"/>
      <c r="FL55" s="57"/>
      <c r="FM55" s="57"/>
      <c r="FN55" s="57"/>
      <c r="FO55" s="57"/>
      <c r="FP55" s="57"/>
      <c r="FQ55" s="57"/>
      <c r="FR55" s="57"/>
      <c r="FS55" s="57"/>
    </row>
    <row r="56" spans="1:175" ht="82.5">
      <c r="A56" s="57"/>
      <c r="B56" s="71">
        <v>10</v>
      </c>
      <c r="C56" s="53" t="str">
        <f>BC_LĐNM!B11</f>
        <v xml:space="preserve">06PI-2258 </v>
      </c>
      <c r="D56" s="342" t="str">
        <f>BC_LĐNM!C11</f>
        <v>Giá trị đo sai (35 bar so với giá trị VH bình thường là 40 bar) .</v>
      </c>
      <c r="E56" s="343"/>
      <c r="F56" s="343"/>
      <c r="G56" s="344"/>
      <c r="H56" s="53" t="str">
        <f>BC_LĐNM!E11</f>
        <v>Chưa đạt</v>
      </c>
      <c r="I56" s="34" t="str">
        <f>BC_LĐNM!F11</f>
        <v xml:space="preserve">Nguyên nhân : Chưa biết nguyên nhân .
Thực hiện:  Quan sát thấy thiết bị đo sai với thực tế, tiến hành thực hiện theo y/c VH tháo 06PI-2257 sang lắp thay thế cho 06PI-2258. Hiện tại 06PI-2258 đem về phòng trực ca, chuyển ca ngày 18/5 đầu tuần mang sang Tổ HC kiểm tra lại. 
Kết quả:  Chuyển ca ngày 18/5 đầu tuần mang sang Tổ HC kiểm tra lại. </v>
      </c>
      <c r="J56" s="34"/>
      <c r="K56" s="34"/>
      <c r="L56" s="57"/>
      <c r="M56" s="57"/>
      <c r="N56" s="57"/>
      <c r="O56" s="57"/>
      <c r="P56" s="57"/>
      <c r="Q56" s="57"/>
      <c r="R56" s="57"/>
      <c r="S56" s="57"/>
      <c r="T56" s="57"/>
      <c r="U56" s="57"/>
      <c r="V56" s="57"/>
      <c r="W56" s="57"/>
      <c r="X56" s="57"/>
      <c r="Y56" s="57"/>
      <c r="Z56" s="57"/>
      <c r="AA56" s="57"/>
      <c r="AB56" s="57"/>
      <c r="AC56" s="57"/>
      <c r="AD56" s="57"/>
      <c r="AE56" s="57"/>
      <c r="AF56" s="57"/>
      <c r="AG56" s="57"/>
      <c r="AH56" s="57"/>
      <c r="AI56" s="57"/>
      <c r="AJ56" s="57"/>
      <c r="AK56" s="57"/>
      <c r="AL56" s="57"/>
      <c r="AM56" s="57"/>
      <c r="AN56" s="57"/>
      <c r="AO56" s="57"/>
      <c r="AP56" s="57"/>
      <c r="AQ56" s="57"/>
      <c r="AR56" s="57"/>
      <c r="AS56" s="57"/>
      <c r="AT56" s="57"/>
      <c r="AU56" s="57"/>
      <c r="AV56" s="57"/>
      <c r="AW56" s="57"/>
      <c r="AX56" s="57"/>
      <c r="AY56" s="57"/>
      <c r="AZ56" s="57"/>
      <c r="BA56" s="57"/>
      <c r="BB56" s="57"/>
      <c r="BC56" s="57"/>
      <c r="BD56" s="57"/>
      <c r="BE56" s="57"/>
      <c r="BF56" s="57"/>
      <c r="BG56" s="57"/>
      <c r="BH56" s="57"/>
      <c r="BI56" s="57"/>
      <c r="BJ56" s="57"/>
      <c r="BK56" s="57"/>
      <c r="BL56" s="57"/>
      <c r="BM56" s="57"/>
      <c r="BN56" s="57"/>
      <c r="BO56" s="57"/>
      <c r="BP56" s="57"/>
      <c r="BQ56" s="57"/>
      <c r="BR56" s="57"/>
      <c r="BS56" s="57"/>
      <c r="BT56" s="57"/>
      <c r="BU56" s="57"/>
      <c r="BV56" s="57"/>
      <c r="BW56" s="57"/>
      <c r="BX56" s="57"/>
      <c r="BY56" s="57"/>
      <c r="BZ56" s="57"/>
      <c r="CA56" s="57"/>
      <c r="CB56" s="57"/>
      <c r="CC56" s="57"/>
      <c r="CD56" s="57"/>
      <c r="CE56" s="57"/>
      <c r="CF56" s="57"/>
      <c r="CG56" s="57"/>
      <c r="CH56" s="57"/>
      <c r="CI56" s="57"/>
      <c r="CJ56" s="57"/>
      <c r="CK56" s="57"/>
      <c r="CL56" s="57"/>
      <c r="CM56" s="57"/>
      <c r="CN56" s="57"/>
      <c r="CO56" s="57"/>
      <c r="CP56" s="57"/>
      <c r="CQ56" s="57"/>
      <c r="CR56" s="57"/>
      <c r="CS56" s="57"/>
      <c r="CT56" s="57"/>
      <c r="CU56" s="57"/>
      <c r="CV56" s="57"/>
      <c r="CW56" s="57"/>
      <c r="CX56" s="57"/>
      <c r="CY56" s="57"/>
      <c r="CZ56" s="57"/>
      <c r="DA56" s="57"/>
      <c r="DB56" s="57"/>
      <c r="DC56" s="57"/>
      <c r="DD56" s="57"/>
      <c r="DE56" s="57"/>
      <c r="DF56" s="57"/>
      <c r="DG56" s="57"/>
      <c r="DH56" s="57"/>
      <c r="DI56" s="57"/>
      <c r="DJ56" s="57"/>
      <c r="DK56" s="57"/>
      <c r="DL56" s="57"/>
      <c r="DM56" s="57"/>
      <c r="DN56" s="57"/>
      <c r="DO56" s="57"/>
      <c r="DP56" s="57"/>
      <c r="DQ56" s="57"/>
      <c r="DR56" s="57"/>
      <c r="DS56" s="57"/>
      <c r="DT56" s="57"/>
      <c r="DU56" s="57"/>
      <c r="DV56" s="57"/>
      <c r="DW56" s="57"/>
      <c r="DX56" s="57"/>
      <c r="DY56" s="57"/>
      <c r="DZ56" s="57"/>
      <c r="EA56" s="57"/>
      <c r="EB56" s="57"/>
      <c r="EC56" s="57"/>
      <c r="ED56" s="57"/>
      <c r="EE56" s="57"/>
      <c r="EF56" s="57"/>
      <c r="EG56" s="57"/>
      <c r="EH56" s="57"/>
      <c r="EI56" s="57"/>
      <c r="EJ56" s="57"/>
      <c r="EK56" s="57"/>
      <c r="EL56" s="57"/>
      <c r="EM56" s="57"/>
      <c r="EN56" s="57"/>
      <c r="EO56" s="57"/>
      <c r="EP56" s="57"/>
      <c r="EQ56" s="57"/>
      <c r="ER56" s="57"/>
      <c r="ES56" s="57"/>
      <c r="ET56" s="57"/>
      <c r="EU56" s="57"/>
      <c r="EV56" s="57"/>
      <c r="EW56" s="57"/>
      <c r="EX56" s="57"/>
      <c r="EY56" s="57"/>
      <c r="EZ56" s="57"/>
      <c r="FA56" s="57"/>
      <c r="FB56" s="57"/>
      <c r="FC56" s="57"/>
      <c r="FD56" s="57"/>
      <c r="FE56" s="57"/>
      <c r="FF56" s="57"/>
      <c r="FG56" s="57"/>
      <c r="FH56" s="57"/>
      <c r="FI56" s="57"/>
      <c r="FJ56" s="57"/>
      <c r="FK56" s="57"/>
      <c r="FL56" s="57"/>
      <c r="FM56" s="57"/>
      <c r="FN56" s="57"/>
      <c r="FO56" s="57"/>
      <c r="FP56" s="57"/>
      <c r="FQ56" s="57"/>
      <c r="FR56" s="57"/>
      <c r="FS56" s="57"/>
    </row>
    <row r="57" spans="1:175" ht="66">
      <c r="A57" s="57"/>
      <c r="B57" s="71">
        <v>11</v>
      </c>
      <c r="C57" s="53" t="str">
        <f>BC_LĐNM!B12</f>
        <v>WT48001E</v>
      </c>
      <c r="D57" s="342" t="str">
        <f>BC_LĐNM!C12</f>
        <v>Cân đối chứng dư ký</v>
      </c>
      <c r="E57" s="343"/>
      <c r="F57" s="343"/>
      <c r="G57" s="344"/>
      <c r="H57" s="53" t="str">
        <f>BC_LĐNM!E12</f>
        <v>Đạt</v>
      </c>
      <c r="I57" s="34" t="str">
        <f>BC_LĐNM!F12</f>
        <v>Nguyên nhân: Lệch zero
Thực hiện: Kiểm tra cân sai ký do lệch zero 200g. Kiểm tra các điều kiện bình thường tiến hành zero lại đầu cân. Cân đã hoạt động đúng.
Kết quả: Thiết bị hoạt động  bình thường.</v>
      </c>
      <c r="J57" s="34"/>
      <c r="K57" s="34"/>
      <c r="L57" s="57"/>
      <c r="M57" s="57"/>
      <c r="N57" s="57"/>
      <c r="O57" s="57"/>
      <c r="P57" s="57"/>
      <c r="Q57" s="57"/>
      <c r="R57" s="57"/>
      <c r="S57" s="57"/>
      <c r="T57" s="57"/>
      <c r="U57" s="57"/>
      <c r="V57" s="57"/>
      <c r="W57" s="57"/>
      <c r="X57" s="57"/>
      <c r="Y57" s="57"/>
      <c r="Z57" s="57"/>
      <c r="AA57" s="57"/>
      <c r="AB57" s="57"/>
      <c r="AC57" s="57"/>
      <c r="AD57" s="57"/>
      <c r="AE57" s="57"/>
      <c r="AF57" s="57"/>
      <c r="AG57" s="57"/>
      <c r="AH57" s="57"/>
      <c r="AI57" s="57"/>
      <c r="AJ57" s="57"/>
      <c r="AK57" s="57"/>
      <c r="AL57" s="57"/>
      <c r="AM57" s="57"/>
      <c r="AN57" s="57"/>
      <c r="AO57" s="57"/>
      <c r="AP57" s="57"/>
      <c r="AQ57" s="57"/>
      <c r="AR57" s="57"/>
      <c r="AS57" s="57"/>
      <c r="AT57" s="57"/>
      <c r="AU57" s="57"/>
      <c r="AV57" s="57"/>
      <c r="AW57" s="57"/>
      <c r="AX57" s="57"/>
      <c r="AY57" s="57"/>
      <c r="AZ57" s="57"/>
      <c r="BA57" s="57"/>
      <c r="BB57" s="57"/>
      <c r="BC57" s="57"/>
      <c r="BD57" s="57"/>
      <c r="BE57" s="57"/>
      <c r="BF57" s="57"/>
      <c r="BG57" s="57"/>
      <c r="BH57" s="57"/>
      <c r="BI57" s="57"/>
      <c r="BJ57" s="57"/>
      <c r="BK57" s="57"/>
      <c r="BL57" s="57"/>
      <c r="BM57" s="57"/>
      <c r="BN57" s="57"/>
      <c r="BO57" s="57"/>
      <c r="BP57" s="57"/>
      <c r="BQ57" s="57"/>
      <c r="BR57" s="57"/>
      <c r="BS57" s="57"/>
      <c r="BT57" s="57"/>
      <c r="BU57" s="57"/>
      <c r="BV57" s="57"/>
      <c r="BW57" s="57"/>
      <c r="BX57" s="57"/>
      <c r="BY57" s="57"/>
      <c r="BZ57" s="57"/>
      <c r="CA57" s="57"/>
      <c r="CB57" s="57"/>
      <c r="CC57" s="57"/>
      <c r="CD57" s="57"/>
      <c r="CE57" s="57"/>
      <c r="CF57" s="57"/>
      <c r="CG57" s="57"/>
      <c r="CH57" s="57"/>
      <c r="CI57" s="57"/>
      <c r="CJ57" s="57"/>
      <c r="CK57" s="57"/>
      <c r="CL57" s="57"/>
      <c r="CM57" s="57"/>
      <c r="CN57" s="57"/>
      <c r="CO57" s="57"/>
      <c r="CP57" s="57"/>
      <c r="CQ57" s="57"/>
      <c r="CR57" s="57"/>
      <c r="CS57" s="57"/>
      <c r="CT57" s="57"/>
      <c r="CU57" s="57"/>
      <c r="CV57" s="57"/>
      <c r="CW57" s="57"/>
      <c r="CX57" s="57"/>
      <c r="CY57" s="57"/>
      <c r="CZ57" s="57"/>
      <c r="DA57" s="57"/>
      <c r="DB57" s="57"/>
      <c r="DC57" s="57"/>
      <c r="DD57" s="57"/>
      <c r="DE57" s="57"/>
      <c r="DF57" s="57"/>
      <c r="DG57" s="57"/>
      <c r="DH57" s="57"/>
      <c r="DI57" s="57"/>
      <c r="DJ57" s="57"/>
      <c r="DK57" s="57"/>
      <c r="DL57" s="57"/>
      <c r="DM57" s="57"/>
      <c r="DN57" s="57"/>
      <c r="DO57" s="57"/>
      <c r="DP57" s="57"/>
      <c r="DQ57" s="57"/>
      <c r="DR57" s="57"/>
      <c r="DS57" s="57"/>
      <c r="DT57" s="57"/>
      <c r="DU57" s="57"/>
      <c r="DV57" s="57"/>
      <c r="DW57" s="57"/>
      <c r="DX57" s="57"/>
      <c r="DY57" s="57"/>
      <c r="DZ57" s="57"/>
      <c r="EA57" s="57"/>
      <c r="EB57" s="57"/>
      <c r="EC57" s="57"/>
      <c r="ED57" s="57"/>
      <c r="EE57" s="57"/>
      <c r="EF57" s="57"/>
      <c r="EG57" s="57"/>
      <c r="EH57" s="57"/>
      <c r="EI57" s="57"/>
      <c r="EJ57" s="57"/>
      <c r="EK57" s="57"/>
      <c r="EL57" s="57"/>
      <c r="EM57" s="57"/>
      <c r="EN57" s="57"/>
      <c r="EO57" s="57"/>
      <c r="EP57" s="57"/>
      <c r="EQ57" s="57"/>
      <c r="ER57" s="57"/>
      <c r="ES57" s="57"/>
      <c r="ET57" s="57"/>
      <c r="EU57" s="57"/>
      <c r="EV57" s="57"/>
      <c r="EW57" s="57"/>
      <c r="EX57" s="57"/>
      <c r="EY57" s="57"/>
      <c r="EZ57" s="57"/>
      <c r="FA57" s="57"/>
      <c r="FB57" s="57"/>
      <c r="FC57" s="57"/>
      <c r="FD57" s="57"/>
      <c r="FE57" s="57"/>
      <c r="FF57" s="57"/>
      <c r="FG57" s="57"/>
      <c r="FH57" s="57"/>
      <c r="FI57" s="57"/>
      <c r="FJ57" s="57"/>
      <c r="FK57" s="57"/>
      <c r="FL57" s="57"/>
      <c r="FM57" s="57"/>
      <c r="FN57" s="57"/>
      <c r="FO57" s="57"/>
      <c r="FP57" s="57"/>
      <c r="FQ57" s="57"/>
      <c r="FR57" s="57"/>
      <c r="FS57" s="57"/>
    </row>
    <row r="58" spans="1:175" ht="82.5">
      <c r="A58" s="57"/>
      <c r="B58" s="71">
        <v>12</v>
      </c>
      <c r="C58" s="53" t="str">
        <f>BC_LĐNM!B13</f>
        <v xml:space="preserve">48XS-0048A </v>
      </c>
      <c r="D58" s="342" t="str">
        <f>BC_LĐNM!C13</f>
        <v>Vận hành báo băng tải V48016A báo lệch trên hệ thống</v>
      </c>
      <c r="E58" s="343"/>
      <c r="F58" s="343"/>
      <c r="G58" s="344"/>
      <c r="H58" s="53" t="str">
        <f>BC_LĐNM!E13</f>
        <v>Đạt</v>
      </c>
      <c r="I58" s="34" t="str">
        <f>BC_LĐNM!F13</f>
        <v>Nguyên nhân: Do switch lệch băng tải hỏng.
Thực hiện: Kiểm tra switch lệch băng tải kẹt cứng do rỉ sét không còn đàn hồi. Điều chỉnh lạ điểm không báo alarm. Thông báo vận hành kiểm soát độ lệch, ca ngày 18/5 sẽ nhận vật tư thay thế.
Kết quả: Switch mất đàn hồi</v>
      </c>
      <c r="J58" s="34"/>
      <c r="K58" s="34"/>
      <c r="L58" s="57"/>
      <c r="M58" s="57"/>
      <c r="N58" s="57"/>
      <c r="O58" s="57"/>
      <c r="P58" s="57"/>
      <c r="Q58" s="57"/>
      <c r="R58" s="57"/>
      <c r="S58" s="57"/>
      <c r="T58" s="57"/>
      <c r="U58" s="57"/>
      <c r="V58" s="57"/>
      <c r="W58" s="57"/>
      <c r="X58" s="57"/>
      <c r="Y58" s="57"/>
      <c r="Z58" s="57"/>
      <c r="AA58" s="57"/>
      <c r="AB58" s="57"/>
      <c r="AC58" s="57"/>
      <c r="AD58" s="57"/>
      <c r="AE58" s="57"/>
      <c r="AF58" s="57"/>
      <c r="AG58" s="57"/>
      <c r="AH58" s="57"/>
      <c r="AI58" s="57"/>
      <c r="AJ58" s="57"/>
      <c r="AK58" s="57"/>
      <c r="AL58" s="57"/>
      <c r="AM58" s="57"/>
      <c r="AN58" s="57"/>
      <c r="AO58" s="57"/>
      <c r="AP58" s="57"/>
      <c r="AQ58" s="57"/>
      <c r="AR58" s="57"/>
      <c r="AS58" s="57"/>
      <c r="AT58" s="57"/>
      <c r="AU58" s="57"/>
      <c r="AV58" s="57"/>
      <c r="AW58" s="57"/>
      <c r="AX58" s="57"/>
      <c r="AY58" s="57"/>
      <c r="AZ58" s="57"/>
      <c r="BA58" s="57"/>
      <c r="BB58" s="57"/>
      <c r="BC58" s="57"/>
      <c r="BD58" s="57"/>
      <c r="BE58" s="57"/>
      <c r="BF58" s="57"/>
      <c r="BG58" s="57"/>
      <c r="BH58" s="57"/>
      <c r="BI58" s="57"/>
      <c r="BJ58" s="57"/>
      <c r="BK58" s="57"/>
      <c r="BL58" s="57"/>
      <c r="BM58" s="57"/>
      <c r="BN58" s="57"/>
      <c r="BO58" s="57"/>
      <c r="BP58" s="57"/>
      <c r="BQ58" s="57"/>
      <c r="BR58" s="57"/>
      <c r="BS58" s="57"/>
      <c r="BT58" s="57"/>
      <c r="BU58" s="57"/>
      <c r="BV58" s="57"/>
      <c r="BW58" s="57"/>
      <c r="BX58" s="57"/>
      <c r="BY58" s="57"/>
      <c r="BZ58" s="57"/>
      <c r="CA58" s="57"/>
      <c r="CB58" s="57"/>
      <c r="CC58" s="57"/>
      <c r="CD58" s="57"/>
      <c r="CE58" s="57"/>
      <c r="CF58" s="57"/>
      <c r="CG58" s="57"/>
      <c r="CH58" s="57"/>
      <c r="CI58" s="57"/>
      <c r="CJ58" s="57"/>
      <c r="CK58" s="57"/>
      <c r="CL58" s="57"/>
      <c r="CM58" s="57"/>
      <c r="CN58" s="57"/>
      <c r="CO58" s="57"/>
      <c r="CP58" s="57"/>
      <c r="CQ58" s="57"/>
      <c r="CR58" s="57"/>
      <c r="CS58" s="57"/>
      <c r="CT58" s="57"/>
      <c r="CU58" s="57"/>
      <c r="CV58" s="57"/>
      <c r="CW58" s="57"/>
      <c r="CX58" s="57"/>
      <c r="CY58" s="57"/>
      <c r="CZ58" s="57"/>
      <c r="DA58" s="57"/>
      <c r="DB58" s="57"/>
      <c r="DC58" s="57"/>
      <c r="DD58" s="57"/>
      <c r="DE58" s="57"/>
      <c r="DF58" s="57"/>
      <c r="DG58" s="57"/>
      <c r="DH58" s="57"/>
      <c r="DI58" s="57"/>
      <c r="DJ58" s="57"/>
      <c r="DK58" s="57"/>
      <c r="DL58" s="57"/>
      <c r="DM58" s="57"/>
      <c r="DN58" s="57"/>
      <c r="DO58" s="57"/>
      <c r="DP58" s="57"/>
      <c r="DQ58" s="57"/>
      <c r="DR58" s="57"/>
      <c r="DS58" s="57"/>
      <c r="DT58" s="57"/>
      <c r="DU58" s="57"/>
      <c r="DV58" s="57"/>
      <c r="DW58" s="57"/>
      <c r="DX58" s="57"/>
      <c r="DY58" s="57"/>
      <c r="DZ58" s="57"/>
      <c r="EA58" s="57"/>
      <c r="EB58" s="57"/>
      <c r="EC58" s="57"/>
      <c r="ED58" s="57"/>
      <c r="EE58" s="57"/>
      <c r="EF58" s="57"/>
      <c r="EG58" s="57"/>
      <c r="EH58" s="57"/>
      <c r="EI58" s="57"/>
      <c r="EJ58" s="57"/>
      <c r="EK58" s="57"/>
      <c r="EL58" s="57"/>
      <c r="EM58" s="57"/>
      <c r="EN58" s="57"/>
      <c r="EO58" s="57"/>
      <c r="EP58" s="57"/>
      <c r="EQ58" s="57"/>
      <c r="ER58" s="57"/>
      <c r="ES58" s="57"/>
      <c r="ET58" s="57"/>
      <c r="EU58" s="57"/>
      <c r="EV58" s="57"/>
      <c r="EW58" s="57"/>
      <c r="EX58" s="57"/>
      <c r="EY58" s="57"/>
      <c r="EZ58" s="57"/>
      <c r="FA58" s="57"/>
      <c r="FB58" s="57"/>
      <c r="FC58" s="57"/>
      <c r="FD58" s="57"/>
      <c r="FE58" s="57"/>
      <c r="FF58" s="57"/>
      <c r="FG58" s="57"/>
      <c r="FH58" s="57"/>
      <c r="FI58" s="57"/>
      <c r="FJ58" s="57"/>
      <c r="FK58" s="57"/>
      <c r="FL58" s="57"/>
      <c r="FM58" s="57"/>
      <c r="FN58" s="57"/>
      <c r="FO58" s="57"/>
      <c r="FP58" s="57"/>
      <c r="FQ58" s="57"/>
      <c r="FR58" s="57"/>
      <c r="FS58" s="57"/>
    </row>
    <row r="59" spans="1:175" ht="66">
      <c r="A59" s="57"/>
      <c r="B59" s="71">
        <v>13</v>
      </c>
      <c r="C59" s="53" t="str">
        <f>BC_LĐNM!B14</f>
        <v>L08201C</v>
      </c>
      <c r="D59" s="342" t="str">
        <f>BC_LĐNM!C14</f>
        <v>Máy dán tem không hoạt động</v>
      </c>
      <c r="E59" s="343"/>
      <c r="F59" s="343"/>
      <c r="G59" s="344"/>
      <c r="H59" s="53" t="str">
        <f>BC_LĐNM!E14</f>
        <v>Đạt</v>
      </c>
      <c r="I59" s="34" t="str">
        <f>BC_LĐNM!F14</f>
        <v>Nguyên nhân: Sensor piston đẩy tem lệch vị trí
Thực hiện: Kiểm tra sensor piston đẩy bao lệch vị trí. Tiến hành cân chỉnh lại vị trí sensor cho phù hợp máy dán tem đã hoạt động bình thường.
Kết quả: Thiết bị hoạt động  bình thường.</v>
      </c>
      <c r="J59" s="34"/>
      <c r="K59" s="34"/>
      <c r="L59" s="57"/>
      <c r="M59" s="57"/>
      <c r="N59" s="57"/>
      <c r="O59" s="57"/>
      <c r="P59" s="57"/>
      <c r="Q59" s="57"/>
      <c r="R59" s="57"/>
      <c r="S59" s="57"/>
      <c r="T59" s="57"/>
      <c r="U59" s="57"/>
      <c r="V59" s="57"/>
      <c r="W59" s="57"/>
      <c r="X59" s="57"/>
      <c r="Y59" s="57"/>
      <c r="Z59" s="57"/>
      <c r="AA59" s="57"/>
      <c r="AB59" s="57"/>
      <c r="AC59" s="57"/>
      <c r="AD59" s="57"/>
      <c r="AE59" s="57"/>
      <c r="AF59" s="57"/>
      <c r="AG59" s="57"/>
      <c r="AH59" s="57"/>
      <c r="AI59" s="57"/>
      <c r="AJ59" s="57"/>
      <c r="AK59" s="57"/>
      <c r="AL59" s="57"/>
      <c r="AM59" s="57"/>
      <c r="AN59" s="57"/>
      <c r="AO59" s="57"/>
      <c r="AP59" s="57"/>
      <c r="AQ59" s="57"/>
      <c r="AR59" s="57"/>
      <c r="AS59" s="57"/>
      <c r="AT59" s="57"/>
      <c r="AU59" s="57"/>
      <c r="AV59" s="57"/>
      <c r="AW59" s="57"/>
      <c r="AX59" s="57"/>
      <c r="AY59" s="57"/>
      <c r="AZ59" s="57"/>
      <c r="BA59" s="57"/>
      <c r="BB59" s="57"/>
      <c r="BC59" s="57"/>
      <c r="BD59" s="57"/>
      <c r="BE59" s="57"/>
      <c r="BF59" s="57"/>
      <c r="BG59" s="57"/>
      <c r="BH59" s="57"/>
      <c r="BI59" s="57"/>
      <c r="BJ59" s="57"/>
      <c r="BK59" s="57"/>
      <c r="BL59" s="57"/>
      <c r="BM59" s="57"/>
      <c r="BN59" s="57"/>
      <c r="BO59" s="57"/>
      <c r="BP59" s="57"/>
      <c r="BQ59" s="57"/>
      <c r="BR59" s="57"/>
      <c r="BS59" s="57"/>
      <c r="BT59" s="57"/>
      <c r="BU59" s="57"/>
      <c r="BV59" s="57"/>
      <c r="BW59" s="57"/>
      <c r="BX59" s="57"/>
      <c r="BY59" s="57"/>
      <c r="BZ59" s="57"/>
      <c r="CA59" s="57"/>
      <c r="CB59" s="57"/>
      <c r="CC59" s="57"/>
      <c r="CD59" s="57"/>
      <c r="CE59" s="57"/>
      <c r="CF59" s="57"/>
      <c r="CG59" s="57"/>
      <c r="CH59" s="57"/>
      <c r="CI59" s="57"/>
      <c r="CJ59" s="57"/>
      <c r="CK59" s="57"/>
      <c r="CL59" s="57"/>
      <c r="CM59" s="57"/>
      <c r="CN59" s="57"/>
      <c r="CO59" s="57"/>
      <c r="CP59" s="57"/>
      <c r="CQ59" s="57"/>
      <c r="CR59" s="57"/>
      <c r="CS59" s="57"/>
      <c r="CT59" s="57"/>
      <c r="CU59" s="57"/>
      <c r="CV59" s="57"/>
      <c r="CW59" s="57"/>
      <c r="CX59" s="57"/>
      <c r="CY59" s="57"/>
      <c r="CZ59" s="57"/>
      <c r="DA59" s="57"/>
      <c r="DB59" s="57"/>
      <c r="DC59" s="57"/>
      <c r="DD59" s="57"/>
      <c r="DE59" s="57"/>
      <c r="DF59" s="57"/>
      <c r="DG59" s="57"/>
      <c r="DH59" s="57"/>
      <c r="DI59" s="57"/>
      <c r="DJ59" s="57"/>
      <c r="DK59" s="57"/>
      <c r="DL59" s="57"/>
      <c r="DM59" s="57"/>
      <c r="DN59" s="57"/>
      <c r="DO59" s="57"/>
      <c r="DP59" s="57"/>
      <c r="DQ59" s="57"/>
      <c r="DR59" s="57"/>
      <c r="DS59" s="57"/>
      <c r="DT59" s="57"/>
      <c r="DU59" s="57"/>
      <c r="DV59" s="57"/>
      <c r="DW59" s="57"/>
      <c r="DX59" s="57"/>
      <c r="DY59" s="57"/>
      <c r="DZ59" s="57"/>
      <c r="EA59" s="57"/>
      <c r="EB59" s="57"/>
      <c r="EC59" s="57"/>
      <c r="ED59" s="57"/>
      <c r="EE59" s="57"/>
      <c r="EF59" s="57"/>
      <c r="EG59" s="57"/>
      <c r="EH59" s="57"/>
      <c r="EI59" s="57"/>
      <c r="EJ59" s="57"/>
      <c r="EK59" s="57"/>
      <c r="EL59" s="57"/>
      <c r="EM59" s="57"/>
      <c r="EN59" s="57"/>
      <c r="EO59" s="57"/>
      <c r="EP59" s="57"/>
      <c r="EQ59" s="57"/>
      <c r="ER59" s="57"/>
      <c r="ES59" s="57"/>
      <c r="ET59" s="57"/>
      <c r="EU59" s="57"/>
      <c r="EV59" s="57"/>
      <c r="EW59" s="57"/>
      <c r="EX59" s="57"/>
      <c r="EY59" s="57"/>
      <c r="EZ59" s="57"/>
      <c r="FA59" s="57"/>
      <c r="FB59" s="57"/>
      <c r="FC59" s="57"/>
      <c r="FD59" s="57"/>
      <c r="FE59" s="57"/>
      <c r="FF59" s="57"/>
      <c r="FG59" s="57"/>
      <c r="FH59" s="57"/>
      <c r="FI59" s="57"/>
      <c r="FJ59" s="57"/>
      <c r="FK59" s="57"/>
      <c r="FL59" s="57"/>
      <c r="FM59" s="57"/>
      <c r="FN59" s="57"/>
      <c r="FO59" s="57"/>
      <c r="FP59" s="57"/>
      <c r="FQ59" s="57"/>
      <c r="FR59" s="57"/>
      <c r="FS59" s="57"/>
    </row>
    <row r="60" spans="1:175" ht="49.5">
      <c r="A60" s="57"/>
      <c r="B60" s="71">
        <v>14</v>
      </c>
      <c r="C60" s="53" t="str">
        <f>BC_LĐNM!B15</f>
        <v>L08201B</v>
      </c>
      <c r="D60" s="342" t="str">
        <f>BC_LĐNM!C15</f>
        <v>Cân sai ký</v>
      </c>
      <c r="E60" s="343"/>
      <c r="F60" s="343"/>
      <c r="G60" s="344"/>
      <c r="H60" s="53" t="str">
        <f>BC_LĐNM!E15</f>
        <v>Đạt</v>
      </c>
      <c r="I60" s="34" t="str">
        <f>BC_LĐNM!F15</f>
        <v>Nguyên nhân: Thông số chưa phù hợp
Thực hiện: Kiểm tra điều chỉnh lại thông số cân, bàn giao ĐVVH
Kết quả: Thiết bị hoạt động  bình thường, bàn giao ĐVVH</v>
      </c>
      <c r="J60" s="34"/>
      <c r="K60" s="34"/>
      <c r="L60" s="57"/>
      <c r="M60" s="57"/>
      <c r="N60" s="57"/>
      <c r="O60" s="57"/>
      <c r="P60" s="57"/>
      <c r="Q60" s="57"/>
      <c r="R60" s="57"/>
      <c r="S60" s="57"/>
      <c r="T60" s="57"/>
      <c r="U60" s="57"/>
      <c r="V60" s="57"/>
      <c r="W60" s="57"/>
      <c r="X60" s="57"/>
      <c r="Y60" s="57"/>
      <c r="Z60" s="57"/>
      <c r="AA60" s="57"/>
      <c r="AB60" s="57"/>
      <c r="AC60" s="57"/>
      <c r="AD60" s="57"/>
      <c r="AE60" s="57"/>
      <c r="AF60" s="57"/>
      <c r="AG60" s="57"/>
      <c r="AH60" s="57"/>
      <c r="AI60" s="57"/>
      <c r="AJ60" s="57"/>
      <c r="AK60" s="57"/>
      <c r="AL60" s="57"/>
      <c r="AM60" s="57"/>
      <c r="AN60" s="57"/>
      <c r="AO60" s="57"/>
      <c r="AP60" s="57"/>
      <c r="AQ60" s="57"/>
      <c r="AR60" s="57"/>
      <c r="AS60" s="57"/>
      <c r="AT60" s="57"/>
      <c r="AU60" s="57"/>
      <c r="AV60" s="57"/>
      <c r="AW60" s="57"/>
      <c r="AX60" s="57"/>
      <c r="AY60" s="57"/>
      <c r="AZ60" s="57"/>
      <c r="BA60" s="57"/>
      <c r="BB60" s="57"/>
      <c r="BC60" s="57"/>
      <c r="BD60" s="57"/>
      <c r="BE60" s="57"/>
      <c r="BF60" s="57"/>
      <c r="BG60" s="57"/>
      <c r="BH60" s="57"/>
      <c r="BI60" s="57"/>
      <c r="BJ60" s="57"/>
      <c r="BK60" s="57"/>
      <c r="BL60" s="57"/>
      <c r="BM60" s="57"/>
      <c r="BN60" s="57"/>
      <c r="BO60" s="57"/>
      <c r="BP60" s="57"/>
      <c r="BQ60" s="57"/>
      <c r="BR60" s="57"/>
      <c r="BS60" s="57"/>
      <c r="BT60" s="57"/>
      <c r="BU60" s="57"/>
      <c r="BV60" s="57"/>
      <c r="BW60" s="57"/>
      <c r="BX60" s="57"/>
      <c r="BY60" s="57"/>
      <c r="BZ60" s="57"/>
      <c r="CA60" s="57"/>
      <c r="CB60" s="57"/>
      <c r="CC60" s="57"/>
      <c r="CD60" s="57"/>
      <c r="CE60" s="57"/>
      <c r="CF60" s="57"/>
      <c r="CG60" s="57"/>
      <c r="CH60" s="57"/>
      <c r="CI60" s="57"/>
      <c r="CJ60" s="57"/>
      <c r="CK60" s="57"/>
      <c r="CL60" s="57"/>
      <c r="CM60" s="57"/>
      <c r="CN60" s="57"/>
      <c r="CO60" s="57"/>
      <c r="CP60" s="57"/>
      <c r="CQ60" s="57"/>
      <c r="CR60" s="57"/>
      <c r="CS60" s="57"/>
      <c r="CT60" s="57"/>
      <c r="CU60" s="57"/>
      <c r="CV60" s="57"/>
      <c r="CW60" s="57"/>
      <c r="CX60" s="57"/>
      <c r="CY60" s="57"/>
      <c r="CZ60" s="57"/>
      <c r="DA60" s="57"/>
      <c r="DB60" s="57"/>
      <c r="DC60" s="57"/>
      <c r="DD60" s="57"/>
      <c r="DE60" s="57"/>
      <c r="DF60" s="57"/>
      <c r="DG60" s="57"/>
      <c r="DH60" s="57"/>
      <c r="DI60" s="57"/>
      <c r="DJ60" s="57"/>
      <c r="DK60" s="57"/>
      <c r="DL60" s="57"/>
      <c r="DM60" s="57"/>
      <c r="DN60" s="57"/>
      <c r="DO60" s="57"/>
      <c r="DP60" s="57"/>
      <c r="DQ60" s="57"/>
      <c r="DR60" s="57"/>
      <c r="DS60" s="57"/>
      <c r="DT60" s="57"/>
      <c r="DU60" s="57"/>
      <c r="DV60" s="57"/>
      <c r="DW60" s="57"/>
      <c r="DX60" s="57"/>
      <c r="DY60" s="57"/>
      <c r="DZ60" s="57"/>
      <c r="EA60" s="57"/>
      <c r="EB60" s="57"/>
      <c r="EC60" s="57"/>
      <c r="ED60" s="57"/>
      <c r="EE60" s="57"/>
      <c r="EF60" s="57"/>
      <c r="EG60" s="57"/>
      <c r="EH60" s="57"/>
      <c r="EI60" s="57"/>
      <c r="EJ60" s="57"/>
      <c r="EK60" s="57"/>
      <c r="EL60" s="57"/>
      <c r="EM60" s="57"/>
      <c r="EN60" s="57"/>
      <c r="EO60" s="57"/>
      <c r="EP60" s="57"/>
      <c r="EQ60" s="57"/>
      <c r="ER60" s="57"/>
      <c r="ES60" s="57"/>
      <c r="ET60" s="57"/>
      <c r="EU60" s="57"/>
      <c r="EV60" s="57"/>
      <c r="EW60" s="57"/>
      <c r="EX60" s="57"/>
      <c r="EY60" s="57"/>
      <c r="EZ60" s="57"/>
      <c r="FA60" s="57"/>
      <c r="FB60" s="57"/>
      <c r="FC60" s="57"/>
      <c r="FD60" s="57"/>
      <c r="FE60" s="57"/>
      <c r="FF60" s="57"/>
      <c r="FG60" s="57"/>
      <c r="FH60" s="57"/>
      <c r="FI60" s="57"/>
      <c r="FJ60" s="57"/>
      <c r="FK60" s="57"/>
      <c r="FL60" s="57"/>
      <c r="FM60" s="57"/>
      <c r="FN60" s="57"/>
      <c r="FO60" s="57"/>
      <c r="FP60" s="57"/>
      <c r="FQ60" s="57"/>
      <c r="FR60" s="57"/>
      <c r="FS60" s="57"/>
    </row>
    <row r="61" spans="1:175" ht="49.5">
      <c r="A61" s="57"/>
      <c r="B61" s="71">
        <v>15</v>
      </c>
      <c r="C61" s="53" t="str">
        <f>BC_LĐNM!B16</f>
        <v>L08202C</v>
      </c>
      <c r="D61" s="342" t="str">
        <f>BC_LĐNM!C16</f>
        <v>Không hoạt động được</v>
      </c>
      <c r="E61" s="343"/>
      <c r="F61" s="343"/>
      <c r="G61" s="344"/>
      <c r="H61" s="53" t="str">
        <f>BC_LĐNM!E16</f>
        <v>Đạt</v>
      </c>
      <c r="I61" s="34" t="str">
        <f>BC_LĐNM!F16</f>
        <v>Nguyên nhân: Bể ống khí ngàm kẹp
Thực hiện: Kiểm tra phát hiện bể ống khí ngàm kẹp, thay mới ống khí bàn giao ĐVVH
Kết quả: Thiết bị hoạt động  bình thường, bàn giao ĐVVH</v>
      </c>
      <c r="J61" s="34"/>
      <c r="K61" s="34"/>
      <c r="L61" s="57"/>
      <c r="M61" s="57"/>
      <c r="N61" s="57"/>
      <c r="O61" s="57"/>
      <c r="P61" s="57"/>
      <c r="Q61" s="57"/>
      <c r="R61" s="57"/>
      <c r="S61" s="57"/>
      <c r="T61" s="57"/>
      <c r="U61" s="57"/>
      <c r="V61" s="57"/>
      <c r="W61" s="57"/>
      <c r="X61" s="57"/>
      <c r="Y61" s="57"/>
      <c r="Z61" s="57"/>
      <c r="AA61" s="57"/>
      <c r="AB61" s="57"/>
      <c r="AC61" s="57"/>
      <c r="AD61" s="57"/>
      <c r="AE61" s="57"/>
      <c r="AF61" s="57"/>
      <c r="AG61" s="57"/>
      <c r="AH61" s="57"/>
      <c r="AI61" s="57"/>
      <c r="AJ61" s="57"/>
      <c r="AK61" s="57"/>
      <c r="AL61" s="57"/>
      <c r="AM61" s="57"/>
      <c r="AN61" s="57"/>
      <c r="AO61" s="57"/>
      <c r="AP61" s="57"/>
      <c r="AQ61" s="57"/>
      <c r="AR61" s="57"/>
      <c r="AS61" s="57"/>
      <c r="AT61" s="57"/>
      <c r="AU61" s="57"/>
      <c r="AV61" s="57"/>
      <c r="AW61" s="57"/>
      <c r="AX61" s="57"/>
      <c r="AY61" s="57"/>
      <c r="AZ61" s="57"/>
      <c r="BA61" s="57"/>
      <c r="BB61" s="57"/>
      <c r="BC61" s="57"/>
      <c r="BD61" s="57"/>
      <c r="BE61" s="57"/>
      <c r="BF61" s="57"/>
      <c r="BG61" s="57"/>
      <c r="BH61" s="57"/>
      <c r="BI61" s="57"/>
      <c r="BJ61" s="57"/>
      <c r="BK61" s="57"/>
      <c r="BL61" s="57"/>
      <c r="BM61" s="57"/>
      <c r="BN61" s="57"/>
      <c r="BO61" s="57"/>
      <c r="BP61" s="57"/>
      <c r="BQ61" s="57"/>
      <c r="BR61" s="57"/>
      <c r="BS61" s="57"/>
      <c r="BT61" s="57"/>
      <c r="BU61" s="57"/>
      <c r="BV61" s="57"/>
      <c r="BW61" s="57"/>
      <c r="BX61" s="57"/>
      <c r="BY61" s="57"/>
      <c r="BZ61" s="57"/>
      <c r="CA61" s="57"/>
      <c r="CB61" s="57"/>
      <c r="CC61" s="57"/>
      <c r="CD61" s="57"/>
      <c r="CE61" s="57"/>
      <c r="CF61" s="57"/>
      <c r="CG61" s="57"/>
      <c r="CH61" s="57"/>
      <c r="CI61" s="57"/>
      <c r="CJ61" s="57"/>
      <c r="CK61" s="57"/>
      <c r="CL61" s="57"/>
      <c r="CM61" s="57"/>
      <c r="CN61" s="57"/>
      <c r="CO61" s="57"/>
      <c r="CP61" s="57"/>
      <c r="CQ61" s="57"/>
      <c r="CR61" s="57"/>
      <c r="CS61" s="57"/>
      <c r="CT61" s="57"/>
      <c r="CU61" s="57"/>
      <c r="CV61" s="57"/>
      <c r="CW61" s="57"/>
      <c r="CX61" s="57"/>
      <c r="CY61" s="57"/>
      <c r="CZ61" s="57"/>
      <c r="DA61" s="57"/>
      <c r="DB61" s="57"/>
      <c r="DC61" s="57"/>
      <c r="DD61" s="57"/>
      <c r="DE61" s="57"/>
      <c r="DF61" s="57"/>
      <c r="DG61" s="57"/>
      <c r="DH61" s="57"/>
      <c r="DI61" s="57"/>
      <c r="DJ61" s="57"/>
      <c r="DK61" s="57"/>
      <c r="DL61" s="57"/>
      <c r="DM61" s="57"/>
      <c r="DN61" s="57"/>
      <c r="DO61" s="57"/>
      <c r="DP61" s="57"/>
      <c r="DQ61" s="57"/>
      <c r="DR61" s="57"/>
      <c r="DS61" s="57"/>
      <c r="DT61" s="57"/>
      <c r="DU61" s="57"/>
      <c r="DV61" s="57"/>
      <c r="DW61" s="57"/>
      <c r="DX61" s="57"/>
      <c r="DY61" s="57"/>
      <c r="DZ61" s="57"/>
      <c r="EA61" s="57"/>
      <c r="EB61" s="57"/>
      <c r="EC61" s="57"/>
      <c r="ED61" s="57"/>
      <c r="EE61" s="57"/>
      <c r="EF61" s="57"/>
      <c r="EG61" s="57"/>
      <c r="EH61" s="57"/>
      <c r="EI61" s="57"/>
      <c r="EJ61" s="57"/>
      <c r="EK61" s="57"/>
      <c r="EL61" s="57"/>
      <c r="EM61" s="57"/>
      <c r="EN61" s="57"/>
      <c r="EO61" s="57"/>
      <c r="EP61" s="57"/>
      <c r="EQ61" s="57"/>
      <c r="ER61" s="57"/>
      <c r="ES61" s="57"/>
      <c r="ET61" s="57"/>
      <c r="EU61" s="57"/>
      <c r="EV61" s="57"/>
      <c r="EW61" s="57"/>
      <c r="EX61" s="57"/>
      <c r="EY61" s="57"/>
      <c r="EZ61" s="57"/>
      <c r="FA61" s="57"/>
      <c r="FB61" s="57"/>
      <c r="FC61" s="57"/>
      <c r="FD61" s="57"/>
      <c r="FE61" s="57"/>
      <c r="FF61" s="57"/>
      <c r="FG61" s="57"/>
      <c r="FH61" s="57"/>
      <c r="FI61" s="57"/>
      <c r="FJ61" s="57"/>
      <c r="FK61" s="57"/>
      <c r="FL61" s="57"/>
      <c r="FM61" s="57"/>
      <c r="FN61" s="57"/>
      <c r="FO61" s="57"/>
      <c r="FP61" s="57"/>
      <c r="FQ61" s="57"/>
      <c r="FR61" s="57"/>
      <c r="FS61" s="57"/>
    </row>
    <row r="62" spans="1:175" ht="66">
      <c r="A62" s="57"/>
      <c r="B62" s="71">
        <v>16</v>
      </c>
      <c r="C62" s="53" t="str">
        <f>BC_LĐNM!B17</f>
        <v>L08201C</v>
      </c>
      <c r="D62" s="342" t="str">
        <f>BC_LĐNM!C17</f>
        <v>Cân dư ký</v>
      </c>
      <c r="E62" s="343"/>
      <c r="F62" s="343"/>
      <c r="G62" s="344"/>
      <c r="H62" s="53" t="str">
        <f>BC_LĐNM!E17</f>
        <v>Đạt</v>
      </c>
      <c r="I62" s="34" t="str">
        <f>BC_LĐNM!F17</f>
        <v>Nguyên nhân: Thông số cửa tin cao
Thực hiện: Kiểm tra phát hiện thông số cửa tin cao, tiến hành điều chỉnh thông số cửa tin, bàn giao ĐVVH
Kết quả: Thiết bị hoạt động  bình thường, bàn giao ĐVVH</v>
      </c>
      <c r="J62" s="34"/>
      <c r="K62" s="34"/>
      <c r="L62" s="57"/>
      <c r="M62" s="57"/>
      <c r="N62" s="57"/>
      <c r="O62" s="57"/>
      <c r="P62" s="57"/>
      <c r="Q62" s="57"/>
      <c r="R62" s="57"/>
      <c r="S62" s="57"/>
      <c r="T62" s="57"/>
      <c r="U62" s="57"/>
      <c r="V62" s="57"/>
      <c r="W62" s="57"/>
      <c r="X62" s="57"/>
      <c r="Y62" s="57"/>
      <c r="Z62" s="57"/>
      <c r="AA62" s="57"/>
      <c r="AB62" s="57"/>
      <c r="AC62" s="57"/>
      <c r="AD62" s="57"/>
      <c r="AE62" s="57"/>
      <c r="AF62" s="57"/>
      <c r="AG62" s="57"/>
      <c r="AH62" s="57"/>
      <c r="AI62" s="57"/>
      <c r="AJ62" s="57"/>
      <c r="AK62" s="57"/>
      <c r="AL62" s="57"/>
      <c r="AM62" s="57"/>
      <c r="AN62" s="57"/>
      <c r="AO62" s="57"/>
      <c r="AP62" s="57"/>
      <c r="AQ62" s="57"/>
      <c r="AR62" s="57"/>
      <c r="AS62" s="57"/>
      <c r="AT62" s="57"/>
      <c r="AU62" s="57"/>
      <c r="AV62" s="57"/>
      <c r="AW62" s="57"/>
      <c r="AX62" s="57"/>
      <c r="AY62" s="57"/>
      <c r="AZ62" s="57"/>
      <c r="BA62" s="57"/>
      <c r="BB62" s="57"/>
      <c r="BC62" s="57"/>
      <c r="BD62" s="57"/>
      <c r="BE62" s="57"/>
      <c r="BF62" s="57"/>
      <c r="BG62" s="57"/>
      <c r="BH62" s="57"/>
      <c r="BI62" s="57"/>
      <c r="BJ62" s="57"/>
      <c r="BK62" s="57"/>
      <c r="BL62" s="57"/>
      <c r="BM62" s="57"/>
      <c r="BN62" s="57"/>
      <c r="BO62" s="57"/>
      <c r="BP62" s="57"/>
      <c r="BQ62" s="57"/>
      <c r="BR62" s="57"/>
      <c r="BS62" s="57"/>
      <c r="BT62" s="57"/>
      <c r="BU62" s="57"/>
      <c r="BV62" s="57"/>
      <c r="BW62" s="57"/>
      <c r="BX62" s="57"/>
      <c r="BY62" s="57"/>
      <c r="BZ62" s="57"/>
      <c r="CA62" s="57"/>
      <c r="CB62" s="57"/>
      <c r="CC62" s="57"/>
      <c r="CD62" s="57"/>
      <c r="CE62" s="57"/>
      <c r="CF62" s="57"/>
      <c r="CG62" s="57"/>
      <c r="CH62" s="57"/>
      <c r="CI62" s="57"/>
      <c r="CJ62" s="57"/>
      <c r="CK62" s="57"/>
      <c r="CL62" s="57"/>
      <c r="CM62" s="57"/>
      <c r="CN62" s="57"/>
      <c r="CO62" s="57"/>
      <c r="CP62" s="57"/>
      <c r="CQ62" s="57"/>
      <c r="CR62" s="57"/>
      <c r="CS62" s="57"/>
      <c r="CT62" s="57"/>
      <c r="CU62" s="57"/>
      <c r="CV62" s="57"/>
      <c r="CW62" s="57"/>
      <c r="CX62" s="57"/>
      <c r="CY62" s="57"/>
      <c r="CZ62" s="57"/>
      <c r="DA62" s="57"/>
      <c r="DB62" s="57"/>
      <c r="DC62" s="57"/>
      <c r="DD62" s="57"/>
      <c r="DE62" s="57"/>
      <c r="DF62" s="57"/>
      <c r="DG62" s="57"/>
      <c r="DH62" s="57"/>
      <c r="DI62" s="57"/>
      <c r="DJ62" s="57"/>
      <c r="DK62" s="57"/>
      <c r="DL62" s="57"/>
      <c r="DM62" s="57"/>
      <c r="DN62" s="57"/>
      <c r="DO62" s="57"/>
      <c r="DP62" s="57"/>
      <c r="DQ62" s="57"/>
      <c r="DR62" s="57"/>
      <c r="DS62" s="57"/>
      <c r="DT62" s="57"/>
      <c r="DU62" s="57"/>
      <c r="DV62" s="57"/>
      <c r="DW62" s="57"/>
      <c r="DX62" s="57"/>
      <c r="DY62" s="57"/>
      <c r="DZ62" s="57"/>
      <c r="EA62" s="57"/>
      <c r="EB62" s="57"/>
      <c r="EC62" s="57"/>
      <c r="ED62" s="57"/>
      <c r="EE62" s="57"/>
      <c r="EF62" s="57"/>
      <c r="EG62" s="57"/>
      <c r="EH62" s="57"/>
      <c r="EI62" s="57"/>
      <c r="EJ62" s="57"/>
      <c r="EK62" s="57"/>
      <c r="EL62" s="57"/>
      <c r="EM62" s="57"/>
      <c r="EN62" s="57"/>
      <c r="EO62" s="57"/>
      <c r="EP62" s="57"/>
      <c r="EQ62" s="57"/>
      <c r="ER62" s="57"/>
      <c r="ES62" s="57"/>
      <c r="ET62" s="57"/>
      <c r="EU62" s="57"/>
      <c r="EV62" s="57"/>
      <c r="EW62" s="57"/>
      <c r="EX62" s="57"/>
      <c r="EY62" s="57"/>
      <c r="EZ62" s="57"/>
      <c r="FA62" s="57"/>
      <c r="FB62" s="57"/>
      <c r="FC62" s="57"/>
      <c r="FD62" s="57"/>
      <c r="FE62" s="57"/>
      <c r="FF62" s="57"/>
      <c r="FG62" s="57"/>
      <c r="FH62" s="57"/>
      <c r="FI62" s="57"/>
      <c r="FJ62" s="57"/>
      <c r="FK62" s="57"/>
      <c r="FL62" s="57"/>
      <c r="FM62" s="57"/>
      <c r="FN62" s="57"/>
      <c r="FO62" s="57"/>
      <c r="FP62" s="57"/>
      <c r="FQ62" s="57"/>
      <c r="FR62" s="57"/>
      <c r="FS62" s="57"/>
    </row>
    <row r="63" spans="1:175" ht="66">
      <c r="A63" s="57"/>
      <c r="B63" s="71">
        <v>17</v>
      </c>
      <c r="C63" s="53" t="str">
        <f>BC_LĐNM!B18</f>
        <v>L08301B</v>
      </c>
      <c r="D63" s="342" t="str">
        <f>BC_LĐNM!C18</f>
        <v>Không di chuyển được</v>
      </c>
      <c r="E63" s="343"/>
      <c r="F63" s="343"/>
      <c r="G63" s="344"/>
      <c r="H63" s="53" t="str">
        <f>BC_LĐNM!E18</f>
        <v>Đạt</v>
      </c>
      <c r="I63" s="34" t="str">
        <f>BC_LĐNM!F18</f>
        <v>Nguyên nhân:Switch báo vị trí không tác động
Thực hiện: Kiểm tra phát hiện switch báo vị trí không hoạt động được, tiến hành điều chỉnh lại vị trí switch đưa thiết bị vào hoạt động
Kết quả: Thiết bị hoạt động  bình thường, bàn giao ĐVVH</v>
      </c>
      <c r="J63" s="34"/>
      <c r="K63" s="34"/>
      <c r="L63" s="57"/>
      <c r="M63" s="57"/>
      <c r="N63" s="57"/>
      <c r="O63" s="57"/>
      <c r="P63" s="57"/>
      <c r="Q63" s="57"/>
      <c r="R63" s="57"/>
      <c r="S63" s="57"/>
      <c r="T63" s="57"/>
      <c r="U63" s="57"/>
      <c r="V63" s="57"/>
      <c r="W63" s="57"/>
      <c r="X63" s="57"/>
      <c r="Y63" s="57"/>
      <c r="Z63" s="57"/>
      <c r="AA63" s="57"/>
      <c r="AB63" s="57"/>
      <c r="AC63" s="57"/>
      <c r="AD63" s="57"/>
      <c r="AE63" s="57"/>
      <c r="AF63" s="57"/>
      <c r="AG63" s="57"/>
      <c r="AH63" s="57"/>
      <c r="AI63" s="57"/>
      <c r="AJ63" s="57"/>
      <c r="AK63" s="57"/>
      <c r="AL63" s="57"/>
      <c r="AM63" s="57"/>
      <c r="AN63" s="57"/>
      <c r="AO63" s="57"/>
      <c r="AP63" s="57"/>
      <c r="AQ63" s="57"/>
      <c r="AR63" s="57"/>
      <c r="AS63" s="57"/>
      <c r="AT63" s="57"/>
      <c r="AU63" s="57"/>
      <c r="AV63" s="57"/>
      <c r="AW63" s="57"/>
      <c r="AX63" s="57"/>
      <c r="AY63" s="57"/>
      <c r="AZ63" s="57"/>
      <c r="BA63" s="57"/>
      <c r="BB63" s="57"/>
      <c r="BC63" s="57"/>
      <c r="BD63" s="57"/>
      <c r="BE63" s="57"/>
      <c r="BF63" s="57"/>
      <c r="BG63" s="57"/>
      <c r="BH63" s="57"/>
      <c r="BI63" s="57"/>
      <c r="BJ63" s="57"/>
      <c r="BK63" s="57"/>
      <c r="BL63" s="57"/>
      <c r="BM63" s="57"/>
      <c r="BN63" s="57"/>
      <c r="BO63" s="57"/>
      <c r="BP63" s="57"/>
      <c r="BQ63" s="57"/>
      <c r="BR63" s="57"/>
      <c r="BS63" s="57"/>
      <c r="BT63" s="57"/>
      <c r="BU63" s="57"/>
      <c r="BV63" s="57"/>
      <c r="BW63" s="57"/>
      <c r="BX63" s="57"/>
      <c r="BY63" s="57"/>
      <c r="BZ63" s="57"/>
      <c r="CA63" s="57"/>
      <c r="CB63" s="57"/>
      <c r="CC63" s="57"/>
      <c r="CD63" s="57"/>
      <c r="CE63" s="57"/>
      <c r="CF63" s="57"/>
      <c r="CG63" s="57"/>
      <c r="CH63" s="57"/>
      <c r="CI63" s="57"/>
      <c r="CJ63" s="57"/>
      <c r="CK63" s="57"/>
      <c r="CL63" s="57"/>
      <c r="CM63" s="57"/>
      <c r="CN63" s="57"/>
      <c r="CO63" s="57"/>
      <c r="CP63" s="57"/>
      <c r="CQ63" s="57"/>
      <c r="CR63" s="57"/>
      <c r="CS63" s="57"/>
      <c r="CT63" s="57"/>
      <c r="CU63" s="57"/>
      <c r="CV63" s="57"/>
      <c r="CW63" s="57"/>
      <c r="CX63" s="57"/>
      <c r="CY63" s="57"/>
      <c r="CZ63" s="57"/>
      <c r="DA63" s="57"/>
      <c r="DB63" s="57"/>
      <c r="DC63" s="57"/>
      <c r="DD63" s="57"/>
      <c r="DE63" s="57"/>
      <c r="DF63" s="57"/>
      <c r="DG63" s="57"/>
      <c r="DH63" s="57"/>
      <c r="DI63" s="57"/>
      <c r="DJ63" s="57"/>
      <c r="DK63" s="57"/>
      <c r="DL63" s="57"/>
      <c r="DM63" s="57"/>
      <c r="DN63" s="57"/>
      <c r="DO63" s="57"/>
      <c r="DP63" s="57"/>
      <c r="DQ63" s="57"/>
      <c r="DR63" s="57"/>
      <c r="DS63" s="57"/>
      <c r="DT63" s="57"/>
      <c r="DU63" s="57"/>
      <c r="DV63" s="57"/>
      <c r="DW63" s="57"/>
      <c r="DX63" s="57"/>
      <c r="DY63" s="57"/>
      <c r="DZ63" s="57"/>
      <c r="EA63" s="57"/>
      <c r="EB63" s="57"/>
      <c r="EC63" s="57"/>
      <c r="ED63" s="57"/>
      <c r="EE63" s="57"/>
      <c r="EF63" s="57"/>
      <c r="EG63" s="57"/>
      <c r="EH63" s="57"/>
      <c r="EI63" s="57"/>
      <c r="EJ63" s="57"/>
      <c r="EK63" s="57"/>
      <c r="EL63" s="57"/>
      <c r="EM63" s="57"/>
      <c r="EN63" s="57"/>
      <c r="EO63" s="57"/>
      <c r="EP63" s="57"/>
      <c r="EQ63" s="57"/>
      <c r="ER63" s="57"/>
      <c r="ES63" s="57"/>
      <c r="ET63" s="57"/>
      <c r="EU63" s="57"/>
      <c r="EV63" s="57"/>
      <c r="EW63" s="57"/>
      <c r="EX63" s="57"/>
      <c r="EY63" s="57"/>
      <c r="EZ63" s="57"/>
      <c r="FA63" s="57"/>
      <c r="FB63" s="57"/>
      <c r="FC63" s="57"/>
      <c r="FD63" s="57"/>
      <c r="FE63" s="57"/>
      <c r="FF63" s="57"/>
      <c r="FG63" s="57"/>
      <c r="FH63" s="57"/>
      <c r="FI63" s="57"/>
      <c r="FJ63" s="57"/>
      <c r="FK63" s="57"/>
      <c r="FL63" s="57"/>
      <c r="FM63" s="57"/>
      <c r="FN63" s="57"/>
      <c r="FO63" s="57"/>
      <c r="FP63" s="57"/>
      <c r="FQ63" s="57"/>
      <c r="FR63" s="57"/>
      <c r="FS63" s="57"/>
    </row>
    <row r="64" spans="1:175" ht="66">
      <c r="A64" s="57"/>
      <c r="B64" s="71">
        <v>18</v>
      </c>
      <c r="C64" s="53" t="str">
        <f>BC_LĐNM!B19</f>
        <v>Z04201</v>
      </c>
      <c r="D64" s="342" t="str">
        <f>BC_LĐNM!C19</f>
        <v>Không có lưu lượng</v>
      </c>
      <c r="E64" s="343"/>
      <c r="F64" s="343"/>
      <c r="G64" s="344"/>
      <c r="H64" s="53" t="str">
        <f>BC_LĐNM!E19</f>
        <v>Đạt</v>
      </c>
      <c r="I64" s="34" t="str">
        <f>BC_LĐNM!F19</f>
        <v>Nguyên nhân: Lưu lượng plant air yếu
Thực hiện: Kiểm tra phát hiện lưu lượng plant air đưa vào thiết bị yếu, thực hiện điều chỉnh lại lưu lượng đưa thiết bị vào hoạt động
Kết quả: Thiết bị hoạt động  bình thường vàn giao ĐVVH</v>
      </c>
      <c r="J64" s="34"/>
      <c r="K64" s="34"/>
      <c r="L64" s="57"/>
      <c r="M64" s="57"/>
      <c r="N64" s="57"/>
      <c r="O64" s="57"/>
      <c r="P64" s="57"/>
      <c r="Q64" s="57"/>
      <c r="R64" s="57"/>
      <c r="S64" s="57"/>
      <c r="T64" s="57"/>
      <c r="U64" s="57"/>
      <c r="V64" s="57"/>
      <c r="W64" s="57"/>
      <c r="X64" s="57"/>
      <c r="Y64" s="57"/>
      <c r="Z64" s="57"/>
      <c r="AA64" s="57"/>
      <c r="AB64" s="57"/>
      <c r="AC64" s="57"/>
      <c r="AD64" s="57"/>
      <c r="AE64" s="57"/>
      <c r="AF64" s="57"/>
      <c r="AG64" s="57"/>
      <c r="AH64" s="57"/>
      <c r="AI64" s="57"/>
      <c r="AJ64" s="57"/>
      <c r="AK64" s="57"/>
      <c r="AL64" s="57"/>
      <c r="AM64" s="57"/>
      <c r="AN64" s="57"/>
      <c r="AO64" s="57"/>
      <c r="AP64" s="57"/>
      <c r="AQ64" s="57"/>
      <c r="AR64" s="57"/>
      <c r="AS64" s="57"/>
      <c r="AT64" s="57"/>
      <c r="AU64" s="57"/>
      <c r="AV64" s="57"/>
      <c r="AW64" s="57"/>
      <c r="AX64" s="57"/>
      <c r="AY64" s="57"/>
      <c r="AZ64" s="57"/>
      <c r="BA64" s="57"/>
      <c r="BB64" s="57"/>
      <c r="BC64" s="57"/>
      <c r="BD64" s="57"/>
      <c r="BE64" s="57"/>
      <c r="BF64" s="57"/>
      <c r="BG64" s="57"/>
      <c r="BH64" s="57"/>
      <c r="BI64" s="57"/>
      <c r="BJ64" s="57"/>
      <c r="BK64" s="57"/>
      <c r="BL64" s="57"/>
      <c r="BM64" s="57"/>
      <c r="BN64" s="57"/>
      <c r="BO64" s="57"/>
      <c r="BP64" s="57"/>
      <c r="BQ64" s="57"/>
      <c r="BR64" s="57"/>
      <c r="BS64" s="57"/>
      <c r="BT64" s="57"/>
      <c r="BU64" s="57"/>
      <c r="BV64" s="57"/>
      <c r="BW64" s="57"/>
      <c r="BX64" s="57"/>
      <c r="BY64" s="57"/>
      <c r="BZ64" s="57"/>
      <c r="CA64" s="57"/>
      <c r="CB64" s="57"/>
      <c r="CC64" s="57"/>
      <c r="CD64" s="57"/>
      <c r="CE64" s="57"/>
      <c r="CF64" s="57"/>
      <c r="CG64" s="57"/>
      <c r="CH64" s="57"/>
      <c r="CI64" s="57"/>
      <c r="CJ64" s="57"/>
      <c r="CK64" s="57"/>
      <c r="CL64" s="57"/>
      <c r="CM64" s="57"/>
      <c r="CN64" s="57"/>
      <c r="CO64" s="57"/>
      <c r="CP64" s="57"/>
      <c r="CQ64" s="57"/>
      <c r="CR64" s="57"/>
      <c r="CS64" s="57"/>
      <c r="CT64" s="57"/>
      <c r="CU64" s="57"/>
      <c r="CV64" s="57"/>
      <c r="CW64" s="57"/>
      <c r="CX64" s="57"/>
      <c r="CY64" s="57"/>
      <c r="CZ64" s="57"/>
      <c r="DA64" s="57"/>
      <c r="DB64" s="57"/>
      <c r="DC64" s="57"/>
      <c r="DD64" s="57"/>
      <c r="DE64" s="57"/>
      <c r="DF64" s="57"/>
      <c r="DG64" s="57"/>
      <c r="DH64" s="57"/>
      <c r="DI64" s="57"/>
      <c r="DJ64" s="57"/>
      <c r="DK64" s="57"/>
      <c r="DL64" s="57"/>
      <c r="DM64" s="57"/>
      <c r="DN64" s="57"/>
      <c r="DO64" s="57"/>
      <c r="DP64" s="57"/>
      <c r="DQ64" s="57"/>
      <c r="DR64" s="57"/>
      <c r="DS64" s="57"/>
      <c r="DT64" s="57"/>
      <c r="DU64" s="57"/>
      <c r="DV64" s="57"/>
      <c r="DW64" s="57"/>
      <c r="DX64" s="57"/>
      <c r="DY64" s="57"/>
      <c r="DZ64" s="57"/>
      <c r="EA64" s="57"/>
      <c r="EB64" s="57"/>
      <c r="EC64" s="57"/>
      <c r="ED64" s="57"/>
      <c r="EE64" s="57"/>
      <c r="EF64" s="57"/>
      <c r="EG64" s="57"/>
      <c r="EH64" s="57"/>
      <c r="EI64" s="57"/>
      <c r="EJ64" s="57"/>
      <c r="EK64" s="57"/>
      <c r="EL64" s="57"/>
      <c r="EM64" s="57"/>
      <c r="EN64" s="57"/>
      <c r="EO64" s="57"/>
      <c r="EP64" s="57"/>
      <c r="EQ64" s="57"/>
      <c r="ER64" s="57"/>
      <c r="ES64" s="57"/>
      <c r="ET64" s="57"/>
      <c r="EU64" s="57"/>
      <c r="EV64" s="57"/>
      <c r="EW64" s="57"/>
      <c r="EX64" s="57"/>
      <c r="EY64" s="57"/>
      <c r="EZ64" s="57"/>
      <c r="FA64" s="57"/>
      <c r="FB64" s="57"/>
      <c r="FC64" s="57"/>
      <c r="FD64" s="57"/>
      <c r="FE64" s="57"/>
      <c r="FF64" s="57"/>
      <c r="FG64" s="57"/>
      <c r="FH64" s="57"/>
      <c r="FI64" s="57"/>
      <c r="FJ64" s="57"/>
      <c r="FK64" s="57"/>
      <c r="FL64" s="57"/>
      <c r="FM64" s="57"/>
      <c r="FN64" s="57"/>
      <c r="FO64" s="57"/>
      <c r="FP64" s="57"/>
      <c r="FQ64" s="57"/>
      <c r="FR64" s="57"/>
      <c r="FS64" s="57"/>
    </row>
    <row r="65" spans="1:175" ht="66">
      <c r="A65" s="57"/>
      <c r="B65" s="71">
        <v>19</v>
      </c>
      <c r="C65" s="53" t="str">
        <f>BC_LĐNM!B20</f>
        <v>EMS-WW</v>
      </c>
      <c r="D65" s="342" t="str">
        <f>BC_LĐNM!C20</f>
        <v>pH cao</v>
      </c>
      <c r="E65" s="343"/>
      <c r="F65" s="343"/>
      <c r="G65" s="344"/>
      <c r="H65" s="53" t="str">
        <f>BC_LĐNM!E20</f>
        <v>Đạt</v>
      </c>
      <c r="I65" s="34" t="str">
        <f>BC_LĐNM!F20</f>
        <v>Nguyên nhân: Chưa rõ nguyên nhân
Thực hiện: Kiểm tra thấy giá trị pH cao, tiến hành kiểm tra với mẫu chuẩn thì lệch 1 pH, thực hiện calibrate lại đưa thiết bị vào hoạt động
Kết quả: Thiết bị hoạt động  bình thường vàn giao ĐVVH</v>
      </c>
      <c r="J65" s="34"/>
      <c r="K65" s="34"/>
      <c r="L65" s="57"/>
      <c r="M65" s="57"/>
      <c r="N65" s="57"/>
      <c r="O65" s="57"/>
      <c r="P65" s="57"/>
      <c r="Q65" s="57"/>
      <c r="R65" s="57"/>
      <c r="S65" s="57"/>
      <c r="T65" s="57"/>
      <c r="U65" s="57"/>
      <c r="V65" s="57"/>
      <c r="W65" s="57"/>
      <c r="X65" s="57"/>
      <c r="Y65" s="57"/>
      <c r="Z65" s="57"/>
      <c r="AA65" s="57"/>
      <c r="AB65" s="57"/>
      <c r="AC65" s="57"/>
      <c r="AD65" s="57"/>
      <c r="AE65" s="57"/>
      <c r="AF65" s="57"/>
      <c r="AG65" s="57"/>
      <c r="AH65" s="57"/>
      <c r="AI65" s="57"/>
      <c r="AJ65" s="57"/>
      <c r="AK65" s="57"/>
      <c r="AL65" s="57"/>
      <c r="AM65" s="57"/>
      <c r="AN65" s="57"/>
      <c r="AO65" s="57"/>
      <c r="AP65" s="57"/>
      <c r="AQ65" s="57"/>
      <c r="AR65" s="57"/>
      <c r="AS65" s="57"/>
      <c r="AT65" s="57"/>
      <c r="AU65" s="57"/>
      <c r="AV65" s="57"/>
      <c r="AW65" s="57"/>
      <c r="AX65" s="57"/>
      <c r="AY65" s="57"/>
      <c r="AZ65" s="57"/>
      <c r="BA65" s="57"/>
      <c r="BB65" s="57"/>
      <c r="BC65" s="57"/>
      <c r="BD65" s="57"/>
      <c r="BE65" s="57"/>
      <c r="BF65" s="57"/>
      <c r="BG65" s="57"/>
      <c r="BH65" s="57"/>
      <c r="BI65" s="57"/>
      <c r="BJ65" s="57"/>
      <c r="BK65" s="57"/>
      <c r="BL65" s="57"/>
      <c r="BM65" s="57"/>
      <c r="BN65" s="57"/>
      <c r="BO65" s="57"/>
      <c r="BP65" s="57"/>
      <c r="BQ65" s="57"/>
      <c r="BR65" s="57"/>
      <c r="BS65" s="57"/>
      <c r="BT65" s="57"/>
      <c r="BU65" s="57"/>
      <c r="BV65" s="57"/>
      <c r="BW65" s="57"/>
      <c r="BX65" s="57"/>
      <c r="BY65" s="57"/>
      <c r="BZ65" s="57"/>
      <c r="CA65" s="57"/>
      <c r="CB65" s="57"/>
      <c r="CC65" s="57"/>
      <c r="CD65" s="57"/>
      <c r="CE65" s="57"/>
      <c r="CF65" s="57"/>
      <c r="CG65" s="57"/>
      <c r="CH65" s="57"/>
      <c r="CI65" s="57"/>
      <c r="CJ65" s="57"/>
      <c r="CK65" s="57"/>
      <c r="CL65" s="57"/>
      <c r="CM65" s="57"/>
      <c r="CN65" s="57"/>
      <c r="CO65" s="57"/>
      <c r="CP65" s="57"/>
      <c r="CQ65" s="57"/>
      <c r="CR65" s="57"/>
      <c r="CS65" s="57"/>
      <c r="CT65" s="57"/>
      <c r="CU65" s="57"/>
      <c r="CV65" s="57"/>
      <c r="CW65" s="57"/>
      <c r="CX65" s="57"/>
      <c r="CY65" s="57"/>
      <c r="CZ65" s="57"/>
      <c r="DA65" s="57"/>
      <c r="DB65" s="57"/>
      <c r="DC65" s="57"/>
      <c r="DD65" s="57"/>
      <c r="DE65" s="57"/>
      <c r="DF65" s="57"/>
      <c r="DG65" s="57"/>
      <c r="DH65" s="57"/>
      <c r="DI65" s="57"/>
      <c r="DJ65" s="57"/>
      <c r="DK65" s="57"/>
      <c r="DL65" s="57"/>
      <c r="DM65" s="57"/>
      <c r="DN65" s="57"/>
      <c r="DO65" s="57"/>
      <c r="DP65" s="57"/>
      <c r="DQ65" s="57"/>
      <c r="DR65" s="57"/>
      <c r="DS65" s="57"/>
      <c r="DT65" s="57"/>
      <c r="DU65" s="57"/>
      <c r="DV65" s="57"/>
      <c r="DW65" s="57"/>
      <c r="DX65" s="57"/>
      <c r="DY65" s="57"/>
      <c r="DZ65" s="57"/>
      <c r="EA65" s="57"/>
      <c r="EB65" s="57"/>
      <c r="EC65" s="57"/>
      <c r="ED65" s="57"/>
      <c r="EE65" s="57"/>
      <c r="EF65" s="57"/>
      <c r="EG65" s="57"/>
      <c r="EH65" s="57"/>
      <c r="EI65" s="57"/>
      <c r="EJ65" s="57"/>
      <c r="EK65" s="57"/>
      <c r="EL65" s="57"/>
      <c r="EM65" s="57"/>
      <c r="EN65" s="57"/>
      <c r="EO65" s="57"/>
      <c r="EP65" s="57"/>
      <c r="EQ65" s="57"/>
      <c r="ER65" s="57"/>
      <c r="ES65" s="57"/>
      <c r="ET65" s="57"/>
      <c r="EU65" s="57"/>
      <c r="EV65" s="57"/>
      <c r="EW65" s="57"/>
      <c r="EX65" s="57"/>
      <c r="EY65" s="57"/>
      <c r="EZ65" s="57"/>
      <c r="FA65" s="57"/>
      <c r="FB65" s="57"/>
      <c r="FC65" s="57"/>
      <c r="FD65" s="57"/>
      <c r="FE65" s="57"/>
      <c r="FF65" s="57"/>
      <c r="FG65" s="57"/>
      <c r="FH65" s="57"/>
      <c r="FI65" s="57"/>
      <c r="FJ65" s="57"/>
      <c r="FK65" s="57"/>
      <c r="FL65" s="57"/>
      <c r="FM65" s="57"/>
      <c r="FN65" s="57"/>
      <c r="FO65" s="57"/>
      <c r="FP65" s="57"/>
      <c r="FQ65" s="57"/>
      <c r="FR65" s="57"/>
      <c r="FS65" s="57"/>
    </row>
    <row r="66" spans="1:175" ht="66">
      <c r="A66" s="57"/>
      <c r="B66" s="71">
        <v>20</v>
      </c>
      <c r="C66" s="53" t="str">
        <f>BC_LĐNM!B21</f>
        <v>04PDT-3057</v>
      </c>
      <c r="D66" s="342" t="str">
        <f>BC_LĐNM!C21</f>
        <v>Rò khớp nối</v>
      </c>
      <c r="E66" s="343"/>
      <c r="F66" s="343"/>
      <c r="G66" s="344"/>
      <c r="H66" s="53" t="str">
        <f>BC_LĐNM!E21</f>
        <v>Chưa đạt</v>
      </c>
      <c r="I66" s="34" t="str">
        <f>BC_LĐNM!F21</f>
        <v>Nguyên nhân: Chưa rõ nguyên nhân
Thực hiện: Kiểm tra phát hiện rò khớp nối, thực hiện siết không hết rò, thiết bị không tháo được do vướng mặt bích thiết bị đo áp, chuyển ca sau tìm giải pháp xử lý
Kết quả: Thiết bị vẫn còn rò nhỏ</v>
      </c>
      <c r="J66" s="34"/>
      <c r="K66" s="34"/>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7"/>
      <c r="AK66" s="57"/>
      <c r="AL66" s="57"/>
      <c r="AM66" s="57"/>
      <c r="AN66" s="57"/>
      <c r="AO66" s="57"/>
      <c r="AP66" s="57"/>
      <c r="AQ66" s="57"/>
      <c r="AR66" s="57"/>
      <c r="AS66" s="57"/>
      <c r="AT66" s="57"/>
      <c r="AU66" s="57"/>
      <c r="AV66" s="57"/>
      <c r="AW66" s="57"/>
      <c r="AX66" s="57"/>
      <c r="AY66" s="57"/>
      <c r="AZ66" s="57"/>
      <c r="BA66" s="57"/>
      <c r="BB66" s="57"/>
      <c r="BC66" s="57"/>
      <c r="BD66" s="57"/>
      <c r="BE66" s="57"/>
      <c r="BF66" s="57"/>
      <c r="BG66" s="57"/>
      <c r="BH66" s="57"/>
      <c r="BI66" s="57"/>
      <c r="BJ66" s="57"/>
      <c r="BK66" s="57"/>
      <c r="BL66" s="57"/>
      <c r="BM66" s="57"/>
      <c r="BN66" s="57"/>
      <c r="BO66" s="57"/>
      <c r="BP66" s="57"/>
      <c r="BQ66" s="57"/>
      <c r="BR66" s="57"/>
      <c r="BS66" s="57"/>
      <c r="BT66" s="57"/>
      <c r="BU66" s="57"/>
      <c r="BV66" s="57"/>
      <c r="BW66" s="57"/>
      <c r="BX66" s="57"/>
      <c r="BY66" s="57"/>
      <c r="BZ66" s="57"/>
      <c r="CA66" s="57"/>
      <c r="CB66" s="57"/>
      <c r="CC66" s="57"/>
      <c r="CD66" s="57"/>
      <c r="CE66" s="57"/>
      <c r="CF66" s="57"/>
      <c r="CG66" s="57"/>
      <c r="CH66" s="57"/>
      <c r="CI66" s="57"/>
      <c r="CJ66" s="57"/>
      <c r="CK66" s="57"/>
      <c r="CL66" s="57"/>
      <c r="CM66" s="57"/>
      <c r="CN66" s="57"/>
      <c r="CO66" s="57"/>
      <c r="CP66" s="57"/>
      <c r="CQ66" s="57"/>
      <c r="CR66" s="57"/>
      <c r="CS66" s="57"/>
      <c r="CT66" s="57"/>
      <c r="CU66" s="57"/>
      <c r="CV66" s="57"/>
      <c r="CW66" s="57"/>
      <c r="CX66" s="57"/>
      <c r="CY66" s="57"/>
      <c r="CZ66" s="57"/>
      <c r="DA66" s="57"/>
      <c r="DB66" s="57"/>
      <c r="DC66" s="57"/>
      <c r="DD66" s="57"/>
      <c r="DE66" s="57"/>
      <c r="DF66" s="57"/>
      <c r="DG66" s="57"/>
      <c r="DH66" s="57"/>
      <c r="DI66" s="57"/>
      <c r="DJ66" s="57"/>
      <c r="DK66" s="57"/>
      <c r="DL66" s="57"/>
      <c r="DM66" s="57"/>
      <c r="DN66" s="57"/>
      <c r="DO66" s="57"/>
      <c r="DP66" s="57"/>
      <c r="DQ66" s="57"/>
      <c r="DR66" s="57"/>
      <c r="DS66" s="57"/>
      <c r="DT66" s="57"/>
      <c r="DU66" s="57"/>
      <c r="DV66" s="57"/>
      <c r="DW66" s="57"/>
      <c r="DX66" s="57"/>
      <c r="DY66" s="57"/>
      <c r="DZ66" s="57"/>
      <c r="EA66" s="57"/>
      <c r="EB66" s="57"/>
      <c r="EC66" s="57"/>
      <c r="ED66" s="57"/>
      <c r="EE66" s="57"/>
      <c r="EF66" s="57"/>
      <c r="EG66" s="57"/>
      <c r="EH66" s="57"/>
      <c r="EI66" s="57"/>
      <c r="EJ66" s="57"/>
      <c r="EK66" s="57"/>
      <c r="EL66" s="57"/>
      <c r="EM66" s="57"/>
      <c r="EN66" s="57"/>
      <c r="EO66" s="57"/>
      <c r="EP66" s="57"/>
      <c r="EQ66" s="57"/>
      <c r="ER66" s="57"/>
      <c r="ES66" s="57"/>
      <c r="ET66" s="57"/>
      <c r="EU66" s="57"/>
      <c r="EV66" s="57"/>
      <c r="EW66" s="57"/>
      <c r="EX66" s="57"/>
      <c r="EY66" s="57"/>
      <c r="EZ66" s="57"/>
      <c r="FA66" s="57"/>
      <c r="FB66" s="57"/>
      <c r="FC66" s="57"/>
      <c r="FD66" s="57"/>
      <c r="FE66" s="57"/>
      <c r="FF66" s="57"/>
      <c r="FG66" s="57"/>
      <c r="FH66" s="57"/>
      <c r="FI66" s="57"/>
      <c r="FJ66" s="57"/>
      <c r="FK66" s="57"/>
      <c r="FL66" s="57"/>
      <c r="FM66" s="57"/>
      <c r="FN66" s="57"/>
      <c r="FO66" s="57"/>
      <c r="FP66" s="57"/>
      <c r="FQ66" s="57"/>
      <c r="FR66" s="57"/>
      <c r="FS66" s="57"/>
    </row>
    <row r="67" spans="1:175" ht="66">
      <c r="A67" s="57"/>
      <c r="B67" s="71">
        <v>21</v>
      </c>
      <c r="C67" s="53" t="str">
        <f>BC_LĐNM!B22</f>
        <v>06TI-2201A</v>
      </c>
      <c r="D67" s="342" t="str">
        <f>BC_LĐNM!C22</f>
        <v>Lắp lại PI</v>
      </c>
      <c r="E67" s="343"/>
      <c r="F67" s="343"/>
      <c r="G67" s="344"/>
      <c r="H67" s="53" t="str">
        <f>BC_LĐNM!E22</f>
        <v>Đạt</v>
      </c>
      <c r="I67" s="34" t="str">
        <f>BC_LĐNM!F22</f>
        <v>Nguyên nhân: Lệch zero
Thực hiện: Ca ngày 15/05 thực hiện tháo TI về kiểm tra theo yêu cầu, Ca ngày 18/05 thực hiện lắp lại sau khi tổ chuyên môn kiểm tra xong
Kết quả: Thiết bị hoạt động  bình thường vàn giao ĐVVH</v>
      </c>
      <c r="J67" s="34"/>
      <c r="K67" s="34"/>
      <c r="L67" s="57"/>
      <c r="M67" s="57"/>
      <c r="N67" s="57"/>
      <c r="O67" s="57"/>
      <c r="P67" s="57"/>
      <c r="Q67" s="57"/>
      <c r="R67" s="57"/>
      <c r="S67" s="57"/>
      <c r="T67" s="57"/>
      <c r="U67" s="57"/>
      <c r="V67" s="57"/>
      <c r="W67" s="57"/>
      <c r="X67" s="57"/>
      <c r="Y67" s="57"/>
      <c r="Z67" s="57"/>
      <c r="AA67" s="57"/>
      <c r="AB67" s="57"/>
      <c r="AC67" s="57"/>
      <c r="AD67" s="57"/>
      <c r="AE67" s="57"/>
      <c r="AF67" s="57"/>
      <c r="AG67" s="57"/>
      <c r="AH67" s="57"/>
      <c r="AI67" s="57"/>
      <c r="AJ67" s="57"/>
      <c r="AK67" s="57"/>
      <c r="AL67" s="57"/>
      <c r="AM67" s="57"/>
      <c r="AN67" s="57"/>
      <c r="AO67" s="57"/>
      <c r="AP67" s="57"/>
      <c r="AQ67" s="57"/>
      <c r="AR67" s="57"/>
      <c r="AS67" s="57"/>
      <c r="AT67" s="57"/>
      <c r="AU67" s="57"/>
      <c r="AV67" s="57"/>
      <c r="AW67" s="57"/>
      <c r="AX67" s="57"/>
      <c r="AY67" s="57"/>
      <c r="AZ67" s="57"/>
      <c r="BA67" s="57"/>
      <c r="BB67" s="57"/>
      <c r="BC67" s="57"/>
      <c r="BD67" s="57"/>
      <c r="BE67" s="57"/>
      <c r="BF67" s="57"/>
      <c r="BG67" s="57"/>
      <c r="BH67" s="57"/>
      <c r="BI67" s="57"/>
      <c r="BJ67" s="57"/>
      <c r="BK67" s="57"/>
      <c r="BL67" s="57"/>
      <c r="BM67" s="57"/>
      <c r="BN67" s="57"/>
      <c r="BO67" s="57"/>
      <c r="BP67" s="57"/>
      <c r="BQ67" s="57"/>
      <c r="BR67" s="57"/>
      <c r="BS67" s="57"/>
      <c r="BT67" s="57"/>
      <c r="BU67" s="57"/>
      <c r="BV67" s="57"/>
      <c r="BW67" s="57"/>
      <c r="BX67" s="57"/>
      <c r="BY67" s="57"/>
      <c r="BZ67" s="57"/>
      <c r="CA67" s="57"/>
      <c r="CB67" s="57"/>
      <c r="CC67" s="57"/>
      <c r="CD67" s="57"/>
      <c r="CE67" s="57"/>
      <c r="CF67" s="57"/>
      <c r="CG67" s="57"/>
      <c r="CH67" s="57"/>
      <c r="CI67" s="57"/>
      <c r="CJ67" s="57"/>
      <c r="CK67" s="57"/>
      <c r="CL67" s="57"/>
      <c r="CM67" s="57"/>
      <c r="CN67" s="57"/>
      <c r="CO67" s="57"/>
      <c r="CP67" s="57"/>
      <c r="CQ67" s="57"/>
      <c r="CR67" s="57"/>
      <c r="CS67" s="57"/>
      <c r="CT67" s="57"/>
      <c r="CU67" s="57"/>
      <c r="CV67" s="57"/>
      <c r="CW67" s="57"/>
      <c r="CX67" s="57"/>
      <c r="CY67" s="57"/>
      <c r="CZ67" s="57"/>
      <c r="DA67" s="57"/>
      <c r="DB67" s="57"/>
      <c r="DC67" s="57"/>
      <c r="DD67" s="57"/>
      <c r="DE67" s="57"/>
      <c r="DF67" s="57"/>
      <c r="DG67" s="57"/>
      <c r="DH67" s="57"/>
      <c r="DI67" s="57"/>
      <c r="DJ67" s="57"/>
      <c r="DK67" s="57"/>
      <c r="DL67" s="57"/>
      <c r="DM67" s="57"/>
      <c r="DN67" s="57"/>
      <c r="DO67" s="57"/>
      <c r="DP67" s="57"/>
      <c r="DQ67" s="57"/>
      <c r="DR67" s="57"/>
      <c r="DS67" s="57"/>
      <c r="DT67" s="57"/>
      <c r="DU67" s="57"/>
      <c r="DV67" s="57"/>
      <c r="DW67" s="57"/>
      <c r="DX67" s="57"/>
      <c r="DY67" s="57"/>
      <c r="DZ67" s="57"/>
      <c r="EA67" s="57"/>
      <c r="EB67" s="57"/>
      <c r="EC67" s="57"/>
      <c r="ED67" s="57"/>
      <c r="EE67" s="57"/>
      <c r="EF67" s="57"/>
      <c r="EG67" s="57"/>
      <c r="EH67" s="57"/>
      <c r="EI67" s="57"/>
      <c r="EJ67" s="57"/>
      <c r="EK67" s="57"/>
      <c r="EL67" s="57"/>
      <c r="EM67" s="57"/>
      <c r="EN67" s="57"/>
      <c r="EO67" s="57"/>
      <c r="EP67" s="57"/>
      <c r="EQ67" s="57"/>
      <c r="ER67" s="57"/>
      <c r="ES67" s="57"/>
      <c r="ET67" s="57"/>
      <c r="EU67" s="57"/>
      <c r="EV67" s="57"/>
      <c r="EW67" s="57"/>
      <c r="EX67" s="57"/>
      <c r="EY67" s="57"/>
      <c r="EZ67" s="57"/>
      <c r="FA67" s="57"/>
      <c r="FB67" s="57"/>
      <c r="FC67" s="57"/>
      <c r="FD67" s="57"/>
      <c r="FE67" s="57"/>
      <c r="FF67" s="57"/>
      <c r="FG67" s="57"/>
      <c r="FH67" s="57"/>
      <c r="FI67" s="57"/>
      <c r="FJ67" s="57"/>
      <c r="FK67" s="57"/>
      <c r="FL67" s="57"/>
      <c r="FM67" s="57"/>
      <c r="FN67" s="57"/>
      <c r="FO67" s="57"/>
      <c r="FP67" s="57"/>
      <c r="FQ67" s="57"/>
      <c r="FR67" s="57"/>
      <c r="FS67" s="57"/>
    </row>
    <row r="68" spans="1:175" ht="49.5">
      <c r="A68" s="57"/>
      <c r="B68" s="71">
        <v>22</v>
      </c>
      <c r="C68" s="53" t="str">
        <f>BC_LĐNM!B23</f>
        <v>07SSLMS2652A</v>
      </c>
      <c r="D68" s="342" t="str">
        <f>BC_LĐNM!C23</f>
        <v>Trả MOS</v>
      </c>
      <c r="E68" s="343"/>
      <c r="F68" s="343"/>
      <c r="G68" s="344"/>
      <c r="H68" s="53" t="str">
        <f>BC_LĐNM!E23</f>
        <v>Đạt</v>
      </c>
      <c r="I68" s="34" t="str">
        <f>BC_LĐNM!F23</f>
        <v>Nguyên nhân: Thực hiện theo yêu cầu
Thực hiện: Kiểm tra giá trị SSL sàn rung A bình thường, tiến hành trả MOS theo yêu cầu ĐVCQ
Kết quả: Đã trả MOS theo yêu cầu ĐVCQ</v>
      </c>
      <c r="J68" s="34"/>
      <c r="K68" s="34"/>
      <c r="L68" s="57"/>
      <c r="M68" s="57"/>
      <c r="N68" s="57"/>
      <c r="O68" s="57"/>
      <c r="P68" s="57"/>
      <c r="Q68" s="57"/>
      <c r="R68" s="57"/>
      <c r="S68" s="57"/>
      <c r="T68" s="57"/>
      <c r="U68" s="57"/>
      <c r="V68" s="57"/>
      <c r="W68" s="57"/>
      <c r="X68" s="57"/>
      <c r="Y68" s="57"/>
      <c r="Z68" s="57"/>
      <c r="AA68" s="57"/>
      <c r="AB68" s="57"/>
      <c r="AC68" s="57"/>
      <c r="AD68" s="57"/>
      <c r="AE68" s="57"/>
      <c r="AF68" s="57"/>
      <c r="AG68" s="57"/>
      <c r="AH68" s="57"/>
      <c r="AI68" s="57"/>
      <c r="AJ68" s="57"/>
      <c r="AK68" s="57"/>
      <c r="AL68" s="57"/>
      <c r="AM68" s="57"/>
      <c r="AN68" s="57"/>
      <c r="AO68" s="57"/>
      <c r="AP68" s="57"/>
      <c r="AQ68" s="57"/>
      <c r="AR68" s="57"/>
      <c r="AS68" s="57"/>
      <c r="AT68" s="57"/>
      <c r="AU68" s="57"/>
      <c r="AV68" s="57"/>
      <c r="AW68" s="57"/>
      <c r="AX68" s="57"/>
      <c r="AY68" s="57"/>
      <c r="AZ68" s="57"/>
      <c r="BA68" s="57"/>
      <c r="BB68" s="57"/>
      <c r="BC68" s="57"/>
      <c r="BD68" s="57"/>
      <c r="BE68" s="57"/>
      <c r="BF68" s="57"/>
      <c r="BG68" s="57"/>
      <c r="BH68" s="57"/>
      <c r="BI68" s="57"/>
      <c r="BJ68" s="57"/>
      <c r="BK68" s="57"/>
      <c r="BL68" s="57"/>
      <c r="BM68" s="57"/>
      <c r="BN68" s="57"/>
      <c r="BO68" s="57"/>
      <c r="BP68" s="57"/>
      <c r="BQ68" s="57"/>
      <c r="BR68" s="57"/>
      <c r="BS68" s="57"/>
      <c r="BT68" s="57"/>
      <c r="BU68" s="57"/>
      <c r="BV68" s="57"/>
      <c r="BW68" s="57"/>
      <c r="BX68" s="57"/>
      <c r="BY68" s="57"/>
      <c r="BZ68" s="57"/>
      <c r="CA68" s="57"/>
      <c r="CB68" s="57"/>
      <c r="CC68" s="57"/>
      <c r="CD68" s="57"/>
      <c r="CE68" s="57"/>
      <c r="CF68" s="57"/>
      <c r="CG68" s="57"/>
      <c r="CH68" s="57"/>
      <c r="CI68" s="57"/>
      <c r="CJ68" s="57"/>
      <c r="CK68" s="57"/>
      <c r="CL68" s="57"/>
      <c r="CM68" s="57"/>
      <c r="CN68" s="57"/>
      <c r="CO68" s="57"/>
      <c r="CP68" s="57"/>
      <c r="CQ68" s="57"/>
      <c r="CR68" s="57"/>
      <c r="CS68" s="57"/>
      <c r="CT68" s="57"/>
      <c r="CU68" s="57"/>
      <c r="CV68" s="57"/>
      <c r="CW68" s="57"/>
      <c r="CX68" s="57"/>
      <c r="CY68" s="57"/>
      <c r="CZ68" s="57"/>
      <c r="DA68" s="57"/>
      <c r="DB68" s="57"/>
      <c r="DC68" s="57"/>
      <c r="DD68" s="57"/>
      <c r="DE68" s="57"/>
      <c r="DF68" s="57"/>
      <c r="DG68" s="57"/>
      <c r="DH68" s="57"/>
      <c r="DI68" s="57"/>
      <c r="DJ68" s="57"/>
      <c r="DK68" s="57"/>
      <c r="DL68" s="57"/>
      <c r="DM68" s="57"/>
      <c r="DN68" s="57"/>
      <c r="DO68" s="57"/>
      <c r="DP68" s="57"/>
      <c r="DQ68" s="57"/>
      <c r="DR68" s="57"/>
      <c r="DS68" s="57"/>
      <c r="DT68" s="57"/>
      <c r="DU68" s="57"/>
      <c r="DV68" s="57"/>
      <c r="DW68" s="57"/>
      <c r="DX68" s="57"/>
      <c r="DY68" s="57"/>
      <c r="DZ68" s="57"/>
      <c r="EA68" s="57"/>
      <c r="EB68" s="57"/>
      <c r="EC68" s="57"/>
      <c r="ED68" s="57"/>
      <c r="EE68" s="57"/>
      <c r="EF68" s="57"/>
      <c r="EG68" s="57"/>
      <c r="EH68" s="57"/>
      <c r="EI68" s="57"/>
      <c r="EJ68" s="57"/>
      <c r="EK68" s="57"/>
      <c r="EL68" s="57"/>
      <c r="EM68" s="57"/>
      <c r="EN68" s="57"/>
      <c r="EO68" s="57"/>
      <c r="EP68" s="57"/>
      <c r="EQ68" s="57"/>
      <c r="ER68" s="57"/>
      <c r="ES68" s="57"/>
      <c r="ET68" s="57"/>
      <c r="EU68" s="57"/>
      <c r="EV68" s="57"/>
      <c r="EW68" s="57"/>
      <c r="EX68" s="57"/>
      <c r="EY68" s="57"/>
      <c r="EZ68" s="57"/>
      <c r="FA68" s="57"/>
      <c r="FB68" s="57"/>
      <c r="FC68" s="57"/>
      <c r="FD68" s="57"/>
      <c r="FE68" s="57"/>
      <c r="FF68" s="57"/>
      <c r="FG68" s="57"/>
      <c r="FH68" s="57"/>
      <c r="FI68" s="57"/>
      <c r="FJ68" s="57"/>
      <c r="FK68" s="57"/>
      <c r="FL68" s="57"/>
      <c r="FM68" s="57"/>
      <c r="FN68" s="57"/>
      <c r="FO68" s="57"/>
      <c r="FP68" s="57"/>
      <c r="FQ68" s="57"/>
      <c r="FR68" s="57"/>
      <c r="FS68" s="57"/>
    </row>
    <row r="69" spans="1:175" ht="66">
      <c r="A69" s="57"/>
      <c r="B69" s="71">
        <v>23</v>
      </c>
      <c r="C69" s="53" t="str">
        <f>BC_LĐNM!B24</f>
        <v>Dự án LTS</v>
      </c>
      <c r="D69" s="342" t="str">
        <f>BC_LĐNM!C24</f>
        <v>Khảo sát cáp ngầm theo yêu cầu</v>
      </c>
      <c r="E69" s="343"/>
      <c r="F69" s="343"/>
      <c r="G69" s="344"/>
      <c r="H69" s="53" t="str">
        <f>BC_LĐNM!E24</f>
        <v>Đạt</v>
      </c>
      <c r="I69" s="34" t="str">
        <f>BC_LĐNM!F24</f>
        <v>Nguyên nhân: Khảo sát dây cáp ngầm
Thực hiện: Thực hiện kiểm tra đoạn cáp ngầm theo yêu cầu xưởng Ammonia, sau khi kiểm tra không phải cáp điều khiển, chuyển xưởng Ammonia bàn giao Điện kiểm tra
Kết quả: Đã kiểm tra theo yêu cầu</v>
      </c>
      <c r="J69" s="34"/>
      <c r="K69" s="34"/>
      <c r="L69" s="57"/>
      <c r="M69" s="57"/>
      <c r="N69" s="57"/>
      <c r="O69" s="57"/>
      <c r="P69" s="57"/>
      <c r="Q69" s="57"/>
      <c r="R69" s="57"/>
      <c r="S69" s="57"/>
      <c r="T69" s="57"/>
      <c r="U69" s="57"/>
      <c r="V69" s="57"/>
      <c r="W69" s="57"/>
      <c r="X69" s="57"/>
      <c r="Y69" s="57"/>
      <c r="Z69" s="57"/>
      <c r="AA69" s="57"/>
      <c r="AB69" s="57"/>
      <c r="AC69" s="57"/>
      <c r="AD69" s="57"/>
      <c r="AE69" s="57"/>
      <c r="AF69" s="57"/>
      <c r="AG69" s="57"/>
      <c r="AH69" s="57"/>
      <c r="AI69" s="57"/>
      <c r="AJ69" s="57"/>
      <c r="AK69" s="57"/>
      <c r="AL69" s="57"/>
      <c r="AM69" s="57"/>
      <c r="AN69" s="57"/>
      <c r="AO69" s="57"/>
      <c r="AP69" s="57"/>
      <c r="AQ69" s="57"/>
      <c r="AR69" s="57"/>
      <c r="AS69" s="57"/>
      <c r="AT69" s="57"/>
      <c r="AU69" s="57"/>
      <c r="AV69" s="57"/>
      <c r="AW69" s="57"/>
      <c r="AX69" s="57"/>
      <c r="AY69" s="57"/>
      <c r="AZ69" s="57"/>
      <c r="BA69" s="57"/>
      <c r="BB69" s="57"/>
      <c r="BC69" s="57"/>
      <c r="BD69" s="57"/>
      <c r="BE69" s="57"/>
      <c r="BF69" s="57"/>
      <c r="BG69" s="57"/>
      <c r="BH69" s="57"/>
      <c r="BI69" s="57"/>
      <c r="BJ69" s="57"/>
      <c r="BK69" s="57"/>
      <c r="BL69" s="57"/>
      <c r="BM69" s="57"/>
      <c r="BN69" s="57"/>
      <c r="BO69" s="57"/>
      <c r="BP69" s="57"/>
      <c r="BQ69" s="57"/>
      <c r="BR69" s="57"/>
      <c r="BS69" s="57"/>
      <c r="BT69" s="57"/>
      <c r="BU69" s="57"/>
      <c r="BV69" s="57"/>
      <c r="BW69" s="57"/>
      <c r="BX69" s="57"/>
      <c r="BY69" s="57"/>
      <c r="BZ69" s="57"/>
      <c r="CA69" s="57"/>
      <c r="CB69" s="57"/>
      <c r="CC69" s="57"/>
      <c r="CD69" s="57"/>
      <c r="CE69" s="57"/>
      <c r="CF69" s="57"/>
      <c r="CG69" s="57"/>
      <c r="CH69" s="57"/>
      <c r="CI69" s="57"/>
      <c r="CJ69" s="57"/>
      <c r="CK69" s="57"/>
      <c r="CL69" s="57"/>
      <c r="CM69" s="57"/>
      <c r="CN69" s="57"/>
      <c r="CO69" s="57"/>
      <c r="CP69" s="57"/>
      <c r="CQ69" s="57"/>
      <c r="CR69" s="57"/>
      <c r="CS69" s="57"/>
      <c r="CT69" s="57"/>
      <c r="CU69" s="57"/>
      <c r="CV69" s="57"/>
      <c r="CW69" s="57"/>
      <c r="CX69" s="57"/>
      <c r="CY69" s="57"/>
      <c r="CZ69" s="57"/>
      <c r="DA69" s="57"/>
      <c r="DB69" s="57"/>
      <c r="DC69" s="57"/>
      <c r="DD69" s="57"/>
      <c r="DE69" s="57"/>
      <c r="DF69" s="57"/>
      <c r="DG69" s="57"/>
      <c r="DH69" s="57"/>
      <c r="DI69" s="57"/>
      <c r="DJ69" s="57"/>
      <c r="DK69" s="57"/>
      <c r="DL69" s="57"/>
      <c r="DM69" s="57"/>
      <c r="DN69" s="57"/>
      <c r="DO69" s="57"/>
      <c r="DP69" s="57"/>
      <c r="DQ69" s="57"/>
      <c r="DR69" s="57"/>
      <c r="DS69" s="57"/>
      <c r="DT69" s="57"/>
      <c r="DU69" s="57"/>
      <c r="DV69" s="57"/>
      <c r="DW69" s="57"/>
      <c r="DX69" s="57"/>
      <c r="DY69" s="57"/>
      <c r="DZ69" s="57"/>
      <c r="EA69" s="57"/>
      <c r="EB69" s="57"/>
      <c r="EC69" s="57"/>
      <c r="ED69" s="57"/>
      <c r="EE69" s="57"/>
      <c r="EF69" s="57"/>
      <c r="EG69" s="57"/>
      <c r="EH69" s="57"/>
      <c r="EI69" s="57"/>
      <c r="EJ69" s="57"/>
      <c r="EK69" s="57"/>
      <c r="EL69" s="57"/>
      <c r="EM69" s="57"/>
      <c r="EN69" s="57"/>
      <c r="EO69" s="57"/>
      <c r="EP69" s="57"/>
      <c r="EQ69" s="57"/>
      <c r="ER69" s="57"/>
      <c r="ES69" s="57"/>
      <c r="ET69" s="57"/>
      <c r="EU69" s="57"/>
      <c r="EV69" s="57"/>
      <c r="EW69" s="57"/>
      <c r="EX69" s="57"/>
      <c r="EY69" s="57"/>
      <c r="EZ69" s="57"/>
      <c r="FA69" s="57"/>
      <c r="FB69" s="57"/>
      <c r="FC69" s="57"/>
      <c r="FD69" s="57"/>
      <c r="FE69" s="57"/>
      <c r="FF69" s="57"/>
      <c r="FG69" s="57"/>
      <c r="FH69" s="57"/>
      <c r="FI69" s="57"/>
      <c r="FJ69" s="57"/>
      <c r="FK69" s="57"/>
      <c r="FL69" s="57"/>
      <c r="FM69" s="57"/>
      <c r="FN69" s="57"/>
      <c r="FO69" s="57"/>
      <c r="FP69" s="57"/>
      <c r="FQ69" s="57"/>
      <c r="FR69" s="57"/>
      <c r="FS69" s="57"/>
    </row>
    <row r="70" spans="1:175" ht="66">
      <c r="A70" s="57"/>
      <c r="B70" s="71">
        <v>24</v>
      </c>
      <c r="C70" s="53" t="str">
        <f>BC_LĐNM!B25</f>
        <v>48XS-0048A</v>
      </c>
      <c r="D70" s="342" t="str">
        <f>BC_LĐNM!C25</f>
        <v>Hỏng switch lệch băng</v>
      </c>
      <c r="E70" s="343"/>
      <c r="F70" s="343"/>
      <c r="G70" s="344"/>
      <c r="H70" s="53" t="str">
        <f>BC_LĐNM!E25</f>
        <v>Chưa đạt</v>
      </c>
      <c r="I70" s="34" t="str">
        <f>BC_LĐNM!F25</f>
        <v>Nguyên nhân: Hỏng switch lệch băng
Thực hiện: Kiểm tra băng tải hỏng switch lệch băng, thực hiện nhận vật tư mới thay thế, tuy nhiên do nhu cầu xuất hàng ĐVCQ chưa dừng được, chuyển ca sau phối hợp xử lý
Kết quả: Đã nhận thiết bị mới về phòng ca, chuyển ca sau thực hiện thay thế khi có cơ hội</v>
      </c>
      <c r="J70" s="34"/>
      <c r="K70" s="34"/>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7"/>
      <c r="AK70" s="57"/>
      <c r="AL70" s="57"/>
      <c r="AM70" s="57"/>
      <c r="AN70" s="57"/>
      <c r="AO70" s="57"/>
      <c r="AP70" s="57"/>
      <c r="AQ70" s="57"/>
      <c r="AR70" s="57"/>
      <c r="AS70" s="57"/>
      <c r="AT70" s="57"/>
      <c r="AU70" s="57"/>
      <c r="AV70" s="57"/>
      <c r="AW70" s="57"/>
      <c r="AX70" s="57"/>
      <c r="AY70" s="57"/>
      <c r="AZ70" s="57"/>
      <c r="BA70" s="57"/>
      <c r="BB70" s="57"/>
      <c r="BC70" s="57"/>
      <c r="BD70" s="57"/>
      <c r="BE70" s="57"/>
      <c r="BF70" s="57"/>
      <c r="BG70" s="57"/>
      <c r="BH70" s="57"/>
      <c r="BI70" s="57"/>
      <c r="BJ70" s="57"/>
      <c r="BK70" s="57"/>
      <c r="BL70" s="57"/>
      <c r="BM70" s="57"/>
      <c r="BN70" s="57"/>
      <c r="BO70" s="57"/>
      <c r="BP70" s="57"/>
      <c r="BQ70" s="57"/>
      <c r="BR70" s="57"/>
      <c r="BS70" s="57"/>
      <c r="BT70" s="57"/>
      <c r="BU70" s="57"/>
      <c r="BV70" s="57"/>
      <c r="BW70" s="57"/>
      <c r="BX70" s="57"/>
      <c r="BY70" s="57"/>
      <c r="BZ70" s="57"/>
      <c r="CA70" s="57"/>
      <c r="CB70" s="57"/>
      <c r="CC70" s="57"/>
      <c r="CD70" s="57"/>
      <c r="CE70" s="57"/>
      <c r="CF70" s="57"/>
      <c r="CG70" s="57"/>
      <c r="CH70" s="57"/>
      <c r="CI70" s="57"/>
      <c r="CJ70" s="57"/>
      <c r="CK70" s="57"/>
      <c r="CL70" s="57"/>
      <c r="CM70" s="57"/>
      <c r="CN70" s="57"/>
      <c r="CO70" s="57"/>
      <c r="CP70" s="57"/>
      <c r="CQ70" s="57"/>
      <c r="CR70" s="57"/>
      <c r="CS70" s="57"/>
      <c r="CT70" s="57"/>
      <c r="CU70" s="57"/>
      <c r="CV70" s="57"/>
      <c r="CW70" s="57"/>
      <c r="CX70" s="57"/>
      <c r="CY70" s="57"/>
      <c r="CZ70" s="57"/>
      <c r="DA70" s="57"/>
      <c r="DB70" s="57"/>
      <c r="DC70" s="57"/>
      <c r="DD70" s="57"/>
      <c r="DE70" s="57"/>
      <c r="DF70" s="57"/>
      <c r="DG70" s="57"/>
      <c r="DH70" s="57"/>
      <c r="DI70" s="57"/>
      <c r="DJ70" s="57"/>
      <c r="DK70" s="57"/>
      <c r="DL70" s="57"/>
      <c r="DM70" s="57"/>
      <c r="DN70" s="57"/>
      <c r="DO70" s="57"/>
      <c r="DP70" s="57"/>
      <c r="DQ70" s="57"/>
      <c r="DR70" s="57"/>
      <c r="DS70" s="57"/>
      <c r="DT70" s="57"/>
      <c r="DU70" s="57"/>
      <c r="DV70" s="57"/>
      <c r="DW70" s="57"/>
      <c r="DX70" s="57"/>
      <c r="DY70" s="57"/>
      <c r="DZ70" s="57"/>
      <c r="EA70" s="57"/>
      <c r="EB70" s="57"/>
      <c r="EC70" s="57"/>
      <c r="ED70" s="57"/>
      <c r="EE70" s="57"/>
      <c r="EF70" s="57"/>
      <c r="EG70" s="57"/>
      <c r="EH70" s="57"/>
      <c r="EI70" s="57"/>
      <c r="EJ70" s="57"/>
      <c r="EK70" s="57"/>
      <c r="EL70" s="57"/>
      <c r="EM70" s="57"/>
      <c r="EN70" s="57"/>
      <c r="EO70" s="57"/>
      <c r="EP70" s="57"/>
      <c r="EQ70" s="57"/>
      <c r="ER70" s="57"/>
      <c r="ES70" s="57"/>
      <c r="ET70" s="57"/>
      <c r="EU70" s="57"/>
      <c r="EV70" s="57"/>
      <c r="EW70" s="57"/>
      <c r="EX70" s="57"/>
      <c r="EY70" s="57"/>
      <c r="EZ70" s="57"/>
      <c r="FA70" s="57"/>
      <c r="FB70" s="57"/>
      <c r="FC70" s="57"/>
      <c r="FD70" s="57"/>
      <c r="FE70" s="57"/>
      <c r="FF70" s="57"/>
      <c r="FG70" s="57"/>
      <c r="FH70" s="57"/>
      <c r="FI70" s="57"/>
      <c r="FJ70" s="57"/>
      <c r="FK70" s="57"/>
      <c r="FL70" s="57"/>
      <c r="FM70" s="57"/>
      <c r="FN70" s="57"/>
      <c r="FO70" s="57"/>
      <c r="FP70" s="57"/>
      <c r="FQ70" s="57"/>
      <c r="FR70" s="57"/>
      <c r="FS70" s="57"/>
    </row>
    <row r="71" spans="1:175" ht="66">
      <c r="A71" s="57"/>
      <c r="B71" s="71">
        <v>25</v>
      </c>
      <c r="C71" s="53" t="str">
        <f>BC_LĐNM!B26</f>
        <v>L48001A</v>
      </c>
      <c r="D71" s="342" t="str">
        <f>BC_LĐNM!C26</f>
        <v>Cân B line A dao động</v>
      </c>
      <c r="E71" s="343"/>
      <c r="F71" s="343"/>
      <c r="G71" s="344"/>
      <c r="H71" s="53" t="str">
        <f>BC_LĐNM!E26</f>
        <v>Đạt</v>
      </c>
      <c r="I71" s="34" t="str">
        <f>BC_LĐNM!F26</f>
        <v>Nguyên nhân: Cửa tin đóng chậm
Thực hiện: Kiểm tra phát hiện cửa tin đống chậm tiến hành điều chỉnh khí nén và thông số cửa đưa thiết bị vào hoạt động
Kết quả: Thiết bị hoạt động  bình thường, bàn giao ĐVCQ</v>
      </c>
      <c r="J71" s="34"/>
      <c r="K71" s="34"/>
      <c r="L71" s="57"/>
      <c r="M71" s="57"/>
      <c r="N71" s="57"/>
      <c r="O71" s="57"/>
      <c r="P71" s="57"/>
      <c r="Q71" s="57"/>
      <c r="R71" s="57"/>
      <c r="S71" s="57"/>
      <c r="T71" s="57"/>
      <c r="U71" s="57"/>
      <c r="V71" s="57"/>
      <c r="W71" s="57"/>
      <c r="X71" s="57"/>
      <c r="Y71" s="57"/>
      <c r="Z71" s="57"/>
      <c r="AA71" s="57"/>
      <c r="AB71" s="57"/>
      <c r="AC71" s="57"/>
      <c r="AD71" s="57"/>
      <c r="AE71" s="57"/>
      <c r="AF71" s="57"/>
      <c r="AG71" s="57"/>
      <c r="AH71" s="57"/>
      <c r="AI71" s="57"/>
      <c r="AJ71" s="57"/>
      <c r="AK71" s="57"/>
      <c r="AL71" s="57"/>
      <c r="AM71" s="57"/>
      <c r="AN71" s="57"/>
      <c r="AO71" s="57"/>
      <c r="AP71" s="57"/>
      <c r="AQ71" s="57"/>
      <c r="AR71" s="57"/>
      <c r="AS71" s="57"/>
      <c r="AT71" s="57"/>
      <c r="AU71" s="57"/>
      <c r="AV71" s="57"/>
      <c r="AW71" s="57"/>
      <c r="AX71" s="57"/>
      <c r="AY71" s="57"/>
      <c r="AZ71" s="57"/>
      <c r="BA71" s="57"/>
      <c r="BB71" s="57"/>
      <c r="BC71" s="57"/>
      <c r="BD71" s="57"/>
      <c r="BE71" s="57"/>
      <c r="BF71" s="57"/>
      <c r="BG71" s="57"/>
      <c r="BH71" s="57"/>
      <c r="BI71" s="57"/>
      <c r="BJ71" s="57"/>
      <c r="BK71" s="57"/>
      <c r="BL71" s="57"/>
      <c r="BM71" s="57"/>
      <c r="BN71" s="57"/>
      <c r="BO71" s="57"/>
      <c r="BP71" s="57"/>
      <c r="BQ71" s="57"/>
      <c r="BR71" s="57"/>
      <c r="BS71" s="57"/>
      <c r="BT71" s="57"/>
      <c r="BU71" s="57"/>
      <c r="BV71" s="57"/>
      <c r="BW71" s="57"/>
      <c r="BX71" s="57"/>
      <c r="BY71" s="57"/>
      <c r="BZ71" s="57"/>
      <c r="CA71" s="57"/>
      <c r="CB71" s="57"/>
      <c r="CC71" s="57"/>
      <c r="CD71" s="57"/>
      <c r="CE71" s="57"/>
      <c r="CF71" s="57"/>
      <c r="CG71" s="57"/>
      <c r="CH71" s="57"/>
      <c r="CI71" s="57"/>
      <c r="CJ71" s="57"/>
      <c r="CK71" s="57"/>
      <c r="CL71" s="57"/>
      <c r="CM71" s="57"/>
      <c r="CN71" s="57"/>
      <c r="CO71" s="57"/>
      <c r="CP71" s="57"/>
      <c r="CQ71" s="57"/>
      <c r="CR71" s="57"/>
      <c r="CS71" s="57"/>
      <c r="CT71" s="57"/>
      <c r="CU71" s="57"/>
      <c r="CV71" s="57"/>
      <c r="CW71" s="57"/>
      <c r="CX71" s="57"/>
      <c r="CY71" s="57"/>
      <c r="CZ71" s="57"/>
      <c r="DA71" s="57"/>
      <c r="DB71" s="57"/>
      <c r="DC71" s="57"/>
      <c r="DD71" s="57"/>
      <c r="DE71" s="57"/>
      <c r="DF71" s="57"/>
      <c r="DG71" s="57"/>
      <c r="DH71" s="57"/>
      <c r="DI71" s="57"/>
      <c r="DJ71" s="57"/>
      <c r="DK71" s="57"/>
      <c r="DL71" s="57"/>
      <c r="DM71" s="57"/>
      <c r="DN71" s="57"/>
      <c r="DO71" s="57"/>
      <c r="DP71" s="57"/>
      <c r="DQ71" s="57"/>
      <c r="DR71" s="57"/>
      <c r="DS71" s="57"/>
      <c r="DT71" s="57"/>
      <c r="DU71" s="57"/>
      <c r="DV71" s="57"/>
      <c r="DW71" s="57"/>
      <c r="DX71" s="57"/>
      <c r="DY71" s="57"/>
      <c r="DZ71" s="57"/>
      <c r="EA71" s="57"/>
      <c r="EB71" s="57"/>
      <c r="EC71" s="57"/>
      <c r="ED71" s="57"/>
      <c r="EE71" s="57"/>
      <c r="EF71" s="57"/>
      <c r="EG71" s="57"/>
      <c r="EH71" s="57"/>
      <c r="EI71" s="57"/>
      <c r="EJ71" s="57"/>
      <c r="EK71" s="57"/>
      <c r="EL71" s="57"/>
      <c r="EM71" s="57"/>
      <c r="EN71" s="57"/>
      <c r="EO71" s="57"/>
      <c r="EP71" s="57"/>
      <c r="EQ71" s="57"/>
      <c r="ER71" s="57"/>
      <c r="ES71" s="57"/>
      <c r="ET71" s="57"/>
      <c r="EU71" s="57"/>
      <c r="EV71" s="57"/>
      <c r="EW71" s="57"/>
      <c r="EX71" s="57"/>
      <c r="EY71" s="57"/>
      <c r="EZ71" s="57"/>
      <c r="FA71" s="57"/>
      <c r="FB71" s="57"/>
      <c r="FC71" s="57"/>
      <c r="FD71" s="57"/>
      <c r="FE71" s="57"/>
      <c r="FF71" s="57"/>
      <c r="FG71" s="57"/>
      <c r="FH71" s="57"/>
      <c r="FI71" s="57"/>
      <c r="FJ71" s="57"/>
      <c r="FK71" s="57"/>
      <c r="FL71" s="57"/>
      <c r="FM71" s="57"/>
      <c r="FN71" s="57"/>
      <c r="FO71" s="57"/>
      <c r="FP71" s="57"/>
      <c r="FQ71" s="57"/>
      <c r="FR71" s="57"/>
      <c r="FS71" s="57"/>
    </row>
    <row r="72" spans="1:175" ht="66">
      <c r="A72" s="57"/>
      <c r="B72" s="71">
        <v>26</v>
      </c>
      <c r="C72" s="53" t="str">
        <f>BC_LĐNM!B27</f>
        <v>W48001E</v>
      </c>
      <c r="D72" s="342" t="str">
        <f>BC_LĐNM!C27</f>
        <v>Dư ký</v>
      </c>
      <c r="E72" s="343"/>
      <c r="F72" s="343"/>
      <c r="G72" s="344"/>
      <c r="H72" s="53" t="str">
        <f>BC_LĐNM!E27</f>
        <v>Đạt</v>
      </c>
      <c r="I72" s="34" t="str">
        <f>BC_LĐNM!F27</f>
        <v>Nguyên nhân: Chưa rõ nguyên nhân
Thực hiện: Kiểm tra phát hiện cân sai so với tạ chuẩn, tiến hành calibrate lại cân, bàn giao ĐVCQ
Kết quả: Thiết bị hoạt động  bình thường.</v>
      </c>
      <c r="J72" s="34"/>
      <c r="K72" s="34"/>
      <c r="L72" s="57"/>
      <c r="M72" s="57"/>
      <c r="N72" s="57"/>
      <c r="O72" s="57"/>
      <c r="P72" s="57"/>
      <c r="Q72" s="57"/>
      <c r="R72" s="57"/>
      <c r="S72" s="57"/>
      <c r="T72" s="57"/>
      <c r="U72" s="57"/>
      <c r="V72" s="57"/>
      <c r="W72" s="57"/>
      <c r="X72" s="57"/>
      <c r="Y72" s="57"/>
      <c r="Z72" s="57"/>
      <c r="AA72" s="57"/>
      <c r="AB72" s="57"/>
      <c r="AC72" s="57"/>
      <c r="AD72" s="57"/>
      <c r="AE72" s="57"/>
      <c r="AF72" s="57"/>
      <c r="AG72" s="57"/>
      <c r="AH72" s="57"/>
      <c r="AI72" s="57"/>
      <c r="AJ72" s="57"/>
      <c r="AK72" s="57"/>
      <c r="AL72" s="57"/>
      <c r="AM72" s="57"/>
      <c r="AN72" s="57"/>
      <c r="AO72" s="57"/>
      <c r="AP72" s="57"/>
      <c r="AQ72" s="57"/>
      <c r="AR72" s="57"/>
      <c r="AS72" s="57"/>
      <c r="AT72" s="57"/>
      <c r="AU72" s="57"/>
      <c r="AV72" s="57"/>
      <c r="AW72" s="57"/>
      <c r="AX72" s="57"/>
      <c r="AY72" s="57"/>
      <c r="AZ72" s="57"/>
      <c r="BA72" s="57"/>
      <c r="BB72" s="57"/>
      <c r="BC72" s="57"/>
      <c r="BD72" s="57"/>
      <c r="BE72" s="57"/>
      <c r="BF72" s="57"/>
      <c r="BG72" s="57"/>
      <c r="BH72" s="57"/>
      <c r="BI72" s="57"/>
      <c r="BJ72" s="57"/>
      <c r="BK72" s="57"/>
      <c r="BL72" s="57"/>
      <c r="BM72" s="57"/>
      <c r="BN72" s="57"/>
      <c r="BO72" s="57"/>
      <c r="BP72" s="57"/>
      <c r="BQ72" s="57"/>
      <c r="BR72" s="57"/>
      <c r="BS72" s="57"/>
      <c r="BT72" s="57"/>
      <c r="BU72" s="57"/>
      <c r="BV72" s="57"/>
      <c r="BW72" s="57"/>
      <c r="BX72" s="57"/>
      <c r="BY72" s="57"/>
      <c r="BZ72" s="57"/>
      <c r="CA72" s="57"/>
      <c r="CB72" s="57"/>
      <c r="CC72" s="57"/>
      <c r="CD72" s="57"/>
      <c r="CE72" s="57"/>
      <c r="CF72" s="57"/>
      <c r="CG72" s="57"/>
      <c r="CH72" s="57"/>
      <c r="CI72" s="57"/>
      <c r="CJ72" s="57"/>
      <c r="CK72" s="57"/>
      <c r="CL72" s="57"/>
      <c r="CM72" s="57"/>
      <c r="CN72" s="57"/>
      <c r="CO72" s="57"/>
      <c r="CP72" s="57"/>
      <c r="CQ72" s="57"/>
      <c r="CR72" s="57"/>
      <c r="CS72" s="57"/>
      <c r="CT72" s="57"/>
      <c r="CU72" s="57"/>
      <c r="CV72" s="57"/>
      <c r="CW72" s="57"/>
      <c r="CX72" s="57"/>
      <c r="CY72" s="57"/>
      <c r="CZ72" s="57"/>
      <c r="DA72" s="57"/>
      <c r="DB72" s="57"/>
      <c r="DC72" s="57"/>
      <c r="DD72" s="57"/>
      <c r="DE72" s="57"/>
      <c r="DF72" s="57"/>
      <c r="DG72" s="57"/>
      <c r="DH72" s="57"/>
      <c r="DI72" s="57"/>
      <c r="DJ72" s="57"/>
      <c r="DK72" s="57"/>
      <c r="DL72" s="57"/>
      <c r="DM72" s="57"/>
      <c r="DN72" s="57"/>
      <c r="DO72" s="57"/>
      <c r="DP72" s="57"/>
      <c r="DQ72" s="57"/>
      <c r="DR72" s="57"/>
      <c r="DS72" s="57"/>
      <c r="DT72" s="57"/>
      <c r="DU72" s="57"/>
      <c r="DV72" s="57"/>
      <c r="DW72" s="57"/>
      <c r="DX72" s="57"/>
      <c r="DY72" s="57"/>
      <c r="DZ72" s="57"/>
      <c r="EA72" s="57"/>
      <c r="EB72" s="57"/>
      <c r="EC72" s="57"/>
      <c r="ED72" s="57"/>
      <c r="EE72" s="57"/>
      <c r="EF72" s="57"/>
      <c r="EG72" s="57"/>
      <c r="EH72" s="57"/>
      <c r="EI72" s="57"/>
      <c r="EJ72" s="57"/>
      <c r="EK72" s="57"/>
      <c r="EL72" s="57"/>
      <c r="EM72" s="57"/>
      <c r="EN72" s="57"/>
      <c r="EO72" s="57"/>
      <c r="EP72" s="57"/>
      <c r="EQ72" s="57"/>
      <c r="ER72" s="57"/>
      <c r="ES72" s="57"/>
      <c r="ET72" s="57"/>
      <c r="EU72" s="57"/>
      <c r="EV72" s="57"/>
      <c r="EW72" s="57"/>
      <c r="EX72" s="57"/>
      <c r="EY72" s="57"/>
      <c r="EZ72" s="57"/>
      <c r="FA72" s="57"/>
      <c r="FB72" s="57"/>
      <c r="FC72" s="57"/>
      <c r="FD72" s="57"/>
      <c r="FE72" s="57"/>
      <c r="FF72" s="57"/>
      <c r="FG72" s="57"/>
      <c r="FH72" s="57"/>
      <c r="FI72" s="57"/>
      <c r="FJ72" s="57"/>
      <c r="FK72" s="57"/>
      <c r="FL72" s="57"/>
      <c r="FM72" s="57"/>
      <c r="FN72" s="57"/>
      <c r="FO72" s="57"/>
      <c r="FP72" s="57"/>
      <c r="FQ72" s="57"/>
      <c r="FR72" s="57"/>
      <c r="FS72" s="57"/>
    </row>
    <row r="73" spans="1:175" ht="49.5">
      <c r="A73" s="57"/>
      <c r="B73" s="71">
        <v>27</v>
      </c>
      <c r="C73" s="53" t="str">
        <f>BC_LĐNM!B28</f>
        <v>L48006C</v>
      </c>
      <c r="D73" s="342" t="str">
        <f>BC_LĐNM!C28</f>
        <v>Không chạy được</v>
      </c>
      <c r="E73" s="343"/>
      <c r="F73" s="343"/>
      <c r="G73" s="344"/>
      <c r="H73" s="53" t="str">
        <f>BC_LĐNM!E28</f>
        <v>Đạt</v>
      </c>
      <c r="I73" s="34" t="str">
        <f>BC_LĐNM!F28</f>
        <v>Nguyên nhân: Lỗi biến tần
Thực hiện: Kiểm tra phát hiện biến tần lỗi, chuyển ĐVCQ bàn giao VH điện xử lý
Kết quả: Đã kiểm tra thiết bị điều khiển bình thường, bàn giao Điện xử lý</v>
      </c>
      <c r="J73" s="34"/>
      <c r="K73" s="34"/>
      <c r="L73" s="57"/>
      <c r="M73" s="57"/>
      <c r="N73" s="57"/>
      <c r="O73" s="57"/>
      <c r="P73" s="57"/>
      <c r="Q73" s="57"/>
      <c r="R73" s="57"/>
      <c r="S73" s="57"/>
      <c r="T73" s="57"/>
      <c r="U73" s="57"/>
      <c r="V73" s="57"/>
      <c r="W73" s="57"/>
      <c r="X73" s="57"/>
      <c r="Y73" s="57"/>
      <c r="Z73" s="57"/>
      <c r="AA73" s="57"/>
      <c r="AB73" s="57"/>
      <c r="AC73" s="57"/>
      <c r="AD73" s="57"/>
      <c r="AE73" s="57"/>
      <c r="AF73" s="57"/>
      <c r="AG73" s="57"/>
      <c r="AH73" s="57"/>
      <c r="AI73" s="57"/>
      <c r="AJ73" s="57"/>
      <c r="AK73" s="57"/>
      <c r="AL73" s="57"/>
      <c r="AM73" s="57"/>
      <c r="AN73" s="57"/>
      <c r="AO73" s="57"/>
      <c r="AP73" s="57"/>
      <c r="AQ73" s="57"/>
      <c r="AR73" s="57"/>
      <c r="AS73" s="57"/>
      <c r="AT73" s="57"/>
      <c r="AU73" s="57"/>
      <c r="AV73" s="57"/>
      <c r="AW73" s="57"/>
      <c r="AX73" s="57"/>
      <c r="AY73" s="57"/>
      <c r="AZ73" s="57"/>
      <c r="BA73" s="57"/>
      <c r="BB73" s="57"/>
      <c r="BC73" s="57"/>
      <c r="BD73" s="57"/>
      <c r="BE73" s="57"/>
      <c r="BF73" s="57"/>
      <c r="BG73" s="57"/>
      <c r="BH73" s="57"/>
      <c r="BI73" s="57"/>
      <c r="BJ73" s="57"/>
      <c r="BK73" s="57"/>
      <c r="BL73" s="57"/>
      <c r="BM73" s="57"/>
      <c r="BN73" s="57"/>
      <c r="BO73" s="57"/>
      <c r="BP73" s="57"/>
      <c r="BQ73" s="57"/>
      <c r="BR73" s="57"/>
      <c r="BS73" s="57"/>
      <c r="BT73" s="57"/>
      <c r="BU73" s="57"/>
      <c r="BV73" s="57"/>
      <c r="BW73" s="57"/>
      <c r="BX73" s="57"/>
      <c r="BY73" s="57"/>
      <c r="BZ73" s="57"/>
      <c r="CA73" s="57"/>
      <c r="CB73" s="57"/>
      <c r="CC73" s="57"/>
      <c r="CD73" s="57"/>
      <c r="CE73" s="57"/>
      <c r="CF73" s="57"/>
      <c r="CG73" s="57"/>
      <c r="CH73" s="57"/>
      <c r="CI73" s="57"/>
      <c r="CJ73" s="57"/>
      <c r="CK73" s="57"/>
      <c r="CL73" s="57"/>
      <c r="CM73" s="57"/>
      <c r="CN73" s="57"/>
      <c r="CO73" s="57"/>
      <c r="CP73" s="57"/>
      <c r="CQ73" s="57"/>
      <c r="CR73" s="57"/>
      <c r="CS73" s="57"/>
      <c r="CT73" s="57"/>
      <c r="CU73" s="57"/>
      <c r="CV73" s="57"/>
      <c r="CW73" s="57"/>
      <c r="CX73" s="57"/>
      <c r="CY73" s="57"/>
      <c r="CZ73" s="57"/>
      <c r="DA73" s="57"/>
      <c r="DB73" s="57"/>
      <c r="DC73" s="57"/>
      <c r="DD73" s="57"/>
      <c r="DE73" s="57"/>
      <c r="DF73" s="57"/>
      <c r="DG73" s="57"/>
      <c r="DH73" s="57"/>
      <c r="DI73" s="57"/>
      <c r="DJ73" s="57"/>
      <c r="DK73" s="57"/>
      <c r="DL73" s="57"/>
      <c r="DM73" s="57"/>
      <c r="DN73" s="57"/>
      <c r="DO73" s="57"/>
      <c r="DP73" s="57"/>
      <c r="DQ73" s="57"/>
      <c r="DR73" s="57"/>
      <c r="DS73" s="57"/>
      <c r="DT73" s="57"/>
      <c r="DU73" s="57"/>
      <c r="DV73" s="57"/>
      <c r="DW73" s="57"/>
      <c r="DX73" s="57"/>
      <c r="DY73" s="57"/>
      <c r="DZ73" s="57"/>
      <c r="EA73" s="57"/>
      <c r="EB73" s="57"/>
      <c r="EC73" s="57"/>
      <c r="ED73" s="57"/>
      <c r="EE73" s="57"/>
      <c r="EF73" s="57"/>
      <c r="EG73" s="57"/>
      <c r="EH73" s="57"/>
      <c r="EI73" s="57"/>
      <c r="EJ73" s="57"/>
      <c r="EK73" s="57"/>
      <c r="EL73" s="57"/>
      <c r="EM73" s="57"/>
      <c r="EN73" s="57"/>
      <c r="EO73" s="57"/>
      <c r="EP73" s="57"/>
      <c r="EQ73" s="57"/>
      <c r="ER73" s="57"/>
      <c r="ES73" s="57"/>
      <c r="ET73" s="57"/>
      <c r="EU73" s="57"/>
      <c r="EV73" s="57"/>
      <c r="EW73" s="57"/>
      <c r="EX73" s="57"/>
      <c r="EY73" s="57"/>
      <c r="EZ73" s="57"/>
      <c r="FA73" s="57"/>
      <c r="FB73" s="57"/>
      <c r="FC73" s="57"/>
      <c r="FD73" s="57"/>
      <c r="FE73" s="57"/>
      <c r="FF73" s="57"/>
      <c r="FG73" s="57"/>
      <c r="FH73" s="57"/>
      <c r="FI73" s="57"/>
      <c r="FJ73" s="57"/>
      <c r="FK73" s="57"/>
      <c r="FL73" s="57"/>
      <c r="FM73" s="57"/>
      <c r="FN73" s="57"/>
      <c r="FO73" s="57"/>
      <c r="FP73" s="57"/>
      <c r="FQ73" s="57"/>
      <c r="FR73" s="57"/>
      <c r="FS73" s="57"/>
    </row>
    <row r="74" spans="1:175" ht="66">
      <c r="A74" s="57"/>
      <c r="B74" s="71">
        <v>28</v>
      </c>
      <c r="C74" s="53" t="str">
        <f>BC_LĐNM!B29</f>
        <v>L48001A</v>
      </c>
      <c r="D74" s="342" t="str">
        <f>BC_LĐNM!C29</f>
        <v>Chuyển cân xuống 40kg</v>
      </c>
      <c r="E74" s="343"/>
      <c r="F74" s="343"/>
      <c r="G74" s="344"/>
      <c r="H74" s="53" t="str">
        <f>BC_LĐNM!E29</f>
        <v>Đạt</v>
      </c>
      <c r="I74" s="34" t="str">
        <f>BC_LĐNM!F29</f>
        <v>Nguyên nhân:Thực hiện theo yêu cầu
Thực hiện: Kiểm tra thực hiện chuyển cân từ 50kg xuống 40kg, điều chỉnh thông số, bàn giao ĐVCQ
Kết quả: Thiết bị hoạt động bình thường, bàn giao ĐVCQ</v>
      </c>
      <c r="J74" s="34"/>
      <c r="K74" s="34"/>
      <c r="L74" s="57"/>
      <c r="M74" s="57"/>
      <c r="N74" s="57"/>
      <c r="O74" s="57"/>
      <c r="P74" s="57"/>
      <c r="Q74" s="57"/>
      <c r="R74" s="57"/>
      <c r="S74" s="57"/>
      <c r="T74" s="57"/>
      <c r="U74" s="57"/>
      <c r="V74" s="57"/>
      <c r="W74" s="57"/>
      <c r="X74" s="57"/>
      <c r="Y74" s="57"/>
      <c r="Z74" s="57"/>
      <c r="AA74" s="57"/>
      <c r="AB74" s="57"/>
      <c r="AC74" s="57"/>
      <c r="AD74" s="57"/>
      <c r="AE74" s="57"/>
      <c r="AF74" s="57"/>
      <c r="AG74" s="57"/>
      <c r="AH74" s="57"/>
      <c r="AI74" s="57"/>
      <c r="AJ74" s="57"/>
      <c r="AK74" s="57"/>
      <c r="AL74" s="57"/>
      <c r="AM74" s="57"/>
      <c r="AN74" s="57"/>
      <c r="AO74" s="57"/>
      <c r="AP74" s="57"/>
      <c r="AQ74" s="57"/>
      <c r="AR74" s="57"/>
      <c r="AS74" s="57"/>
      <c r="AT74" s="57"/>
      <c r="AU74" s="57"/>
      <c r="AV74" s="57"/>
      <c r="AW74" s="57"/>
      <c r="AX74" s="57"/>
      <c r="AY74" s="57"/>
      <c r="AZ74" s="57"/>
      <c r="BA74" s="57"/>
      <c r="BB74" s="57"/>
      <c r="BC74" s="57"/>
      <c r="BD74" s="57"/>
      <c r="BE74" s="57"/>
      <c r="BF74" s="57"/>
      <c r="BG74" s="57"/>
      <c r="BH74" s="57"/>
      <c r="BI74" s="57"/>
      <c r="BJ74" s="57"/>
      <c r="BK74" s="57"/>
      <c r="BL74" s="57"/>
      <c r="BM74" s="57"/>
      <c r="BN74" s="57"/>
      <c r="BO74" s="57"/>
      <c r="BP74" s="57"/>
      <c r="BQ74" s="57"/>
      <c r="BR74" s="57"/>
      <c r="BS74" s="57"/>
      <c r="BT74" s="57"/>
      <c r="BU74" s="57"/>
      <c r="BV74" s="57"/>
      <c r="BW74" s="57"/>
      <c r="BX74" s="57"/>
      <c r="BY74" s="57"/>
      <c r="BZ74" s="57"/>
      <c r="CA74" s="57"/>
      <c r="CB74" s="57"/>
      <c r="CC74" s="57"/>
      <c r="CD74" s="57"/>
      <c r="CE74" s="57"/>
      <c r="CF74" s="57"/>
      <c r="CG74" s="57"/>
      <c r="CH74" s="57"/>
      <c r="CI74" s="57"/>
      <c r="CJ74" s="57"/>
      <c r="CK74" s="57"/>
      <c r="CL74" s="57"/>
      <c r="CM74" s="57"/>
      <c r="CN74" s="57"/>
      <c r="CO74" s="57"/>
      <c r="CP74" s="57"/>
      <c r="CQ74" s="57"/>
      <c r="CR74" s="57"/>
      <c r="CS74" s="57"/>
      <c r="CT74" s="57"/>
      <c r="CU74" s="57"/>
      <c r="CV74" s="57"/>
      <c r="CW74" s="57"/>
      <c r="CX74" s="57"/>
      <c r="CY74" s="57"/>
      <c r="CZ74" s="57"/>
      <c r="DA74" s="57"/>
      <c r="DB74" s="57"/>
      <c r="DC74" s="57"/>
      <c r="DD74" s="57"/>
      <c r="DE74" s="57"/>
      <c r="DF74" s="57"/>
      <c r="DG74" s="57"/>
      <c r="DH74" s="57"/>
      <c r="DI74" s="57"/>
      <c r="DJ74" s="57"/>
      <c r="DK74" s="57"/>
      <c r="DL74" s="57"/>
      <c r="DM74" s="57"/>
      <c r="DN74" s="57"/>
      <c r="DO74" s="57"/>
      <c r="DP74" s="57"/>
      <c r="DQ74" s="57"/>
      <c r="DR74" s="57"/>
      <c r="DS74" s="57"/>
      <c r="DT74" s="57"/>
      <c r="DU74" s="57"/>
      <c r="DV74" s="57"/>
      <c r="DW74" s="57"/>
      <c r="DX74" s="57"/>
      <c r="DY74" s="57"/>
      <c r="DZ74" s="57"/>
      <c r="EA74" s="57"/>
      <c r="EB74" s="57"/>
      <c r="EC74" s="57"/>
      <c r="ED74" s="57"/>
      <c r="EE74" s="57"/>
      <c r="EF74" s="57"/>
      <c r="EG74" s="57"/>
      <c r="EH74" s="57"/>
      <c r="EI74" s="57"/>
      <c r="EJ74" s="57"/>
      <c r="EK74" s="57"/>
      <c r="EL74" s="57"/>
      <c r="EM74" s="57"/>
      <c r="EN74" s="57"/>
      <c r="EO74" s="57"/>
      <c r="EP74" s="57"/>
      <c r="EQ74" s="57"/>
      <c r="ER74" s="57"/>
      <c r="ES74" s="57"/>
      <c r="ET74" s="57"/>
      <c r="EU74" s="57"/>
      <c r="EV74" s="57"/>
      <c r="EW74" s="57"/>
      <c r="EX74" s="57"/>
      <c r="EY74" s="57"/>
      <c r="EZ74" s="57"/>
      <c r="FA74" s="57"/>
      <c r="FB74" s="57"/>
      <c r="FC74" s="57"/>
      <c r="FD74" s="57"/>
      <c r="FE74" s="57"/>
      <c r="FF74" s="57"/>
      <c r="FG74" s="57"/>
      <c r="FH74" s="57"/>
      <c r="FI74" s="57"/>
      <c r="FJ74" s="57"/>
      <c r="FK74" s="57"/>
      <c r="FL74" s="57"/>
      <c r="FM74" s="57"/>
      <c r="FN74" s="57"/>
      <c r="FO74" s="57"/>
      <c r="FP74" s="57"/>
      <c r="FQ74" s="57"/>
      <c r="FR74" s="57"/>
      <c r="FS74" s="57"/>
    </row>
    <row r="75" spans="1:175" ht="66">
      <c r="A75" s="57"/>
      <c r="B75" s="71">
        <v>29</v>
      </c>
      <c r="C75" s="53" t="str">
        <f>BC_LĐNM!B30</f>
        <v>L48002A</v>
      </c>
      <c r="D75" s="342" t="str">
        <f>BC_LĐNM!C30</f>
        <v>Chuyển robot bốc bao 40kg</v>
      </c>
      <c r="E75" s="343"/>
      <c r="F75" s="343"/>
      <c r="G75" s="344"/>
      <c r="H75" s="53" t="str">
        <f>BC_LĐNM!E30</f>
        <v>Đạt</v>
      </c>
      <c r="I75" s="34" t="str">
        <f>BC_LĐNM!F30</f>
        <v>Nguyên nhân:Thực hiện theo yêu cầu
Thực hiện: Kiểm tra thực hiện chuyển robot bốc bao từ 50kg xuống 40kg, sau khi điều chỉnh xong robot hoạt động bình thường bàn giao ĐVCQ
Kết quả: Thiết bị hoạt động bình thường, bàn giao ĐVCQ</v>
      </c>
      <c r="J75" s="34"/>
      <c r="K75" s="34"/>
      <c r="L75" s="57"/>
      <c r="M75" s="57"/>
      <c r="N75" s="57"/>
      <c r="O75" s="57"/>
      <c r="P75" s="57"/>
      <c r="Q75" s="57"/>
      <c r="R75" s="57"/>
      <c r="S75" s="57"/>
      <c r="T75" s="57"/>
      <c r="U75" s="57"/>
      <c r="V75" s="57"/>
      <c r="W75" s="57"/>
      <c r="X75" s="57"/>
      <c r="Y75" s="57"/>
      <c r="Z75" s="57"/>
      <c r="AA75" s="57"/>
      <c r="AB75" s="57"/>
      <c r="AC75" s="57"/>
      <c r="AD75" s="57"/>
      <c r="AE75" s="57"/>
      <c r="AF75" s="57"/>
      <c r="AG75" s="57"/>
      <c r="AH75" s="57"/>
      <c r="AI75" s="57"/>
      <c r="AJ75" s="57"/>
      <c r="AK75" s="57"/>
      <c r="AL75" s="57"/>
      <c r="AM75" s="57"/>
      <c r="AN75" s="57"/>
      <c r="AO75" s="57"/>
      <c r="AP75" s="57"/>
      <c r="AQ75" s="57"/>
      <c r="AR75" s="57"/>
      <c r="AS75" s="57"/>
      <c r="AT75" s="57"/>
      <c r="AU75" s="57"/>
      <c r="AV75" s="57"/>
      <c r="AW75" s="57"/>
      <c r="AX75" s="57"/>
      <c r="AY75" s="57"/>
      <c r="AZ75" s="57"/>
      <c r="BA75" s="57"/>
      <c r="BB75" s="57"/>
      <c r="BC75" s="57"/>
      <c r="BD75" s="57"/>
      <c r="BE75" s="57"/>
      <c r="BF75" s="57"/>
      <c r="BG75" s="57"/>
      <c r="BH75" s="57"/>
      <c r="BI75" s="57"/>
      <c r="BJ75" s="57"/>
      <c r="BK75" s="57"/>
      <c r="BL75" s="57"/>
      <c r="BM75" s="57"/>
      <c r="BN75" s="57"/>
      <c r="BO75" s="57"/>
      <c r="BP75" s="57"/>
      <c r="BQ75" s="57"/>
      <c r="BR75" s="57"/>
      <c r="BS75" s="57"/>
      <c r="BT75" s="57"/>
      <c r="BU75" s="57"/>
      <c r="BV75" s="57"/>
      <c r="BW75" s="57"/>
      <c r="BX75" s="57"/>
      <c r="BY75" s="57"/>
      <c r="BZ75" s="57"/>
      <c r="CA75" s="57"/>
      <c r="CB75" s="57"/>
      <c r="CC75" s="57"/>
      <c r="CD75" s="57"/>
      <c r="CE75" s="57"/>
      <c r="CF75" s="57"/>
      <c r="CG75" s="57"/>
      <c r="CH75" s="57"/>
      <c r="CI75" s="57"/>
      <c r="CJ75" s="57"/>
      <c r="CK75" s="57"/>
      <c r="CL75" s="57"/>
      <c r="CM75" s="57"/>
      <c r="CN75" s="57"/>
      <c r="CO75" s="57"/>
      <c r="CP75" s="57"/>
      <c r="CQ75" s="57"/>
      <c r="CR75" s="57"/>
      <c r="CS75" s="57"/>
      <c r="CT75" s="57"/>
      <c r="CU75" s="57"/>
      <c r="CV75" s="57"/>
      <c r="CW75" s="57"/>
      <c r="CX75" s="57"/>
      <c r="CY75" s="57"/>
      <c r="CZ75" s="57"/>
      <c r="DA75" s="57"/>
      <c r="DB75" s="57"/>
      <c r="DC75" s="57"/>
      <c r="DD75" s="57"/>
      <c r="DE75" s="57"/>
      <c r="DF75" s="57"/>
      <c r="DG75" s="57"/>
      <c r="DH75" s="57"/>
      <c r="DI75" s="57"/>
      <c r="DJ75" s="57"/>
      <c r="DK75" s="57"/>
      <c r="DL75" s="57"/>
      <c r="DM75" s="57"/>
      <c r="DN75" s="57"/>
      <c r="DO75" s="57"/>
      <c r="DP75" s="57"/>
      <c r="DQ75" s="57"/>
      <c r="DR75" s="57"/>
      <c r="DS75" s="57"/>
      <c r="DT75" s="57"/>
      <c r="DU75" s="57"/>
      <c r="DV75" s="57"/>
      <c r="DW75" s="57"/>
      <c r="DX75" s="57"/>
      <c r="DY75" s="57"/>
      <c r="DZ75" s="57"/>
      <c r="EA75" s="57"/>
      <c r="EB75" s="57"/>
      <c r="EC75" s="57"/>
      <c r="ED75" s="57"/>
      <c r="EE75" s="57"/>
      <c r="EF75" s="57"/>
      <c r="EG75" s="57"/>
      <c r="EH75" s="57"/>
      <c r="EI75" s="57"/>
      <c r="EJ75" s="57"/>
      <c r="EK75" s="57"/>
      <c r="EL75" s="57"/>
      <c r="EM75" s="57"/>
      <c r="EN75" s="57"/>
      <c r="EO75" s="57"/>
      <c r="EP75" s="57"/>
      <c r="EQ75" s="57"/>
      <c r="ER75" s="57"/>
      <c r="ES75" s="57"/>
      <c r="ET75" s="57"/>
      <c r="EU75" s="57"/>
      <c r="EV75" s="57"/>
      <c r="EW75" s="57"/>
      <c r="EX75" s="57"/>
      <c r="EY75" s="57"/>
      <c r="EZ75" s="57"/>
      <c r="FA75" s="57"/>
      <c r="FB75" s="57"/>
      <c r="FC75" s="57"/>
      <c r="FD75" s="57"/>
      <c r="FE75" s="57"/>
      <c r="FF75" s="57"/>
      <c r="FG75" s="57"/>
      <c r="FH75" s="57"/>
      <c r="FI75" s="57"/>
      <c r="FJ75" s="57"/>
      <c r="FK75" s="57"/>
      <c r="FL75" s="57"/>
      <c r="FM75" s="57"/>
      <c r="FN75" s="57"/>
      <c r="FO75" s="57"/>
      <c r="FP75" s="57"/>
      <c r="FQ75" s="57"/>
      <c r="FR75" s="57"/>
      <c r="FS75" s="57"/>
    </row>
    <row r="76" spans="1:175" ht="66">
      <c r="A76" s="57"/>
      <c r="B76" s="71">
        <v>30</v>
      </c>
      <c r="C76" s="53" t="str">
        <f>BC_LĐNM!B31</f>
        <v>40PI-2013</v>
      </c>
      <c r="D76" s="342" t="str">
        <f>BC_LĐNM!C31</f>
        <v>Tháo theo yêu cầu</v>
      </c>
      <c r="E76" s="343"/>
      <c r="F76" s="343"/>
      <c r="G76" s="344"/>
      <c r="H76" s="53" t="str">
        <f>BC_LĐNM!E31</f>
        <v>Chưa đạt</v>
      </c>
      <c r="I76" s="34" t="str">
        <f>BC_LĐNM!F31</f>
        <v>Nguyên nhân:Thực hiện theo yêu cầu
Thực hiện: Kiểm tra thực hiện tháo PI để ĐVCQ điền nước vào bồn, sẽ lắp lại sau khi ĐVCQ thực hiện xong công việc
Kết quả: Thiết bị đã tháo, sẽ thực hiện lắp lại sau khi ĐVCQ thực hiện xong việc</v>
      </c>
      <c r="J76" s="34"/>
      <c r="K76" s="34"/>
      <c r="L76" s="57"/>
      <c r="M76" s="57"/>
      <c r="N76" s="57"/>
      <c r="O76" s="57"/>
      <c r="P76" s="57"/>
      <c r="Q76" s="57"/>
      <c r="R76" s="57"/>
      <c r="S76" s="57"/>
      <c r="T76" s="57"/>
      <c r="U76" s="57"/>
      <c r="V76" s="57"/>
      <c r="W76" s="57"/>
      <c r="X76" s="57"/>
      <c r="Y76" s="57"/>
      <c r="Z76" s="57"/>
      <c r="AA76" s="57"/>
      <c r="AB76" s="57"/>
      <c r="AC76" s="57"/>
      <c r="AD76" s="57"/>
      <c r="AE76" s="57"/>
      <c r="AF76" s="57"/>
      <c r="AG76" s="57"/>
      <c r="AH76" s="57"/>
      <c r="AI76" s="57"/>
      <c r="AJ76" s="57"/>
      <c r="AK76" s="57"/>
      <c r="AL76" s="57"/>
      <c r="AM76" s="57"/>
      <c r="AN76" s="57"/>
      <c r="AO76" s="57"/>
      <c r="AP76" s="57"/>
      <c r="AQ76" s="57"/>
      <c r="AR76" s="57"/>
      <c r="AS76" s="57"/>
      <c r="AT76" s="57"/>
      <c r="AU76" s="57"/>
      <c r="AV76" s="57"/>
      <c r="AW76" s="57"/>
      <c r="AX76" s="57"/>
      <c r="AY76" s="57"/>
      <c r="AZ76" s="57"/>
      <c r="BA76" s="57"/>
      <c r="BB76" s="57"/>
      <c r="BC76" s="57"/>
      <c r="BD76" s="57"/>
      <c r="BE76" s="57"/>
      <c r="BF76" s="57"/>
      <c r="BG76" s="57"/>
      <c r="BH76" s="57"/>
      <c r="BI76" s="57"/>
      <c r="BJ76" s="57"/>
      <c r="BK76" s="57"/>
      <c r="BL76" s="57"/>
      <c r="BM76" s="57"/>
      <c r="BN76" s="57"/>
      <c r="BO76" s="57"/>
      <c r="BP76" s="57"/>
      <c r="BQ76" s="57"/>
      <c r="BR76" s="57"/>
      <c r="BS76" s="57"/>
      <c r="BT76" s="57"/>
      <c r="BU76" s="57"/>
      <c r="BV76" s="57"/>
      <c r="BW76" s="57"/>
      <c r="BX76" s="57"/>
      <c r="BY76" s="57"/>
      <c r="BZ76" s="57"/>
      <c r="CA76" s="57"/>
      <c r="CB76" s="57"/>
      <c r="CC76" s="57"/>
      <c r="CD76" s="57"/>
      <c r="CE76" s="57"/>
      <c r="CF76" s="57"/>
      <c r="CG76" s="57"/>
      <c r="CH76" s="57"/>
      <c r="CI76" s="57"/>
      <c r="CJ76" s="57"/>
      <c r="CK76" s="57"/>
      <c r="CL76" s="57"/>
      <c r="CM76" s="57"/>
      <c r="CN76" s="57"/>
      <c r="CO76" s="57"/>
      <c r="CP76" s="57"/>
      <c r="CQ76" s="57"/>
      <c r="CR76" s="57"/>
      <c r="CS76" s="57"/>
      <c r="CT76" s="57"/>
      <c r="CU76" s="57"/>
      <c r="CV76" s="57"/>
      <c r="CW76" s="57"/>
      <c r="CX76" s="57"/>
      <c r="CY76" s="57"/>
      <c r="CZ76" s="57"/>
      <c r="DA76" s="57"/>
      <c r="DB76" s="57"/>
      <c r="DC76" s="57"/>
      <c r="DD76" s="57"/>
      <c r="DE76" s="57"/>
      <c r="DF76" s="57"/>
      <c r="DG76" s="57"/>
      <c r="DH76" s="57"/>
      <c r="DI76" s="57"/>
      <c r="DJ76" s="57"/>
      <c r="DK76" s="57"/>
      <c r="DL76" s="57"/>
      <c r="DM76" s="57"/>
      <c r="DN76" s="57"/>
      <c r="DO76" s="57"/>
      <c r="DP76" s="57"/>
      <c r="DQ76" s="57"/>
      <c r="DR76" s="57"/>
      <c r="DS76" s="57"/>
      <c r="DT76" s="57"/>
      <c r="DU76" s="57"/>
      <c r="DV76" s="57"/>
      <c r="DW76" s="57"/>
      <c r="DX76" s="57"/>
      <c r="DY76" s="57"/>
      <c r="DZ76" s="57"/>
      <c r="EA76" s="57"/>
      <c r="EB76" s="57"/>
      <c r="EC76" s="57"/>
      <c r="ED76" s="57"/>
      <c r="EE76" s="57"/>
      <c r="EF76" s="57"/>
      <c r="EG76" s="57"/>
      <c r="EH76" s="57"/>
      <c r="EI76" s="57"/>
      <c r="EJ76" s="57"/>
      <c r="EK76" s="57"/>
      <c r="EL76" s="57"/>
      <c r="EM76" s="57"/>
      <c r="EN76" s="57"/>
      <c r="EO76" s="57"/>
      <c r="EP76" s="57"/>
      <c r="EQ76" s="57"/>
      <c r="ER76" s="57"/>
      <c r="ES76" s="57"/>
      <c r="ET76" s="57"/>
      <c r="EU76" s="57"/>
      <c r="EV76" s="57"/>
      <c r="EW76" s="57"/>
      <c r="EX76" s="57"/>
      <c r="EY76" s="57"/>
      <c r="EZ76" s="57"/>
      <c r="FA76" s="57"/>
      <c r="FB76" s="57"/>
      <c r="FC76" s="57"/>
      <c r="FD76" s="57"/>
      <c r="FE76" s="57"/>
      <c r="FF76" s="57"/>
      <c r="FG76" s="57"/>
      <c r="FH76" s="57"/>
      <c r="FI76" s="57"/>
      <c r="FJ76" s="57"/>
      <c r="FK76" s="57"/>
      <c r="FL76" s="57"/>
      <c r="FM76" s="57"/>
      <c r="FN76" s="57"/>
      <c r="FO76" s="57"/>
      <c r="FP76" s="57"/>
      <c r="FQ76" s="57"/>
      <c r="FR76" s="57"/>
      <c r="FS76" s="57"/>
    </row>
    <row r="77" spans="1:175" ht="49.5">
      <c r="A77" s="57"/>
      <c r="B77" s="71">
        <v>31</v>
      </c>
      <c r="C77" s="53" t="str">
        <f>BC_LĐNM!B32</f>
        <v>MAY IN
L48001D</v>
      </c>
      <c r="D77" s="342" t="str">
        <f>BC_LĐNM!C32</f>
        <v>Lệch tia mực</v>
      </c>
      <c r="E77" s="343"/>
      <c r="F77" s="343"/>
      <c r="G77" s="344"/>
      <c r="H77" s="53" t="str">
        <f>BC_LĐNM!E32</f>
        <v>Đạt</v>
      </c>
      <c r="I77" s="34" t="str">
        <f>BC_LĐNM!F32</f>
        <v>Nguyên nhân: Thực hiện theo yêu cầu
Thực hiện: Máy in đã hết lỗi sau khi vệ sinh và cân chỉnh lại tia mực.
Kết quả: Đã thực hiện theo yêu cầu,, bàn giao ĐVCQ</v>
      </c>
      <c r="J77" s="34"/>
      <c r="K77" s="34"/>
      <c r="L77" s="57"/>
      <c r="M77" s="57"/>
      <c r="N77" s="57"/>
      <c r="O77" s="57"/>
      <c r="P77" s="57"/>
      <c r="Q77" s="57"/>
      <c r="R77" s="57"/>
      <c r="S77" s="57"/>
      <c r="T77" s="57"/>
      <c r="U77" s="57"/>
      <c r="V77" s="57"/>
      <c r="W77" s="57"/>
      <c r="X77" s="57"/>
      <c r="Y77" s="57"/>
      <c r="Z77" s="57"/>
      <c r="AA77" s="57"/>
      <c r="AB77" s="57"/>
      <c r="AC77" s="57"/>
      <c r="AD77" s="57"/>
      <c r="AE77" s="57"/>
      <c r="AF77" s="57"/>
      <c r="AG77" s="57"/>
      <c r="AH77" s="57"/>
      <c r="AI77" s="57"/>
      <c r="AJ77" s="57"/>
      <c r="AK77" s="57"/>
      <c r="AL77" s="57"/>
      <c r="AM77" s="57"/>
      <c r="AN77" s="57"/>
      <c r="AO77" s="57"/>
      <c r="AP77" s="57"/>
      <c r="AQ77" s="57"/>
      <c r="AR77" s="57"/>
      <c r="AS77" s="57"/>
      <c r="AT77" s="57"/>
      <c r="AU77" s="57"/>
      <c r="AV77" s="57"/>
      <c r="AW77" s="57"/>
      <c r="AX77" s="57"/>
      <c r="AY77" s="57"/>
      <c r="AZ77" s="57"/>
      <c r="BA77" s="57"/>
      <c r="BB77" s="57"/>
      <c r="BC77" s="57"/>
      <c r="BD77" s="57"/>
      <c r="BE77" s="57"/>
      <c r="BF77" s="57"/>
      <c r="BG77" s="57"/>
      <c r="BH77" s="57"/>
      <c r="BI77" s="57"/>
      <c r="BJ77" s="57"/>
      <c r="BK77" s="57"/>
      <c r="BL77" s="57"/>
      <c r="BM77" s="57"/>
      <c r="BN77" s="57"/>
      <c r="BO77" s="57"/>
      <c r="BP77" s="57"/>
      <c r="BQ77" s="57"/>
      <c r="BR77" s="57"/>
      <c r="BS77" s="57"/>
      <c r="BT77" s="57"/>
      <c r="BU77" s="57"/>
      <c r="BV77" s="57"/>
      <c r="BW77" s="57"/>
      <c r="BX77" s="57"/>
      <c r="BY77" s="57"/>
      <c r="BZ77" s="57"/>
      <c r="CA77" s="57"/>
      <c r="CB77" s="57"/>
      <c r="CC77" s="57"/>
      <c r="CD77" s="57"/>
      <c r="CE77" s="57"/>
      <c r="CF77" s="57"/>
      <c r="CG77" s="57"/>
      <c r="CH77" s="57"/>
      <c r="CI77" s="57"/>
      <c r="CJ77" s="57"/>
      <c r="CK77" s="57"/>
      <c r="CL77" s="57"/>
      <c r="CM77" s="57"/>
      <c r="CN77" s="57"/>
      <c r="CO77" s="57"/>
      <c r="CP77" s="57"/>
      <c r="CQ77" s="57"/>
      <c r="CR77" s="57"/>
      <c r="CS77" s="57"/>
      <c r="CT77" s="57"/>
      <c r="CU77" s="57"/>
      <c r="CV77" s="57"/>
      <c r="CW77" s="57"/>
      <c r="CX77" s="57"/>
      <c r="CY77" s="57"/>
      <c r="CZ77" s="57"/>
      <c r="DA77" s="57"/>
      <c r="DB77" s="57"/>
      <c r="DC77" s="57"/>
      <c r="DD77" s="57"/>
      <c r="DE77" s="57"/>
      <c r="DF77" s="57"/>
      <c r="DG77" s="57"/>
      <c r="DH77" s="57"/>
      <c r="DI77" s="57"/>
      <c r="DJ77" s="57"/>
      <c r="DK77" s="57"/>
      <c r="DL77" s="57"/>
      <c r="DM77" s="57"/>
      <c r="DN77" s="57"/>
      <c r="DO77" s="57"/>
      <c r="DP77" s="57"/>
      <c r="DQ77" s="57"/>
      <c r="DR77" s="57"/>
      <c r="DS77" s="57"/>
      <c r="DT77" s="57"/>
      <c r="DU77" s="57"/>
      <c r="DV77" s="57"/>
      <c r="DW77" s="57"/>
      <c r="DX77" s="57"/>
      <c r="DY77" s="57"/>
      <c r="DZ77" s="57"/>
      <c r="EA77" s="57"/>
      <c r="EB77" s="57"/>
      <c r="EC77" s="57"/>
      <c r="ED77" s="57"/>
      <c r="EE77" s="57"/>
      <c r="EF77" s="57"/>
      <c r="EG77" s="57"/>
      <c r="EH77" s="57"/>
      <c r="EI77" s="57"/>
      <c r="EJ77" s="57"/>
      <c r="EK77" s="57"/>
      <c r="EL77" s="57"/>
      <c r="EM77" s="57"/>
      <c r="EN77" s="57"/>
      <c r="EO77" s="57"/>
      <c r="EP77" s="57"/>
      <c r="EQ77" s="57"/>
      <c r="ER77" s="57"/>
      <c r="ES77" s="57"/>
      <c r="ET77" s="57"/>
      <c r="EU77" s="57"/>
      <c r="EV77" s="57"/>
      <c r="EW77" s="57"/>
      <c r="EX77" s="57"/>
      <c r="EY77" s="57"/>
      <c r="EZ77" s="57"/>
      <c r="FA77" s="57"/>
      <c r="FB77" s="57"/>
      <c r="FC77" s="57"/>
      <c r="FD77" s="57"/>
      <c r="FE77" s="57"/>
      <c r="FF77" s="57"/>
      <c r="FG77" s="57"/>
      <c r="FH77" s="57"/>
      <c r="FI77" s="57"/>
      <c r="FJ77" s="57"/>
      <c r="FK77" s="57"/>
      <c r="FL77" s="57"/>
      <c r="FM77" s="57"/>
      <c r="FN77" s="57"/>
      <c r="FO77" s="57"/>
      <c r="FP77" s="57"/>
      <c r="FQ77" s="57"/>
      <c r="FR77" s="57"/>
      <c r="FS77" s="57"/>
    </row>
    <row r="78" spans="1:175" ht="49.5">
      <c r="A78" s="57"/>
      <c r="B78" s="71">
        <v>32</v>
      </c>
      <c r="C78" s="53" t="str">
        <f>BC_LĐNM!B33</f>
        <v>48XS-0044A</v>
      </c>
      <c r="D78" s="342" t="str">
        <f>BC_LĐNM!C33</f>
        <v>Hỏng switch lệch băng</v>
      </c>
      <c r="E78" s="343"/>
      <c r="F78" s="343"/>
      <c r="G78" s="344"/>
      <c r="H78" s="53" t="str">
        <f>BC_LĐNM!E33</f>
        <v>Đạt</v>
      </c>
      <c r="I78" s="34" t="str">
        <f>BC_LĐNM!F33</f>
        <v>Nguyên nhân: Thực hiện theo yêu cầu
Thực hiện: Gia cố lại Switch theo yêu cầu.
Kết quả: Đã thực hiện theo yêu cầu, bàn giao ĐVCQ</v>
      </c>
      <c r="J78" s="34"/>
      <c r="K78" s="34"/>
      <c r="L78" s="57"/>
      <c r="M78" s="57"/>
      <c r="N78" s="57"/>
      <c r="O78" s="57"/>
      <c r="P78" s="57"/>
      <c r="Q78" s="57"/>
      <c r="R78" s="57"/>
      <c r="S78" s="57"/>
      <c r="T78" s="57"/>
      <c r="U78" s="57"/>
      <c r="V78" s="57"/>
      <c r="W78" s="57"/>
      <c r="X78" s="57"/>
      <c r="Y78" s="57"/>
      <c r="Z78" s="57"/>
      <c r="AA78" s="57"/>
      <c r="AB78" s="57"/>
      <c r="AC78" s="57"/>
      <c r="AD78" s="57"/>
      <c r="AE78" s="57"/>
      <c r="AF78" s="57"/>
      <c r="AG78" s="57"/>
      <c r="AH78" s="57"/>
      <c r="AI78" s="57"/>
      <c r="AJ78" s="57"/>
      <c r="AK78" s="57"/>
      <c r="AL78" s="57"/>
      <c r="AM78" s="57"/>
      <c r="AN78" s="57"/>
      <c r="AO78" s="57"/>
      <c r="AP78" s="57"/>
      <c r="AQ78" s="57"/>
      <c r="AR78" s="57"/>
      <c r="AS78" s="57"/>
      <c r="AT78" s="57"/>
      <c r="AU78" s="57"/>
      <c r="AV78" s="57"/>
      <c r="AW78" s="57"/>
      <c r="AX78" s="57"/>
      <c r="AY78" s="57"/>
      <c r="AZ78" s="57"/>
      <c r="BA78" s="57"/>
      <c r="BB78" s="57"/>
      <c r="BC78" s="57"/>
      <c r="BD78" s="57"/>
      <c r="BE78" s="57"/>
      <c r="BF78" s="57"/>
      <c r="BG78" s="57"/>
      <c r="BH78" s="57"/>
      <c r="BI78" s="57"/>
      <c r="BJ78" s="57"/>
      <c r="BK78" s="57"/>
      <c r="BL78" s="57"/>
      <c r="BM78" s="57"/>
      <c r="BN78" s="57"/>
      <c r="BO78" s="57"/>
      <c r="BP78" s="57"/>
      <c r="BQ78" s="57"/>
      <c r="BR78" s="57"/>
      <c r="BS78" s="57"/>
      <c r="BT78" s="57"/>
      <c r="BU78" s="57"/>
      <c r="BV78" s="57"/>
      <c r="BW78" s="57"/>
      <c r="BX78" s="57"/>
      <c r="BY78" s="57"/>
      <c r="BZ78" s="57"/>
      <c r="CA78" s="57"/>
      <c r="CB78" s="57"/>
      <c r="CC78" s="57"/>
      <c r="CD78" s="57"/>
      <c r="CE78" s="57"/>
      <c r="CF78" s="57"/>
      <c r="CG78" s="57"/>
      <c r="CH78" s="57"/>
      <c r="CI78" s="57"/>
      <c r="CJ78" s="57"/>
      <c r="CK78" s="57"/>
      <c r="CL78" s="57"/>
      <c r="CM78" s="57"/>
      <c r="CN78" s="57"/>
      <c r="CO78" s="57"/>
      <c r="CP78" s="57"/>
      <c r="CQ78" s="57"/>
      <c r="CR78" s="57"/>
      <c r="CS78" s="57"/>
      <c r="CT78" s="57"/>
      <c r="CU78" s="57"/>
      <c r="CV78" s="57"/>
      <c r="CW78" s="57"/>
      <c r="CX78" s="57"/>
      <c r="CY78" s="57"/>
      <c r="CZ78" s="57"/>
      <c r="DA78" s="57"/>
      <c r="DB78" s="57"/>
      <c r="DC78" s="57"/>
      <c r="DD78" s="57"/>
      <c r="DE78" s="57"/>
      <c r="DF78" s="57"/>
      <c r="DG78" s="57"/>
      <c r="DH78" s="57"/>
      <c r="DI78" s="57"/>
      <c r="DJ78" s="57"/>
      <c r="DK78" s="57"/>
      <c r="DL78" s="57"/>
      <c r="DM78" s="57"/>
      <c r="DN78" s="57"/>
      <c r="DO78" s="57"/>
      <c r="DP78" s="57"/>
      <c r="DQ78" s="57"/>
      <c r="DR78" s="57"/>
      <c r="DS78" s="57"/>
      <c r="DT78" s="57"/>
      <c r="DU78" s="57"/>
      <c r="DV78" s="57"/>
      <c r="DW78" s="57"/>
      <c r="DX78" s="57"/>
      <c r="DY78" s="57"/>
      <c r="DZ78" s="57"/>
      <c r="EA78" s="57"/>
      <c r="EB78" s="57"/>
      <c r="EC78" s="57"/>
      <c r="ED78" s="57"/>
      <c r="EE78" s="57"/>
      <c r="EF78" s="57"/>
      <c r="EG78" s="57"/>
      <c r="EH78" s="57"/>
      <c r="EI78" s="57"/>
      <c r="EJ78" s="57"/>
      <c r="EK78" s="57"/>
      <c r="EL78" s="57"/>
      <c r="EM78" s="57"/>
      <c r="EN78" s="57"/>
      <c r="EO78" s="57"/>
      <c r="EP78" s="57"/>
      <c r="EQ78" s="57"/>
      <c r="ER78" s="57"/>
      <c r="ES78" s="57"/>
      <c r="ET78" s="57"/>
      <c r="EU78" s="57"/>
      <c r="EV78" s="57"/>
      <c r="EW78" s="57"/>
      <c r="EX78" s="57"/>
      <c r="EY78" s="57"/>
      <c r="EZ78" s="57"/>
      <c r="FA78" s="57"/>
      <c r="FB78" s="57"/>
      <c r="FC78" s="57"/>
      <c r="FD78" s="57"/>
      <c r="FE78" s="57"/>
      <c r="FF78" s="57"/>
      <c r="FG78" s="57"/>
      <c r="FH78" s="57"/>
      <c r="FI78" s="57"/>
      <c r="FJ78" s="57"/>
      <c r="FK78" s="57"/>
      <c r="FL78" s="57"/>
      <c r="FM78" s="57"/>
      <c r="FN78" s="57"/>
      <c r="FO78" s="57"/>
      <c r="FP78" s="57"/>
      <c r="FQ78" s="57"/>
      <c r="FR78" s="57"/>
      <c r="FS78" s="57"/>
    </row>
    <row r="79" spans="1:175" ht="49.5">
      <c r="A79" s="57"/>
      <c r="B79" s="71">
        <v>33</v>
      </c>
      <c r="C79" s="53" t="str">
        <f>BC_LĐNM!B34</f>
        <v>L48002B</v>
      </c>
      <c r="D79" s="342" t="str">
        <f>BC_LĐNM!C34</f>
        <v>Robot xếp bao 25kg lệch</v>
      </c>
      <c r="E79" s="343"/>
      <c r="F79" s="343"/>
      <c r="G79" s="344"/>
      <c r="H79" s="53" t="str">
        <f>BC_LĐNM!E34</f>
        <v>Đạt</v>
      </c>
      <c r="I79" s="34" t="str">
        <f>BC_LĐNM!F34</f>
        <v>Nguyên nhân: Thực hiện theo yêu cầu
Thực hiện: Calibarte lại vị trí tọa độ bao 2.1 và 2.4 theo yêu cầu.
Kết quả: Đã thực hiện theo yêu cầu, bàn giao ĐVCQ</v>
      </c>
      <c r="J79" s="34"/>
      <c r="K79" s="34"/>
      <c r="L79" s="57"/>
      <c r="M79" s="57"/>
      <c r="N79" s="57"/>
      <c r="O79" s="57"/>
      <c r="P79" s="57"/>
      <c r="Q79" s="57"/>
      <c r="R79" s="57"/>
      <c r="S79" s="57"/>
      <c r="T79" s="57"/>
      <c r="U79" s="57"/>
      <c r="V79" s="57"/>
      <c r="W79" s="57"/>
      <c r="X79" s="57"/>
      <c r="Y79" s="57"/>
      <c r="Z79" s="57"/>
      <c r="AA79" s="57"/>
      <c r="AB79" s="57"/>
      <c r="AC79" s="57"/>
      <c r="AD79" s="57"/>
      <c r="AE79" s="57"/>
      <c r="AF79" s="57"/>
      <c r="AG79" s="57"/>
      <c r="AH79" s="57"/>
      <c r="AI79" s="57"/>
      <c r="AJ79" s="57"/>
      <c r="AK79" s="57"/>
      <c r="AL79" s="57"/>
      <c r="AM79" s="57"/>
      <c r="AN79" s="57"/>
      <c r="AO79" s="57"/>
      <c r="AP79" s="57"/>
      <c r="AQ79" s="57"/>
      <c r="AR79" s="57"/>
      <c r="AS79" s="57"/>
      <c r="AT79" s="57"/>
      <c r="AU79" s="57"/>
      <c r="AV79" s="57"/>
      <c r="AW79" s="57"/>
      <c r="AX79" s="57"/>
      <c r="AY79" s="57"/>
      <c r="AZ79" s="57"/>
      <c r="BA79" s="57"/>
      <c r="BB79" s="57"/>
      <c r="BC79" s="57"/>
      <c r="BD79" s="57"/>
      <c r="BE79" s="57"/>
      <c r="BF79" s="57"/>
      <c r="BG79" s="57"/>
      <c r="BH79" s="57"/>
      <c r="BI79" s="57"/>
      <c r="BJ79" s="57"/>
      <c r="BK79" s="57"/>
      <c r="BL79" s="57"/>
      <c r="BM79" s="57"/>
      <c r="BN79" s="57"/>
      <c r="BO79" s="57"/>
      <c r="BP79" s="57"/>
      <c r="BQ79" s="57"/>
      <c r="BR79" s="57"/>
      <c r="BS79" s="57"/>
      <c r="BT79" s="57"/>
      <c r="BU79" s="57"/>
      <c r="BV79" s="57"/>
      <c r="BW79" s="57"/>
      <c r="BX79" s="57"/>
      <c r="BY79" s="57"/>
      <c r="BZ79" s="57"/>
      <c r="CA79" s="57"/>
      <c r="CB79" s="57"/>
      <c r="CC79" s="57"/>
      <c r="CD79" s="57"/>
      <c r="CE79" s="57"/>
      <c r="CF79" s="57"/>
      <c r="CG79" s="57"/>
      <c r="CH79" s="57"/>
      <c r="CI79" s="57"/>
      <c r="CJ79" s="57"/>
      <c r="CK79" s="57"/>
      <c r="CL79" s="57"/>
      <c r="CM79" s="57"/>
      <c r="CN79" s="57"/>
      <c r="CO79" s="57"/>
      <c r="CP79" s="57"/>
      <c r="CQ79" s="57"/>
      <c r="CR79" s="57"/>
      <c r="CS79" s="57"/>
      <c r="CT79" s="57"/>
      <c r="CU79" s="57"/>
      <c r="CV79" s="57"/>
      <c r="CW79" s="57"/>
      <c r="CX79" s="57"/>
      <c r="CY79" s="57"/>
      <c r="CZ79" s="57"/>
      <c r="DA79" s="57"/>
      <c r="DB79" s="57"/>
      <c r="DC79" s="57"/>
      <c r="DD79" s="57"/>
      <c r="DE79" s="57"/>
      <c r="DF79" s="57"/>
      <c r="DG79" s="57"/>
      <c r="DH79" s="57"/>
      <c r="DI79" s="57"/>
      <c r="DJ79" s="57"/>
      <c r="DK79" s="57"/>
      <c r="DL79" s="57"/>
      <c r="DM79" s="57"/>
      <c r="DN79" s="57"/>
      <c r="DO79" s="57"/>
      <c r="DP79" s="57"/>
      <c r="DQ79" s="57"/>
      <c r="DR79" s="57"/>
      <c r="DS79" s="57"/>
      <c r="DT79" s="57"/>
      <c r="DU79" s="57"/>
      <c r="DV79" s="57"/>
      <c r="DW79" s="57"/>
      <c r="DX79" s="57"/>
      <c r="DY79" s="57"/>
      <c r="DZ79" s="57"/>
      <c r="EA79" s="57"/>
      <c r="EB79" s="57"/>
      <c r="EC79" s="57"/>
      <c r="ED79" s="57"/>
      <c r="EE79" s="57"/>
      <c r="EF79" s="57"/>
      <c r="EG79" s="57"/>
      <c r="EH79" s="57"/>
      <c r="EI79" s="57"/>
      <c r="EJ79" s="57"/>
      <c r="EK79" s="57"/>
      <c r="EL79" s="57"/>
      <c r="EM79" s="57"/>
      <c r="EN79" s="57"/>
      <c r="EO79" s="57"/>
      <c r="EP79" s="57"/>
      <c r="EQ79" s="57"/>
      <c r="ER79" s="57"/>
      <c r="ES79" s="57"/>
      <c r="ET79" s="57"/>
      <c r="EU79" s="57"/>
      <c r="EV79" s="57"/>
      <c r="EW79" s="57"/>
      <c r="EX79" s="57"/>
      <c r="EY79" s="57"/>
      <c r="EZ79" s="57"/>
      <c r="FA79" s="57"/>
      <c r="FB79" s="57"/>
      <c r="FC79" s="57"/>
      <c r="FD79" s="57"/>
      <c r="FE79" s="57"/>
      <c r="FF79" s="57"/>
      <c r="FG79" s="57"/>
      <c r="FH79" s="57"/>
      <c r="FI79" s="57"/>
      <c r="FJ79" s="57"/>
      <c r="FK79" s="57"/>
      <c r="FL79" s="57"/>
      <c r="FM79" s="57"/>
      <c r="FN79" s="57"/>
      <c r="FO79" s="57"/>
      <c r="FP79" s="57"/>
      <c r="FQ79" s="57"/>
      <c r="FR79" s="57"/>
      <c r="FS79" s="57"/>
    </row>
    <row r="80" spans="1:175" ht="49.5">
      <c r="A80" s="57"/>
      <c r="B80" s="71">
        <v>34</v>
      </c>
      <c r="C80" s="53" t="str">
        <f>BC_LĐNM!B35</f>
        <v>W48001A</v>
      </c>
      <c r="D80" s="342" t="str">
        <f>BC_LĐNM!C35</f>
        <v>Cân báo lỗi</v>
      </c>
      <c r="E80" s="343"/>
      <c r="F80" s="343"/>
      <c r="G80" s="344"/>
      <c r="H80" s="53" t="str">
        <f>BC_LĐNM!E35</f>
        <v>Đạt</v>
      </c>
      <c r="I80" s="34" t="str">
        <f>BC_LĐNM!F35</f>
        <v>Nguyên nhân: Thực hiện theo yêu cầu
Thực hiện: Vệ sinh lại jack kết nối, cân đã hết báo lỗi.
Kết quả: Đã thực hiện theo yêu cầu, bàn giao ĐVCQ</v>
      </c>
      <c r="J80" s="34"/>
      <c r="K80" s="34"/>
      <c r="L80" s="57"/>
      <c r="M80" s="57"/>
      <c r="N80" s="57"/>
      <c r="O80" s="57"/>
      <c r="P80" s="57"/>
      <c r="Q80" s="57"/>
      <c r="R80" s="57"/>
      <c r="S80" s="57"/>
      <c r="T80" s="57"/>
      <c r="U80" s="57"/>
      <c r="V80" s="57"/>
      <c r="W80" s="57"/>
      <c r="X80" s="57"/>
      <c r="Y80" s="57"/>
      <c r="Z80" s="57"/>
      <c r="AA80" s="57"/>
      <c r="AB80" s="57"/>
      <c r="AC80" s="57"/>
      <c r="AD80" s="57"/>
      <c r="AE80" s="57"/>
      <c r="AF80" s="57"/>
      <c r="AG80" s="57"/>
      <c r="AH80" s="57"/>
      <c r="AI80" s="57"/>
      <c r="AJ80" s="57"/>
      <c r="AK80" s="57"/>
      <c r="AL80" s="57"/>
      <c r="AM80" s="57"/>
      <c r="AN80" s="57"/>
      <c r="AO80" s="57"/>
      <c r="AP80" s="57"/>
      <c r="AQ80" s="57"/>
      <c r="AR80" s="57"/>
      <c r="AS80" s="57"/>
      <c r="AT80" s="57"/>
      <c r="AU80" s="57"/>
      <c r="AV80" s="57"/>
      <c r="AW80" s="57"/>
      <c r="AX80" s="57"/>
      <c r="AY80" s="57"/>
      <c r="AZ80" s="57"/>
      <c r="BA80" s="57"/>
      <c r="BB80" s="57"/>
      <c r="BC80" s="57"/>
      <c r="BD80" s="57"/>
      <c r="BE80" s="57"/>
      <c r="BF80" s="57"/>
      <c r="BG80" s="57"/>
      <c r="BH80" s="57"/>
      <c r="BI80" s="57"/>
      <c r="BJ80" s="57"/>
      <c r="BK80" s="57"/>
      <c r="BL80" s="57"/>
      <c r="BM80" s="57"/>
      <c r="BN80" s="57"/>
      <c r="BO80" s="57"/>
      <c r="BP80" s="57"/>
      <c r="BQ80" s="57"/>
      <c r="BR80" s="57"/>
      <c r="BS80" s="57"/>
      <c r="BT80" s="57"/>
      <c r="BU80" s="57"/>
      <c r="BV80" s="57"/>
      <c r="BW80" s="57"/>
      <c r="BX80" s="57"/>
      <c r="BY80" s="57"/>
      <c r="BZ80" s="57"/>
      <c r="CA80" s="57"/>
      <c r="CB80" s="57"/>
      <c r="CC80" s="57"/>
      <c r="CD80" s="57"/>
      <c r="CE80" s="57"/>
      <c r="CF80" s="57"/>
      <c r="CG80" s="57"/>
      <c r="CH80" s="57"/>
      <c r="CI80" s="57"/>
      <c r="CJ80" s="57"/>
      <c r="CK80" s="57"/>
      <c r="CL80" s="57"/>
      <c r="CM80" s="57"/>
      <c r="CN80" s="57"/>
      <c r="CO80" s="57"/>
      <c r="CP80" s="57"/>
      <c r="CQ80" s="57"/>
      <c r="CR80" s="57"/>
      <c r="CS80" s="57"/>
      <c r="CT80" s="57"/>
      <c r="CU80" s="57"/>
      <c r="CV80" s="57"/>
      <c r="CW80" s="57"/>
      <c r="CX80" s="57"/>
      <c r="CY80" s="57"/>
      <c r="CZ80" s="57"/>
      <c r="DA80" s="57"/>
      <c r="DB80" s="57"/>
      <c r="DC80" s="57"/>
      <c r="DD80" s="57"/>
      <c r="DE80" s="57"/>
      <c r="DF80" s="57"/>
      <c r="DG80" s="57"/>
      <c r="DH80" s="57"/>
      <c r="DI80" s="57"/>
      <c r="DJ80" s="57"/>
      <c r="DK80" s="57"/>
      <c r="DL80" s="57"/>
      <c r="DM80" s="57"/>
      <c r="DN80" s="57"/>
      <c r="DO80" s="57"/>
      <c r="DP80" s="57"/>
      <c r="DQ80" s="57"/>
      <c r="DR80" s="57"/>
      <c r="DS80" s="57"/>
      <c r="DT80" s="57"/>
      <c r="DU80" s="57"/>
      <c r="DV80" s="57"/>
      <c r="DW80" s="57"/>
      <c r="DX80" s="57"/>
      <c r="DY80" s="57"/>
      <c r="DZ80" s="57"/>
      <c r="EA80" s="57"/>
      <c r="EB80" s="57"/>
      <c r="EC80" s="57"/>
      <c r="ED80" s="57"/>
      <c r="EE80" s="57"/>
      <c r="EF80" s="57"/>
      <c r="EG80" s="57"/>
      <c r="EH80" s="57"/>
      <c r="EI80" s="57"/>
      <c r="EJ80" s="57"/>
      <c r="EK80" s="57"/>
      <c r="EL80" s="57"/>
      <c r="EM80" s="57"/>
      <c r="EN80" s="57"/>
      <c r="EO80" s="57"/>
      <c r="EP80" s="57"/>
      <c r="EQ80" s="57"/>
      <c r="ER80" s="57"/>
      <c r="ES80" s="57"/>
      <c r="ET80" s="57"/>
      <c r="EU80" s="57"/>
      <c r="EV80" s="57"/>
      <c r="EW80" s="57"/>
      <c r="EX80" s="57"/>
      <c r="EY80" s="57"/>
      <c r="EZ80" s="57"/>
      <c r="FA80" s="57"/>
      <c r="FB80" s="57"/>
      <c r="FC80" s="57"/>
      <c r="FD80" s="57"/>
      <c r="FE80" s="57"/>
      <c r="FF80" s="57"/>
      <c r="FG80" s="57"/>
      <c r="FH80" s="57"/>
      <c r="FI80" s="57"/>
      <c r="FJ80" s="57"/>
      <c r="FK80" s="57"/>
      <c r="FL80" s="57"/>
      <c r="FM80" s="57"/>
      <c r="FN80" s="57"/>
      <c r="FO80" s="57"/>
      <c r="FP80" s="57"/>
      <c r="FQ80" s="57"/>
      <c r="FR80" s="57"/>
      <c r="FS80" s="57"/>
    </row>
    <row r="81" spans="1:175" ht="49.5">
      <c r="A81" s="57"/>
      <c r="B81" s="71">
        <v>35</v>
      </c>
      <c r="C81" s="53" t="str">
        <f>BC_LĐNM!B36</f>
        <v>MAY RFID
L08201C</v>
      </c>
      <c r="D81" s="342" t="str">
        <f>BC_LĐNM!C36</f>
        <v>Báo lỗi</v>
      </c>
      <c r="E81" s="343"/>
      <c r="F81" s="343"/>
      <c r="G81" s="344"/>
      <c r="H81" s="53" t="str">
        <f>BC_LĐNM!E36</f>
        <v>Đạt</v>
      </c>
      <c r="I81" s="34" t="str">
        <f>BC_LĐNM!F36</f>
        <v>Nguyên nhân: Thực hiện theo yêu cầu
Thực hiện: Điều chỉnh lại sensor theo yêu cầu
Kết quả: Đã thực hiện theo yêu cầu, bàn giao ĐVCQ</v>
      </c>
      <c r="J81" s="34"/>
      <c r="K81" s="34"/>
      <c r="L81" s="57"/>
      <c r="M81" s="57"/>
      <c r="N81" s="57"/>
      <c r="O81" s="57"/>
      <c r="P81" s="57"/>
      <c r="Q81" s="57"/>
      <c r="R81" s="57"/>
      <c r="S81" s="57"/>
      <c r="T81" s="57"/>
      <c r="U81" s="57"/>
      <c r="V81" s="57"/>
      <c r="W81" s="57"/>
      <c r="X81" s="57"/>
      <c r="Y81" s="57"/>
      <c r="Z81" s="57"/>
      <c r="AA81" s="57"/>
      <c r="AB81" s="57"/>
      <c r="AC81" s="57"/>
      <c r="AD81" s="57"/>
      <c r="AE81" s="57"/>
      <c r="AF81" s="57"/>
      <c r="AG81" s="57"/>
      <c r="AH81" s="57"/>
      <c r="AI81" s="57"/>
      <c r="AJ81" s="57"/>
      <c r="AK81" s="57"/>
      <c r="AL81" s="57"/>
      <c r="AM81" s="57"/>
      <c r="AN81" s="57"/>
      <c r="AO81" s="57"/>
      <c r="AP81" s="57"/>
      <c r="AQ81" s="57"/>
      <c r="AR81" s="57"/>
      <c r="AS81" s="57"/>
      <c r="AT81" s="57"/>
      <c r="AU81" s="57"/>
      <c r="AV81" s="57"/>
      <c r="AW81" s="57"/>
      <c r="AX81" s="57"/>
      <c r="AY81" s="57"/>
      <c r="AZ81" s="57"/>
      <c r="BA81" s="57"/>
      <c r="BB81" s="57"/>
      <c r="BC81" s="57"/>
      <c r="BD81" s="57"/>
      <c r="BE81" s="57"/>
      <c r="BF81" s="57"/>
      <c r="BG81" s="57"/>
      <c r="BH81" s="57"/>
      <c r="BI81" s="57"/>
      <c r="BJ81" s="57"/>
      <c r="BK81" s="57"/>
      <c r="BL81" s="57"/>
      <c r="BM81" s="57"/>
      <c r="BN81" s="57"/>
      <c r="BO81" s="57"/>
      <c r="BP81" s="57"/>
      <c r="BQ81" s="57"/>
      <c r="BR81" s="57"/>
      <c r="BS81" s="57"/>
      <c r="BT81" s="57"/>
      <c r="BU81" s="57"/>
      <c r="BV81" s="57"/>
      <c r="BW81" s="57"/>
      <c r="BX81" s="57"/>
      <c r="BY81" s="57"/>
      <c r="BZ81" s="57"/>
      <c r="CA81" s="57"/>
      <c r="CB81" s="57"/>
      <c r="CC81" s="57"/>
      <c r="CD81" s="57"/>
      <c r="CE81" s="57"/>
      <c r="CF81" s="57"/>
      <c r="CG81" s="57"/>
      <c r="CH81" s="57"/>
      <c r="CI81" s="57"/>
      <c r="CJ81" s="57"/>
      <c r="CK81" s="57"/>
      <c r="CL81" s="57"/>
      <c r="CM81" s="57"/>
      <c r="CN81" s="57"/>
      <c r="CO81" s="57"/>
      <c r="CP81" s="57"/>
      <c r="CQ81" s="57"/>
      <c r="CR81" s="57"/>
      <c r="CS81" s="57"/>
      <c r="CT81" s="57"/>
      <c r="CU81" s="57"/>
      <c r="CV81" s="57"/>
      <c r="CW81" s="57"/>
      <c r="CX81" s="57"/>
      <c r="CY81" s="57"/>
      <c r="CZ81" s="57"/>
      <c r="DA81" s="57"/>
      <c r="DB81" s="57"/>
      <c r="DC81" s="57"/>
      <c r="DD81" s="57"/>
      <c r="DE81" s="57"/>
      <c r="DF81" s="57"/>
      <c r="DG81" s="57"/>
      <c r="DH81" s="57"/>
      <c r="DI81" s="57"/>
      <c r="DJ81" s="57"/>
      <c r="DK81" s="57"/>
      <c r="DL81" s="57"/>
      <c r="DM81" s="57"/>
      <c r="DN81" s="57"/>
      <c r="DO81" s="57"/>
      <c r="DP81" s="57"/>
      <c r="DQ81" s="57"/>
      <c r="DR81" s="57"/>
      <c r="DS81" s="57"/>
      <c r="DT81" s="57"/>
      <c r="DU81" s="57"/>
      <c r="DV81" s="57"/>
      <c r="DW81" s="57"/>
      <c r="DX81" s="57"/>
      <c r="DY81" s="57"/>
      <c r="DZ81" s="57"/>
      <c r="EA81" s="57"/>
      <c r="EB81" s="57"/>
      <c r="EC81" s="57"/>
      <c r="ED81" s="57"/>
      <c r="EE81" s="57"/>
      <c r="EF81" s="57"/>
      <c r="EG81" s="57"/>
      <c r="EH81" s="57"/>
      <c r="EI81" s="57"/>
      <c r="EJ81" s="57"/>
      <c r="EK81" s="57"/>
      <c r="EL81" s="57"/>
      <c r="EM81" s="57"/>
      <c r="EN81" s="57"/>
      <c r="EO81" s="57"/>
      <c r="EP81" s="57"/>
      <c r="EQ81" s="57"/>
      <c r="ER81" s="57"/>
      <c r="ES81" s="57"/>
      <c r="ET81" s="57"/>
      <c r="EU81" s="57"/>
      <c r="EV81" s="57"/>
      <c r="EW81" s="57"/>
      <c r="EX81" s="57"/>
      <c r="EY81" s="57"/>
      <c r="EZ81" s="57"/>
      <c r="FA81" s="57"/>
      <c r="FB81" s="57"/>
      <c r="FC81" s="57"/>
      <c r="FD81" s="57"/>
      <c r="FE81" s="57"/>
      <c r="FF81" s="57"/>
      <c r="FG81" s="57"/>
      <c r="FH81" s="57"/>
      <c r="FI81" s="57"/>
      <c r="FJ81" s="57"/>
      <c r="FK81" s="57"/>
      <c r="FL81" s="57"/>
      <c r="FM81" s="57"/>
      <c r="FN81" s="57"/>
      <c r="FO81" s="57"/>
      <c r="FP81" s="57"/>
      <c r="FQ81" s="57"/>
      <c r="FR81" s="57"/>
      <c r="FS81" s="57"/>
    </row>
    <row r="82" spans="1:175" ht="49.5">
      <c r="A82" s="57"/>
      <c r="B82" s="71">
        <v>36</v>
      </c>
      <c r="C82" s="53" t="str">
        <f>BC_LĐNM!B37</f>
        <v>L08201C</v>
      </c>
      <c r="D82" s="342" t="str">
        <f>BC_LĐNM!C37</f>
        <v>Giảm cân đóng bao xuống 100g</v>
      </c>
      <c r="E82" s="343"/>
      <c r="F82" s="343"/>
      <c r="G82" s="344"/>
      <c r="H82" s="53" t="str">
        <f>BC_LĐNM!E37</f>
        <v>Đạt</v>
      </c>
      <c r="I82" s="34" t="str">
        <f>BC_LĐNM!F37</f>
        <v>Nguyên nhân: Thực hiện theo yêu cầu
Thực hiện: Điều chỉnh lại thông số cân giảm 100g theo yêu cầu
Kết quả: Đã thực hiện theo yêu cầu, bàn giao ĐVCQ</v>
      </c>
      <c r="J82" s="34"/>
      <c r="K82" s="34"/>
      <c r="L82" s="57"/>
      <c r="M82" s="57"/>
      <c r="N82" s="57"/>
      <c r="O82" s="57"/>
      <c r="P82" s="57"/>
      <c r="Q82" s="57"/>
      <c r="R82" s="57"/>
      <c r="S82" s="57"/>
      <c r="T82" s="57"/>
      <c r="U82" s="57"/>
      <c r="V82" s="57"/>
      <c r="W82" s="57"/>
      <c r="X82" s="57"/>
      <c r="Y82" s="57"/>
      <c r="Z82" s="57"/>
      <c r="AA82" s="57"/>
      <c r="AB82" s="57"/>
      <c r="AC82" s="57"/>
      <c r="AD82" s="57"/>
      <c r="AE82" s="57"/>
      <c r="AF82" s="57"/>
      <c r="AG82" s="57"/>
      <c r="AH82" s="57"/>
      <c r="AI82" s="57"/>
      <c r="AJ82" s="57"/>
      <c r="AK82" s="57"/>
      <c r="AL82" s="57"/>
      <c r="AM82" s="57"/>
      <c r="AN82" s="57"/>
      <c r="AO82" s="57"/>
      <c r="AP82" s="57"/>
      <c r="AQ82" s="57"/>
      <c r="AR82" s="57"/>
      <c r="AS82" s="57"/>
      <c r="AT82" s="57"/>
      <c r="AU82" s="57"/>
      <c r="AV82" s="57"/>
      <c r="AW82" s="57"/>
      <c r="AX82" s="57"/>
      <c r="AY82" s="57"/>
      <c r="AZ82" s="57"/>
      <c r="BA82" s="57"/>
      <c r="BB82" s="57"/>
      <c r="BC82" s="57"/>
      <c r="BD82" s="57"/>
      <c r="BE82" s="57"/>
      <c r="BF82" s="57"/>
      <c r="BG82" s="57"/>
      <c r="BH82" s="57"/>
      <c r="BI82" s="57"/>
      <c r="BJ82" s="57"/>
      <c r="BK82" s="57"/>
      <c r="BL82" s="57"/>
      <c r="BM82" s="57"/>
      <c r="BN82" s="57"/>
      <c r="BO82" s="57"/>
      <c r="BP82" s="57"/>
      <c r="BQ82" s="57"/>
      <c r="BR82" s="57"/>
      <c r="BS82" s="57"/>
      <c r="BT82" s="57"/>
      <c r="BU82" s="57"/>
      <c r="BV82" s="57"/>
      <c r="BW82" s="57"/>
      <c r="BX82" s="57"/>
      <c r="BY82" s="57"/>
      <c r="BZ82" s="57"/>
      <c r="CA82" s="57"/>
      <c r="CB82" s="57"/>
      <c r="CC82" s="57"/>
      <c r="CD82" s="57"/>
      <c r="CE82" s="57"/>
      <c r="CF82" s="57"/>
      <c r="CG82" s="57"/>
      <c r="CH82" s="57"/>
      <c r="CI82" s="57"/>
      <c r="CJ82" s="57"/>
      <c r="CK82" s="57"/>
      <c r="CL82" s="57"/>
      <c r="CM82" s="57"/>
      <c r="CN82" s="57"/>
      <c r="CO82" s="57"/>
      <c r="CP82" s="57"/>
      <c r="CQ82" s="57"/>
      <c r="CR82" s="57"/>
      <c r="CS82" s="57"/>
      <c r="CT82" s="57"/>
      <c r="CU82" s="57"/>
      <c r="CV82" s="57"/>
      <c r="CW82" s="57"/>
      <c r="CX82" s="57"/>
      <c r="CY82" s="57"/>
      <c r="CZ82" s="57"/>
      <c r="DA82" s="57"/>
      <c r="DB82" s="57"/>
      <c r="DC82" s="57"/>
      <c r="DD82" s="57"/>
      <c r="DE82" s="57"/>
      <c r="DF82" s="57"/>
      <c r="DG82" s="57"/>
      <c r="DH82" s="57"/>
      <c r="DI82" s="57"/>
      <c r="DJ82" s="57"/>
      <c r="DK82" s="57"/>
      <c r="DL82" s="57"/>
      <c r="DM82" s="57"/>
      <c r="DN82" s="57"/>
      <c r="DO82" s="57"/>
      <c r="DP82" s="57"/>
      <c r="DQ82" s="57"/>
      <c r="DR82" s="57"/>
      <c r="DS82" s="57"/>
      <c r="DT82" s="57"/>
      <c r="DU82" s="57"/>
      <c r="DV82" s="57"/>
      <c r="DW82" s="57"/>
      <c r="DX82" s="57"/>
      <c r="DY82" s="57"/>
      <c r="DZ82" s="57"/>
      <c r="EA82" s="57"/>
      <c r="EB82" s="57"/>
      <c r="EC82" s="57"/>
      <c r="ED82" s="57"/>
      <c r="EE82" s="57"/>
      <c r="EF82" s="57"/>
      <c r="EG82" s="57"/>
      <c r="EH82" s="57"/>
      <c r="EI82" s="57"/>
      <c r="EJ82" s="57"/>
      <c r="EK82" s="57"/>
      <c r="EL82" s="57"/>
      <c r="EM82" s="57"/>
      <c r="EN82" s="57"/>
      <c r="EO82" s="57"/>
      <c r="EP82" s="57"/>
      <c r="EQ82" s="57"/>
      <c r="ER82" s="57"/>
      <c r="ES82" s="57"/>
      <c r="ET82" s="57"/>
      <c r="EU82" s="57"/>
      <c r="EV82" s="57"/>
      <c r="EW82" s="57"/>
      <c r="EX82" s="57"/>
      <c r="EY82" s="57"/>
      <c r="EZ82" s="57"/>
      <c r="FA82" s="57"/>
      <c r="FB82" s="57"/>
      <c r="FC82" s="57"/>
      <c r="FD82" s="57"/>
      <c r="FE82" s="57"/>
      <c r="FF82" s="57"/>
      <c r="FG82" s="57"/>
      <c r="FH82" s="57"/>
      <c r="FI82" s="57"/>
      <c r="FJ82" s="57"/>
      <c r="FK82" s="57"/>
      <c r="FL82" s="57"/>
      <c r="FM82" s="57"/>
      <c r="FN82" s="57"/>
      <c r="FO82" s="57"/>
      <c r="FP82" s="57"/>
      <c r="FQ82" s="57"/>
      <c r="FR82" s="57"/>
      <c r="FS82" s="57"/>
    </row>
    <row r="83" spans="1:175" ht="99">
      <c r="A83" s="57"/>
      <c r="B83" s="71">
        <v>37</v>
      </c>
      <c r="C83" s="53" t="str">
        <f>BC_LĐNM!B38</f>
        <v>V48016D</v>
      </c>
      <c r="D83" s="342" t="str">
        <f>BC_LĐNM!C38</f>
        <v>Hỏng switch lệch băng (giao ca)</v>
      </c>
      <c r="E83" s="343"/>
      <c r="F83" s="343"/>
      <c r="G83" s="344"/>
      <c r="H83" s="53" t="str">
        <f>BC_LĐNM!E38</f>
        <v>Đạt</v>
      </c>
      <c r="I83" s="34" t="str">
        <f>BC_LĐNM!F38</f>
        <v>Nguyên nhân: Hỏng switch lệch băng
Thực hiện: Ca ngày 18/05/2025: Kiểm tra băng tải hỏng switch lệch băng, thực hiện nhận vật tư mới thay thế, tuy nhiên do nhu cầu xuất hàng ĐVCQ chưa dừng được, chuyển ca sau phối hợp xử lý. Ca ngày 19/05/2025: Sau khi kiểm tra thiết bị đang hoạt động tốt, bàn giao ĐVVH theo dõi thêm.
Kết quả: Thiết bị hoạt động bình thường. Bàn giao ĐVVH</v>
      </c>
      <c r="J83" s="34"/>
      <c r="K83" s="34"/>
      <c r="L83" s="57"/>
      <c r="M83" s="57"/>
      <c r="N83" s="57"/>
      <c r="O83" s="57"/>
      <c r="P83" s="57"/>
      <c r="Q83" s="57"/>
      <c r="R83" s="57"/>
      <c r="S83" s="57"/>
      <c r="T83" s="57"/>
      <c r="U83" s="57"/>
      <c r="V83" s="57"/>
      <c r="W83" s="57"/>
      <c r="X83" s="57"/>
      <c r="Y83" s="57"/>
      <c r="Z83" s="57"/>
      <c r="AA83" s="57"/>
      <c r="AB83" s="57"/>
      <c r="AC83" s="57"/>
      <c r="AD83" s="57"/>
      <c r="AE83" s="57"/>
      <c r="AF83" s="57"/>
      <c r="AG83" s="57"/>
      <c r="AH83" s="57"/>
      <c r="AI83" s="57"/>
      <c r="AJ83" s="57"/>
      <c r="AK83" s="57"/>
      <c r="AL83" s="57"/>
      <c r="AM83" s="57"/>
      <c r="AN83" s="57"/>
      <c r="AO83" s="57"/>
      <c r="AP83" s="57"/>
      <c r="AQ83" s="57"/>
      <c r="AR83" s="57"/>
      <c r="AS83" s="57"/>
      <c r="AT83" s="57"/>
      <c r="AU83" s="57"/>
      <c r="AV83" s="57"/>
      <c r="AW83" s="57"/>
      <c r="AX83" s="57"/>
      <c r="AY83" s="57"/>
      <c r="AZ83" s="57"/>
      <c r="BA83" s="57"/>
      <c r="BB83" s="57"/>
      <c r="BC83" s="57"/>
      <c r="BD83" s="57"/>
      <c r="BE83" s="57"/>
      <c r="BF83" s="57"/>
      <c r="BG83" s="57"/>
      <c r="BH83" s="57"/>
      <c r="BI83" s="57"/>
      <c r="BJ83" s="57"/>
      <c r="BK83" s="57"/>
      <c r="BL83" s="57"/>
      <c r="BM83" s="57"/>
      <c r="BN83" s="57"/>
      <c r="BO83" s="57"/>
      <c r="BP83" s="57"/>
      <c r="BQ83" s="57"/>
      <c r="BR83" s="57"/>
      <c r="BS83" s="57"/>
      <c r="BT83" s="57"/>
      <c r="BU83" s="57"/>
      <c r="BV83" s="57"/>
      <c r="BW83" s="57"/>
      <c r="BX83" s="57"/>
      <c r="BY83" s="57"/>
      <c r="BZ83" s="57"/>
      <c r="CA83" s="57"/>
      <c r="CB83" s="57"/>
      <c r="CC83" s="57"/>
      <c r="CD83" s="57"/>
      <c r="CE83" s="57"/>
      <c r="CF83" s="57"/>
      <c r="CG83" s="57"/>
      <c r="CH83" s="57"/>
      <c r="CI83" s="57"/>
      <c r="CJ83" s="57"/>
      <c r="CK83" s="57"/>
      <c r="CL83" s="57"/>
      <c r="CM83" s="57"/>
      <c r="CN83" s="57"/>
      <c r="CO83" s="57"/>
      <c r="CP83" s="57"/>
      <c r="CQ83" s="57"/>
      <c r="CR83" s="57"/>
      <c r="CS83" s="57"/>
      <c r="CT83" s="57"/>
      <c r="CU83" s="57"/>
      <c r="CV83" s="57"/>
      <c r="CW83" s="57"/>
      <c r="CX83" s="57"/>
      <c r="CY83" s="57"/>
      <c r="CZ83" s="57"/>
      <c r="DA83" s="57"/>
      <c r="DB83" s="57"/>
      <c r="DC83" s="57"/>
      <c r="DD83" s="57"/>
      <c r="DE83" s="57"/>
      <c r="DF83" s="57"/>
      <c r="DG83" s="57"/>
      <c r="DH83" s="57"/>
      <c r="DI83" s="57"/>
      <c r="DJ83" s="57"/>
      <c r="DK83" s="57"/>
      <c r="DL83" s="57"/>
      <c r="DM83" s="57"/>
      <c r="DN83" s="57"/>
      <c r="DO83" s="57"/>
      <c r="DP83" s="57"/>
      <c r="DQ83" s="57"/>
      <c r="DR83" s="57"/>
      <c r="DS83" s="57"/>
      <c r="DT83" s="57"/>
      <c r="DU83" s="57"/>
      <c r="DV83" s="57"/>
      <c r="DW83" s="57"/>
      <c r="DX83" s="57"/>
      <c r="DY83" s="57"/>
      <c r="DZ83" s="57"/>
      <c r="EA83" s="57"/>
      <c r="EB83" s="57"/>
      <c r="EC83" s="57"/>
      <c r="ED83" s="57"/>
      <c r="EE83" s="57"/>
      <c r="EF83" s="57"/>
      <c r="EG83" s="57"/>
      <c r="EH83" s="57"/>
      <c r="EI83" s="57"/>
      <c r="EJ83" s="57"/>
      <c r="EK83" s="57"/>
      <c r="EL83" s="57"/>
      <c r="EM83" s="57"/>
      <c r="EN83" s="57"/>
      <c r="EO83" s="57"/>
      <c r="EP83" s="57"/>
      <c r="EQ83" s="57"/>
      <c r="ER83" s="57"/>
      <c r="ES83" s="57"/>
      <c r="ET83" s="57"/>
      <c r="EU83" s="57"/>
      <c r="EV83" s="57"/>
      <c r="EW83" s="57"/>
      <c r="EX83" s="57"/>
      <c r="EY83" s="57"/>
      <c r="EZ83" s="57"/>
      <c r="FA83" s="57"/>
      <c r="FB83" s="57"/>
      <c r="FC83" s="57"/>
      <c r="FD83" s="57"/>
      <c r="FE83" s="57"/>
      <c r="FF83" s="57"/>
      <c r="FG83" s="57"/>
      <c r="FH83" s="57"/>
      <c r="FI83" s="57"/>
      <c r="FJ83" s="57"/>
      <c r="FK83" s="57"/>
      <c r="FL83" s="57"/>
      <c r="FM83" s="57"/>
      <c r="FN83" s="57"/>
      <c r="FO83" s="57"/>
      <c r="FP83" s="57"/>
      <c r="FQ83" s="57"/>
      <c r="FR83" s="57"/>
      <c r="FS83" s="57"/>
    </row>
    <row r="84" spans="1:175" ht="99">
      <c r="A84" s="57"/>
      <c r="B84" s="71">
        <v>38</v>
      </c>
      <c r="C84" s="53" t="str">
        <f>BC_LĐNM!B39</f>
        <v>V48016A
48XS-0048A</v>
      </c>
      <c r="D84" s="342" t="str">
        <f>BC_LĐNM!C39</f>
        <v>Hỏng switch lệch băng (giao ca)</v>
      </c>
      <c r="E84" s="343"/>
      <c r="F84" s="343"/>
      <c r="G84" s="344"/>
      <c r="H84" s="53" t="str">
        <f>BC_LĐNM!E39</f>
        <v>Đạt</v>
      </c>
      <c r="I84" s="34" t="str">
        <f>BC_LĐNM!F39</f>
        <v>Nguyên nhân: Hỏng switch lệch băng
Thực hiện: Ca ngày 18/05/2025: Kiểm tra băng tải hỏng switch lệch băng, thực hiện nhận vật tư mới thay thế, tuy nhiên do nhu cầu xuất hàng ĐVCQ chưa dừng được, chuyển ca sau phối hợp xử. Ca ngày 19/05/2025: Sau khi VH dừng băng tải, tiến hành thay mới từ thiết bị, đưa vào hoạt động.
Kết quả: Thiết bị hoạt động bình thường. Bàn giao ĐVVH</v>
      </c>
      <c r="J84" s="34"/>
      <c r="K84" s="34"/>
      <c r="L84" s="57"/>
      <c r="M84" s="57"/>
      <c r="N84" s="57"/>
      <c r="O84" s="57"/>
      <c r="P84" s="57"/>
      <c r="Q84" s="57"/>
      <c r="R84" s="57"/>
      <c r="S84" s="57"/>
      <c r="T84" s="57"/>
      <c r="U84" s="57"/>
      <c r="V84" s="57"/>
      <c r="W84" s="57"/>
      <c r="X84" s="57"/>
      <c r="Y84" s="57"/>
      <c r="Z84" s="57"/>
      <c r="AA84" s="57"/>
      <c r="AB84" s="57"/>
      <c r="AC84" s="57"/>
      <c r="AD84" s="57"/>
      <c r="AE84" s="57"/>
      <c r="AF84" s="57"/>
      <c r="AG84" s="57"/>
      <c r="AH84" s="57"/>
      <c r="AI84" s="57"/>
      <c r="AJ84" s="57"/>
      <c r="AK84" s="57"/>
      <c r="AL84" s="57"/>
      <c r="AM84" s="57"/>
      <c r="AN84" s="57"/>
      <c r="AO84" s="57"/>
      <c r="AP84" s="57"/>
      <c r="AQ84" s="57"/>
      <c r="AR84" s="57"/>
      <c r="AS84" s="57"/>
      <c r="AT84" s="57"/>
      <c r="AU84" s="57"/>
      <c r="AV84" s="57"/>
      <c r="AW84" s="57"/>
      <c r="AX84" s="57"/>
      <c r="AY84" s="57"/>
      <c r="AZ84" s="57"/>
      <c r="BA84" s="57"/>
      <c r="BB84" s="57"/>
      <c r="BC84" s="57"/>
      <c r="BD84" s="57"/>
      <c r="BE84" s="57"/>
      <c r="BF84" s="57"/>
      <c r="BG84" s="57"/>
      <c r="BH84" s="57"/>
      <c r="BI84" s="57"/>
      <c r="BJ84" s="57"/>
      <c r="BK84" s="57"/>
      <c r="BL84" s="57"/>
      <c r="BM84" s="57"/>
      <c r="BN84" s="57"/>
      <c r="BO84" s="57"/>
      <c r="BP84" s="57"/>
      <c r="BQ84" s="57"/>
      <c r="BR84" s="57"/>
      <c r="BS84" s="57"/>
      <c r="BT84" s="57"/>
      <c r="BU84" s="57"/>
      <c r="BV84" s="57"/>
      <c r="BW84" s="57"/>
      <c r="BX84" s="57"/>
      <c r="BY84" s="57"/>
      <c r="BZ84" s="57"/>
      <c r="CA84" s="57"/>
      <c r="CB84" s="57"/>
      <c r="CC84" s="57"/>
      <c r="CD84" s="57"/>
      <c r="CE84" s="57"/>
      <c r="CF84" s="57"/>
      <c r="CG84" s="57"/>
      <c r="CH84" s="57"/>
      <c r="CI84" s="57"/>
      <c r="CJ84" s="57"/>
      <c r="CK84" s="57"/>
      <c r="CL84" s="57"/>
      <c r="CM84" s="57"/>
      <c r="CN84" s="57"/>
      <c r="CO84" s="57"/>
      <c r="CP84" s="57"/>
      <c r="CQ84" s="57"/>
      <c r="CR84" s="57"/>
      <c r="CS84" s="57"/>
      <c r="CT84" s="57"/>
      <c r="CU84" s="57"/>
      <c r="CV84" s="57"/>
      <c r="CW84" s="57"/>
      <c r="CX84" s="57"/>
      <c r="CY84" s="57"/>
      <c r="CZ84" s="57"/>
      <c r="DA84" s="57"/>
      <c r="DB84" s="57"/>
      <c r="DC84" s="57"/>
      <c r="DD84" s="57"/>
      <c r="DE84" s="57"/>
      <c r="DF84" s="57"/>
      <c r="DG84" s="57"/>
      <c r="DH84" s="57"/>
      <c r="DI84" s="57"/>
      <c r="DJ84" s="57"/>
      <c r="DK84" s="57"/>
      <c r="DL84" s="57"/>
      <c r="DM84" s="57"/>
      <c r="DN84" s="57"/>
      <c r="DO84" s="57"/>
      <c r="DP84" s="57"/>
      <c r="DQ84" s="57"/>
      <c r="DR84" s="57"/>
      <c r="DS84" s="57"/>
      <c r="DT84" s="57"/>
      <c r="DU84" s="57"/>
      <c r="DV84" s="57"/>
      <c r="DW84" s="57"/>
      <c r="DX84" s="57"/>
      <c r="DY84" s="57"/>
      <c r="DZ84" s="57"/>
      <c r="EA84" s="57"/>
      <c r="EB84" s="57"/>
      <c r="EC84" s="57"/>
      <c r="ED84" s="57"/>
      <c r="EE84" s="57"/>
      <c r="EF84" s="57"/>
      <c r="EG84" s="57"/>
      <c r="EH84" s="57"/>
      <c r="EI84" s="57"/>
      <c r="EJ84" s="57"/>
      <c r="EK84" s="57"/>
      <c r="EL84" s="57"/>
      <c r="EM84" s="57"/>
      <c r="EN84" s="57"/>
      <c r="EO84" s="57"/>
      <c r="EP84" s="57"/>
      <c r="EQ84" s="57"/>
      <c r="ER84" s="57"/>
      <c r="ES84" s="57"/>
      <c r="ET84" s="57"/>
      <c r="EU84" s="57"/>
      <c r="EV84" s="57"/>
      <c r="EW84" s="57"/>
      <c r="EX84" s="57"/>
      <c r="EY84" s="57"/>
      <c r="EZ84" s="57"/>
      <c r="FA84" s="57"/>
      <c r="FB84" s="57"/>
      <c r="FC84" s="57"/>
      <c r="FD84" s="57"/>
      <c r="FE84" s="57"/>
      <c r="FF84" s="57"/>
      <c r="FG84" s="57"/>
      <c r="FH84" s="57"/>
      <c r="FI84" s="57"/>
      <c r="FJ84" s="57"/>
      <c r="FK84" s="57"/>
      <c r="FL84" s="57"/>
      <c r="FM84" s="57"/>
      <c r="FN84" s="57"/>
      <c r="FO84" s="57"/>
      <c r="FP84" s="57"/>
      <c r="FQ84" s="57"/>
      <c r="FR84" s="57"/>
      <c r="FS84" s="57"/>
    </row>
    <row r="85" spans="1:175" ht="82.5">
      <c r="A85" s="57"/>
      <c r="B85" s="71">
        <v>39</v>
      </c>
      <c r="C85" s="53" t="str">
        <f>BC_LĐNM!B40</f>
        <v>04PDT-3057</v>
      </c>
      <c r="D85" s="342" t="str">
        <f>BC_LĐNM!C40</f>
        <v>Rò khớp nối (giao ca)</v>
      </c>
      <c r="E85" s="343"/>
      <c r="F85" s="343"/>
      <c r="G85" s="344"/>
      <c r="H85" s="53" t="str">
        <f>BC_LĐNM!E40</f>
        <v>Đạt</v>
      </c>
      <c r="I85" s="34" t="str">
        <f>BC_LĐNM!F40</f>
        <v>Nguyên nhân: Chưa rõ nguyên nhân
Thực hiện: Ca ngày 18/05/2026: Kiểm tra phát hiện rò khớp nối, thực hiện siết không hết rò, thiết bị không tháo được do vướng mặt bích thiết bị đo áp, chuyển ca sau tìm giải pháp xử lý. Ca Ngày 19/05/2026: Tiếp tục kiểm tra siết rò đưa thiết bị vào hoạt động.
Kết quả: Thiết bị hoạt động bình thường. Bàn giao ĐVCQ</v>
      </c>
      <c r="J85" s="34"/>
      <c r="K85" s="34"/>
      <c r="L85" s="57"/>
      <c r="M85" s="57"/>
      <c r="N85" s="57"/>
      <c r="O85" s="57"/>
      <c r="P85" s="57"/>
      <c r="Q85" s="57"/>
      <c r="R85" s="57"/>
      <c r="S85" s="57"/>
      <c r="T85" s="57"/>
      <c r="U85" s="57"/>
      <c r="V85" s="57"/>
      <c r="W85" s="57"/>
      <c r="X85" s="57"/>
      <c r="Y85" s="57"/>
      <c r="Z85" s="57"/>
      <c r="AA85" s="57"/>
      <c r="AB85" s="57"/>
      <c r="AC85" s="57"/>
      <c r="AD85" s="57"/>
      <c r="AE85" s="57"/>
      <c r="AF85" s="57"/>
      <c r="AG85" s="57"/>
      <c r="AH85" s="57"/>
      <c r="AI85" s="57"/>
      <c r="AJ85" s="57"/>
      <c r="AK85" s="57"/>
      <c r="AL85" s="57"/>
      <c r="AM85" s="57"/>
      <c r="AN85" s="57"/>
      <c r="AO85" s="57"/>
      <c r="AP85" s="57"/>
      <c r="AQ85" s="57"/>
      <c r="AR85" s="57"/>
      <c r="AS85" s="57"/>
      <c r="AT85" s="57"/>
      <c r="AU85" s="57"/>
      <c r="AV85" s="57"/>
      <c r="AW85" s="57"/>
      <c r="AX85" s="57"/>
      <c r="AY85" s="57"/>
      <c r="AZ85" s="57"/>
      <c r="BA85" s="57"/>
      <c r="BB85" s="57"/>
      <c r="BC85" s="57"/>
      <c r="BD85" s="57"/>
      <c r="BE85" s="57"/>
      <c r="BF85" s="57"/>
      <c r="BG85" s="57"/>
      <c r="BH85" s="57"/>
      <c r="BI85" s="57"/>
      <c r="BJ85" s="57"/>
      <c r="BK85" s="57"/>
      <c r="BL85" s="57"/>
      <c r="BM85" s="57"/>
      <c r="BN85" s="57"/>
      <c r="BO85" s="57"/>
      <c r="BP85" s="57"/>
      <c r="BQ85" s="57"/>
      <c r="BR85" s="57"/>
      <c r="BS85" s="57"/>
      <c r="BT85" s="57"/>
      <c r="BU85" s="57"/>
      <c r="BV85" s="57"/>
      <c r="BW85" s="57"/>
      <c r="BX85" s="57"/>
      <c r="BY85" s="57"/>
      <c r="BZ85" s="57"/>
      <c r="CA85" s="57"/>
      <c r="CB85" s="57"/>
      <c r="CC85" s="57"/>
      <c r="CD85" s="57"/>
      <c r="CE85" s="57"/>
      <c r="CF85" s="57"/>
      <c r="CG85" s="57"/>
      <c r="CH85" s="57"/>
      <c r="CI85" s="57"/>
      <c r="CJ85" s="57"/>
      <c r="CK85" s="57"/>
      <c r="CL85" s="57"/>
      <c r="CM85" s="57"/>
      <c r="CN85" s="57"/>
      <c r="CO85" s="57"/>
      <c r="CP85" s="57"/>
      <c r="CQ85" s="57"/>
      <c r="CR85" s="57"/>
      <c r="CS85" s="57"/>
      <c r="CT85" s="57"/>
      <c r="CU85" s="57"/>
      <c r="CV85" s="57"/>
      <c r="CW85" s="57"/>
      <c r="CX85" s="57"/>
      <c r="CY85" s="57"/>
      <c r="CZ85" s="57"/>
      <c r="DA85" s="57"/>
      <c r="DB85" s="57"/>
      <c r="DC85" s="57"/>
      <c r="DD85" s="57"/>
      <c r="DE85" s="57"/>
      <c r="DF85" s="57"/>
      <c r="DG85" s="57"/>
      <c r="DH85" s="57"/>
      <c r="DI85" s="57"/>
      <c r="DJ85" s="57"/>
      <c r="DK85" s="57"/>
      <c r="DL85" s="57"/>
      <c r="DM85" s="57"/>
      <c r="DN85" s="57"/>
      <c r="DO85" s="57"/>
      <c r="DP85" s="57"/>
      <c r="DQ85" s="57"/>
      <c r="DR85" s="57"/>
      <c r="DS85" s="57"/>
      <c r="DT85" s="57"/>
      <c r="DU85" s="57"/>
      <c r="DV85" s="57"/>
      <c r="DW85" s="57"/>
      <c r="DX85" s="57"/>
      <c r="DY85" s="57"/>
      <c r="DZ85" s="57"/>
      <c r="EA85" s="57"/>
      <c r="EB85" s="57"/>
      <c r="EC85" s="57"/>
      <c r="ED85" s="57"/>
      <c r="EE85" s="57"/>
      <c r="EF85" s="57"/>
      <c r="EG85" s="57"/>
      <c r="EH85" s="57"/>
      <c r="EI85" s="57"/>
      <c r="EJ85" s="57"/>
      <c r="EK85" s="57"/>
      <c r="EL85" s="57"/>
      <c r="EM85" s="57"/>
      <c r="EN85" s="57"/>
      <c r="EO85" s="57"/>
      <c r="EP85" s="57"/>
      <c r="EQ85" s="57"/>
      <c r="ER85" s="57"/>
      <c r="ES85" s="57"/>
      <c r="ET85" s="57"/>
      <c r="EU85" s="57"/>
      <c r="EV85" s="57"/>
      <c r="EW85" s="57"/>
      <c r="EX85" s="57"/>
      <c r="EY85" s="57"/>
      <c r="EZ85" s="57"/>
      <c r="FA85" s="57"/>
      <c r="FB85" s="57"/>
      <c r="FC85" s="57"/>
      <c r="FD85" s="57"/>
      <c r="FE85" s="57"/>
      <c r="FF85" s="57"/>
      <c r="FG85" s="57"/>
      <c r="FH85" s="57"/>
      <c r="FI85" s="57"/>
      <c r="FJ85" s="57"/>
      <c r="FK85" s="57"/>
      <c r="FL85" s="57"/>
      <c r="FM85" s="57"/>
      <c r="FN85" s="57"/>
      <c r="FO85" s="57"/>
      <c r="FP85" s="57"/>
      <c r="FQ85" s="57"/>
      <c r="FR85" s="57"/>
      <c r="FS85" s="57"/>
    </row>
    <row r="86" spans="1:175" ht="66">
      <c r="A86" s="57"/>
      <c r="B86" s="71">
        <v>40</v>
      </c>
      <c r="C86" s="53" t="str">
        <f>BC_LĐNM!B41</f>
        <v>04PDT-7011</v>
      </c>
      <c r="D86" s="342" t="str">
        <f>BC_LĐNM!C41</f>
        <v>Giá trị đo dao động</v>
      </c>
      <c r="E86" s="343"/>
      <c r="F86" s="343"/>
      <c r="G86" s="344"/>
      <c r="H86" s="53" t="str">
        <f>BC_LĐNM!E41</f>
        <v>Đạt</v>
      </c>
      <c r="I86" s="34" t="str">
        <f>BC_LĐNM!F41</f>
        <v>Nguyên nhân: Nghi bọt khí trong đường ống.
Thực hiện: Kiểm tra tiến hành xả vent bọt khí đường ống. Giá trị đo ổn định khi đưa vào hoạt động.
Kết quả: Thiết bị đo chênh áp hoạt động bình thường. Bàn giao ĐVVH</v>
      </c>
      <c r="J86" s="34"/>
      <c r="K86" s="34"/>
      <c r="L86" s="57"/>
      <c r="M86" s="57"/>
      <c r="N86" s="57"/>
      <c r="O86" s="57"/>
      <c r="P86" s="57"/>
      <c r="Q86" s="57"/>
      <c r="R86" s="57"/>
      <c r="S86" s="57"/>
      <c r="T86" s="57"/>
      <c r="U86" s="57"/>
      <c r="V86" s="57"/>
      <c r="W86" s="57"/>
      <c r="X86" s="57"/>
      <c r="Y86" s="57"/>
      <c r="Z86" s="57"/>
      <c r="AA86" s="57"/>
      <c r="AB86" s="57"/>
      <c r="AC86" s="57"/>
      <c r="AD86" s="57"/>
      <c r="AE86" s="57"/>
      <c r="AF86" s="57"/>
      <c r="AG86" s="57"/>
      <c r="AH86" s="57"/>
      <c r="AI86" s="57"/>
      <c r="AJ86" s="57"/>
      <c r="AK86" s="57"/>
      <c r="AL86" s="57"/>
      <c r="AM86" s="57"/>
      <c r="AN86" s="57"/>
      <c r="AO86" s="57"/>
      <c r="AP86" s="57"/>
      <c r="AQ86" s="57"/>
      <c r="AR86" s="57"/>
      <c r="AS86" s="57"/>
      <c r="AT86" s="57"/>
      <c r="AU86" s="57"/>
      <c r="AV86" s="57"/>
      <c r="AW86" s="57"/>
      <c r="AX86" s="57"/>
      <c r="AY86" s="57"/>
      <c r="AZ86" s="57"/>
      <c r="BA86" s="57"/>
      <c r="BB86" s="57"/>
      <c r="BC86" s="57"/>
      <c r="BD86" s="57"/>
      <c r="BE86" s="57"/>
      <c r="BF86" s="57"/>
      <c r="BG86" s="57"/>
      <c r="BH86" s="57"/>
      <c r="BI86" s="57"/>
      <c r="BJ86" s="57"/>
      <c r="BK86" s="57"/>
      <c r="BL86" s="57"/>
      <c r="BM86" s="57"/>
      <c r="BN86" s="57"/>
      <c r="BO86" s="57"/>
      <c r="BP86" s="57"/>
      <c r="BQ86" s="57"/>
      <c r="BR86" s="57"/>
      <c r="BS86" s="57"/>
      <c r="BT86" s="57"/>
      <c r="BU86" s="57"/>
      <c r="BV86" s="57"/>
      <c r="BW86" s="57"/>
      <c r="BX86" s="57"/>
      <c r="BY86" s="57"/>
      <c r="BZ86" s="57"/>
      <c r="CA86" s="57"/>
      <c r="CB86" s="57"/>
      <c r="CC86" s="57"/>
      <c r="CD86" s="57"/>
      <c r="CE86" s="57"/>
      <c r="CF86" s="57"/>
      <c r="CG86" s="57"/>
      <c r="CH86" s="57"/>
      <c r="CI86" s="57"/>
      <c r="CJ86" s="57"/>
      <c r="CK86" s="57"/>
      <c r="CL86" s="57"/>
      <c r="CM86" s="57"/>
      <c r="CN86" s="57"/>
      <c r="CO86" s="57"/>
      <c r="CP86" s="57"/>
      <c r="CQ86" s="57"/>
      <c r="CR86" s="57"/>
      <c r="CS86" s="57"/>
      <c r="CT86" s="57"/>
      <c r="CU86" s="57"/>
      <c r="CV86" s="57"/>
      <c r="CW86" s="57"/>
      <c r="CX86" s="57"/>
      <c r="CY86" s="57"/>
      <c r="CZ86" s="57"/>
      <c r="DA86" s="57"/>
      <c r="DB86" s="57"/>
      <c r="DC86" s="57"/>
      <c r="DD86" s="57"/>
      <c r="DE86" s="57"/>
      <c r="DF86" s="57"/>
      <c r="DG86" s="57"/>
      <c r="DH86" s="57"/>
      <c r="DI86" s="57"/>
      <c r="DJ86" s="57"/>
      <c r="DK86" s="57"/>
      <c r="DL86" s="57"/>
      <c r="DM86" s="57"/>
      <c r="DN86" s="57"/>
      <c r="DO86" s="57"/>
      <c r="DP86" s="57"/>
      <c r="DQ86" s="57"/>
      <c r="DR86" s="57"/>
      <c r="DS86" s="57"/>
      <c r="DT86" s="57"/>
      <c r="DU86" s="57"/>
      <c r="DV86" s="57"/>
      <c r="DW86" s="57"/>
      <c r="DX86" s="57"/>
      <c r="DY86" s="57"/>
      <c r="DZ86" s="57"/>
      <c r="EA86" s="57"/>
      <c r="EB86" s="57"/>
      <c r="EC86" s="57"/>
      <c r="ED86" s="57"/>
      <c r="EE86" s="57"/>
      <c r="EF86" s="57"/>
      <c r="EG86" s="57"/>
      <c r="EH86" s="57"/>
      <c r="EI86" s="57"/>
      <c r="EJ86" s="57"/>
      <c r="EK86" s="57"/>
      <c r="EL86" s="57"/>
      <c r="EM86" s="57"/>
      <c r="EN86" s="57"/>
      <c r="EO86" s="57"/>
      <c r="EP86" s="57"/>
      <c r="EQ86" s="57"/>
      <c r="ER86" s="57"/>
      <c r="ES86" s="57"/>
      <c r="ET86" s="57"/>
      <c r="EU86" s="57"/>
      <c r="EV86" s="57"/>
      <c r="EW86" s="57"/>
      <c r="EX86" s="57"/>
      <c r="EY86" s="57"/>
      <c r="EZ86" s="57"/>
      <c r="FA86" s="57"/>
      <c r="FB86" s="57"/>
      <c r="FC86" s="57"/>
      <c r="FD86" s="57"/>
      <c r="FE86" s="57"/>
      <c r="FF86" s="57"/>
      <c r="FG86" s="57"/>
      <c r="FH86" s="57"/>
      <c r="FI86" s="57"/>
      <c r="FJ86" s="57"/>
      <c r="FK86" s="57"/>
      <c r="FL86" s="57"/>
      <c r="FM86" s="57"/>
      <c r="FN86" s="57"/>
      <c r="FO86" s="57"/>
      <c r="FP86" s="57"/>
      <c r="FQ86" s="57"/>
      <c r="FR86" s="57"/>
      <c r="FS86" s="57"/>
    </row>
    <row r="87" spans="1:175" ht="66">
      <c r="A87" s="57"/>
      <c r="B87" s="71">
        <v>41</v>
      </c>
      <c r="C87" s="53" t="str">
        <f>BC_LĐNM!B42</f>
        <v>Z04201</v>
      </c>
      <c r="D87" s="342" t="str">
        <f>BC_LĐNM!C42</f>
        <v>Lưu lượng giảm đột ngột</v>
      </c>
      <c r="E87" s="343"/>
      <c r="F87" s="343"/>
      <c r="G87" s="344"/>
      <c r="H87" s="53" t="str">
        <f>BC_LĐNM!E42</f>
        <v>Đạt</v>
      </c>
      <c r="I87" s="34" t="str">
        <f>BC_LĐNM!F42</f>
        <v>Nguyên nhân: Lưu lượng plant air yếu
Thực hiện: Kiểm tra theo yêu cầu phát hiện lưu lượng plant air đưa vào thiết bị giảm yếu, tiến hành phối hợp VH điều chỉnh lại lưu lượng khí plant air đưa thiết bị vào hoạt động.
Kết quả: Thiết bị hoạt động bình thường vàn giao ĐVVH theo dõi.</v>
      </c>
      <c r="J87" s="34"/>
      <c r="K87" s="34"/>
      <c r="L87" s="57"/>
      <c r="M87" s="57"/>
      <c r="N87" s="57"/>
      <c r="O87" s="57"/>
      <c r="P87" s="57"/>
      <c r="Q87" s="57"/>
      <c r="R87" s="57"/>
      <c r="S87" s="57"/>
      <c r="T87" s="57"/>
      <c r="U87" s="57"/>
      <c r="V87" s="57"/>
      <c r="W87" s="57"/>
      <c r="X87" s="57"/>
      <c r="Y87" s="57"/>
      <c r="Z87" s="57"/>
      <c r="AA87" s="57"/>
      <c r="AB87" s="57"/>
      <c r="AC87" s="57"/>
      <c r="AD87" s="57"/>
      <c r="AE87" s="57"/>
      <c r="AF87" s="57"/>
      <c r="AG87" s="57"/>
      <c r="AH87" s="57"/>
      <c r="AI87" s="57"/>
      <c r="AJ87" s="57"/>
      <c r="AK87" s="57"/>
      <c r="AL87" s="57"/>
      <c r="AM87" s="57"/>
      <c r="AN87" s="57"/>
      <c r="AO87" s="57"/>
      <c r="AP87" s="57"/>
      <c r="AQ87" s="57"/>
      <c r="AR87" s="57"/>
      <c r="AS87" s="57"/>
      <c r="AT87" s="57"/>
      <c r="AU87" s="57"/>
      <c r="AV87" s="57"/>
      <c r="AW87" s="57"/>
      <c r="AX87" s="57"/>
      <c r="AY87" s="57"/>
      <c r="AZ87" s="57"/>
      <c r="BA87" s="57"/>
      <c r="BB87" s="57"/>
      <c r="BC87" s="57"/>
      <c r="BD87" s="57"/>
      <c r="BE87" s="57"/>
      <c r="BF87" s="57"/>
      <c r="BG87" s="57"/>
      <c r="BH87" s="57"/>
      <c r="BI87" s="57"/>
      <c r="BJ87" s="57"/>
      <c r="BK87" s="57"/>
      <c r="BL87" s="57"/>
      <c r="BM87" s="57"/>
      <c r="BN87" s="57"/>
      <c r="BO87" s="57"/>
      <c r="BP87" s="57"/>
      <c r="BQ87" s="57"/>
      <c r="BR87" s="57"/>
      <c r="BS87" s="57"/>
      <c r="BT87" s="57"/>
      <c r="BU87" s="57"/>
      <c r="BV87" s="57"/>
      <c r="BW87" s="57"/>
      <c r="BX87" s="57"/>
      <c r="BY87" s="57"/>
      <c r="BZ87" s="57"/>
      <c r="CA87" s="57"/>
      <c r="CB87" s="57"/>
      <c r="CC87" s="57"/>
      <c r="CD87" s="57"/>
      <c r="CE87" s="57"/>
      <c r="CF87" s="57"/>
      <c r="CG87" s="57"/>
      <c r="CH87" s="57"/>
      <c r="CI87" s="57"/>
      <c r="CJ87" s="57"/>
      <c r="CK87" s="57"/>
      <c r="CL87" s="57"/>
      <c r="CM87" s="57"/>
      <c r="CN87" s="57"/>
      <c r="CO87" s="57"/>
      <c r="CP87" s="57"/>
      <c r="CQ87" s="57"/>
      <c r="CR87" s="57"/>
      <c r="CS87" s="57"/>
      <c r="CT87" s="57"/>
      <c r="CU87" s="57"/>
      <c r="CV87" s="57"/>
      <c r="CW87" s="57"/>
      <c r="CX87" s="57"/>
      <c r="CY87" s="57"/>
      <c r="CZ87" s="57"/>
      <c r="DA87" s="57"/>
      <c r="DB87" s="57"/>
      <c r="DC87" s="57"/>
      <c r="DD87" s="57"/>
      <c r="DE87" s="57"/>
      <c r="DF87" s="57"/>
      <c r="DG87" s="57"/>
      <c r="DH87" s="57"/>
      <c r="DI87" s="57"/>
      <c r="DJ87" s="57"/>
      <c r="DK87" s="57"/>
      <c r="DL87" s="57"/>
      <c r="DM87" s="57"/>
      <c r="DN87" s="57"/>
      <c r="DO87" s="57"/>
      <c r="DP87" s="57"/>
      <c r="DQ87" s="57"/>
      <c r="DR87" s="57"/>
      <c r="DS87" s="57"/>
      <c r="DT87" s="57"/>
      <c r="DU87" s="57"/>
      <c r="DV87" s="57"/>
      <c r="DW87" s="57"/>
      <c r="DX87" s="57"/>
      <c r="DY87" s="57"/>
      <c r="DZ87" s="57"/>
      <c r="EA87" s="57"/>
      <c r="EB87" s="57"/>
      <c r="EC87" s="57"/>
      <c r="ED87" s="57"/>
      <c r="EE87" s="57"/>
      <c r="EF87" s="57"/>
      <c r="EG87" s="57"/>
      <c r="EH87" s="57"/>
      <c r="EI87" s="57"/>
      <c r="EJ87" s="57"/>
      <c r="EK87" s="57"/>
      <c r="EL87" s="57"/>
      <c r="EM87" s="57"/>
      <c r="EN87" s="57"/>
      <c r="EO87" s="57"/>
      <c r="EP87" s="57"/>
      <c r="EQ87" s="57"/>
      <c r="ER87" s="57"/>
      <c r="ES87" s="57"/>
      <c r="ET87" s="57"/>
      <c r="EU87" s="57"/>
      <c r="EV87" s="57"/>
      <c r="EW87" s="57"/>
      <c r="EX87" s="57"/>
      <c r="EY87" s="57"/>
      <c r="EZ87" s="57"/>
      <c r="FA87" s="57"/>
      <c r="FB87" s="57"/>
      <c r="FC87" s="57"/>
      <c r="FD87" s="57"/>
      <c r="FE87" s="57"/>
      <c r="FF87" s="57"/>
      <c r="FG87" s="57"/>
      <c r="FH87" s="57"/>
      <c r="FI87" s="57"/>
      <c r="FJ87" s="57"/>
      <c r="FK87" s="57"/>
      <c r="FL87" s="57"/>
      <c r="FM87" s="57"/>
      <c r="FN87" s="57"/>
      <c r="FO87" s="57"/>
      <c r="FP87" s="57"/>
      <c r="FQ87" s="57"/>
      <c r="FR87" s="57"/>
      <c r="FS87" s="57"/>
    </row>
    <row r="88" spans="1:175" ht="49.5">
      <c r="A88" s="57"/>
      <c r="B88" s="71">
        <v>42</v>
      </c>
      <c r="C88" s="53" t="str">
        <f>BC_LĐNM!B43</f>
        <v>40PI-2013</v>
      </c>
      <c r="D88" s="342" t="str">
        <f>BC_LĐNM!C43</f>
        <v>Lắp lại theo yêu cầu</v>
      </c>
      <c r="E88" s="343"/>
      <c r="F88" s="343"/>
      <c r="G88" s="344"/>
      <c r="H88" s="53" t="str">
        <f>BC_LĐNM!E43</f>
        <v>Đạt</v>
      </c>
      <c r="I88" s="34" t="str">
        <f>BC_LĐNM!F43</f>
        <v>Nguyên nhân: Thực hiện theo yêu cầu VH
Thực hiện: Kiểm tra thực hiện lắp PI theo yêu cầu sau khi VH thực hiện xong công việc
Kết quả: Thiết bị đã lắp lại theo yêu cầu, bàn giao ĐVCQ.</v>
      </c>
      <c r="J88" s="34"/>
      <c r="K88" s="34"/>
      <c r="L88" s="57"/>
      <c r="M88" s="57"/>
      <c r="N88" s="57"/>
      <c r="O88" s="57"/>
      <c r="P88" s="57"/>
      <c r="Q88" s="57"/>
      <c r="R88" s="57"/>
      <c r="S88" s="57"/>
      <c r="T88" s="57"/>
      <c r="U88" s="57"/>
      <c r="V88" s="57"/>
      <c r="W88" s="57"/>
      <c r="X88" s="57"/>
      <c r="Y88" s="57"/>
      <c r="Z88" s="57"/>
      <c r="AA88" s="57"/>
      <c r="AB88" s="57"/>
      <c r="AC88" s="57"/>
      <c r="AD88" s="57"/>
      <c r="AE88" s="57"/>
      <c r="AF88" s="57"/>
      <c r="AG88" s="57"/>
      <c r="AH88" s="57"/>
      <c r="AI88" s="57"/>
      <c r="AJ88" s="57"/>
      <c r="AK88" s="57"/>
      <c r="AL88" s="57"/>
      <c r="AM88" s="57"/>
      <c r="AN88" s="57"/>
      <c r="AO88" s="57"/>
      <c r="AP88" s="57"/>
      <c r="AQ88" s="57"/>
      <c r="AR88" s="57"/>
      <c r="AS88" s="57"/>
      <c r="AT88" s="57"/>
      <c r="AU88" s="57"/>
      <c r="AV88" s="57"/>
      <c r="AW88" s="57"/>
      <c r="AX88" s="57"/>
      <c r="AY88" s="57"/>
      <c r="AZ88" s="57"/>
      <c r="BA88" s="57"/>
      <c r="BB88" s="57"/>
      <c r="BC88" s="57"/>
      <c r="BD88" s="57"/>
      <c r="BE88" s="57"/>
      <c r="BF88" s="57"/>
      <c r="BG88" s="57"/>
      <c r="BH88" s="57"/>
      <c r="BI88" s="57"/>
      <c r="BJ88" s="57"/>
      <c r="BK88" s="57"/>
      <c r="BL88" s="57"/>
      <c r="BM88" s="57"/>
      <c r="BN88" s="57"/>
      <c r="BO88" s="57"/>
      <c r="BP88" s="57"/>
      <c r="BQ88" s="57"/>
      <c r="BR88" s="57"/>
      <c r="BS88" s="57"/>
      <c r="BT88" s="57"/>
      <c r="BU88" s="57"/>
      <c r="BV88" s="57"/>
      <c r="BW88" s="57"/>
      <c r="BX88" s="57"/>
      <c r="BY88" s="57"/>
      <c r="BZ88" s="57"/>
      <c r="CA88" s="57"/>
      <c r="CB88" s="57"/>
      <c r="CC88" s="57"/>
      <c r="CD88" s="57"/>
      <c r="CE88" s="57"/>
      <c r="CF88" s="57"/>
      <c r="CG88" s="57"/>
      <c r="CH88" s="57"/>
      <c r="CI88" s="57"/>
      <c r="CJ88" s="57"/>
      <c r="CK88" s="57"/>
      <c r="CL88" s="57"/>
      <c r="CM88" s="57"/>
      <c r="CN88" s="57"/>
      <c r="CO88" s="57"/>
      <c r="CP88" s="57"/>
      <c r="CQ88" s="57"/>
      <c r="CR88" s="57"/>
      <c r="CS88" s="57"/>
      <c r="CT88" s="57"/>
      <c r="CU88" s="57"/>
      <c r="CV88" s="57"/>
      <c r="CW88" s="57"/>
      <c r="CX88" s="57"/>
      <c r="CY88" s="57"/>
      <c r="CZ88" s="57"/>
      <c r="DA88" s="57"/>
      <c r="DB88" s="57"/>
      <c r="DC88" s="57"/>
      <c r="DD88" s="57"/>
      <c r="DE88" s="57"/>
      <c r="DF88" s="57"/>
      <c r="DG88" s="57"/>
      <c r="DH88" s="57"/>
      <c r="DI88" s="57"/>
      <c r="DJ88" s="57"/>
      <c r="DK88" s="57"/>
      <c r="DL88" s="57"/>
      <c r="DM88" s="57"/>
      <c r="DN88" s="57"/>
      <c r="DO88" s="57"/>
      <c r="DP88" s="57"/>
      <c r="DQ88" s="57"/>
      <c r="DR88" s="57"/>
      <c r="DS88" s="57"/>
      <c r="DT88" s="57"/>
      <c r="DU88" s="57"/>
      <c r="DV88" s="57"/>
      <c r="DW88" s="57"/>
      <c r="DX88" s="57"/>
      <c r="DY88" s="57"/>
      <c r="DZ88" s="57"/>
      <c r="EA88" s="57"/>
      <c r="EB88" s="57"/>
      <c r="EC88" s="57"/>
      <c r="ED88" s="57"/>
      <c r="EE88" s="57"/>
      <c r="EF88" s="57"/>
      <c r="EG88" s="57"/>
      <c r="EH88" s="57"/>
      <c r="EI88" s="57"/>
      <c r="EJ88" s="57"/>
      <c r="EK88" s="57"/>
      <c r="EL88" s="57"/>
      <c r="EM88" s="57"/>
      <c r="EN88" s="57"/>
      <c r="EO88" s="57"/>
      <c r="EP88" s="57"/>
      <c r="EQ88" s="57"/>
      <c r="ER88" s="57"/>
      <c r="ES88" s="57"/>
      <c r="ET88" s="57"/>
      <c r="EU88" s="57"/>
      <c r="EV88" s="57"/>
      <c r="EW88" s="57"/>
      <c r="EX88" s="57"/>
      <c r="EY88" s="57"/>
      <c r="EZ88" s="57"/>
      <c r="FA88" s="57"/>
      <c r="FB88" s="57"/>
      <c r="FC88" s="57"/>
      <c r="FD88" s="57"/>
      <c r="FE88" s="57"/>
      <c r="FF88" s="57"/>
      <c r="FG88" s="57"/>
      <c r="FH88" s="57"/>
      <c r="FI88" s="57"/>
      <c r="FJ88" s="57"/>
      <c r="FK88" s="57"/>
      <c r="FL88" s="57"/>
      <c r="FM88" s="57"/>
      <c r="FN88" s="57"/>
      <c r="FO88" s="57"/>
      <c r="FP88" s="57"/>
      <c r="FQ88" s="57"/>
      <c r="FR88" s="57"/>
      <c r="FS88" s="57"/>
    </row>
    <row r="89" spans="1:175" ht="99">
      <c r="A89" s="57"/>
      <c r="B89" s="71">
        <v>43</v>
      </c>
      <c r="C89" s="53" t="str">
        <f>BC_LĐNM!B44</f>
        <v>06VT-2123B</v>
      </c>
      <c r="D89" s="342" t="str">
        <f>BC_LĐNM!C44</f>
        <v>VH báo giá trị độ rung cao</v>
      </c>
      <c r="E89" s="343"/>
      <c r="F89" s="343"/>
      <c r="G89" s="344"/>
      <c r="H89" s="53" t="str">
        <f>BC_LĐNM!E44</f>
        <v>Đạt</v>
      </c>
      <c r="I89" s="34" t="str">
        <f>BC_LĐNM!F44</f>
        <v>Nguyên nhân: Nghi ngờ dây extension không đạt.
Thực hiện: Kiểm tra đầu dò độ rung cao hơn so với các đầu dò khác 1,8xxmm/s mặc dù bơm đang dừng. Kiểm tra lịch sử đầu dò và barrier mới thay trong BDTT 2025, nhưng dây extension chưa thay, đánh giá trao đổi cùng planner và tổ chuyên môn lấy vật tư dây extension thay thế để loại trừ. Giá trị đã về 0,8xx mm/s sau khi thay thế.
Kết quả: Thiết bị đang hoạt động, bàn giao ĐVCQ theo dõi thêm.</v>
      </c>
      <c r="J89" s="34"/>
      <c r="K89" s="34"/>
      <c r="L89" s="57"/>
      <c r="M89" s="57"/>
      <c r="N89" s="57"/>
      <c r="O89" s="57"/>
      <c r="P89" s="57"/>
      <c r="Q89" s="57"/>
      <c r="R89" s="57"/>
      <c r="S89" s="57"/>
      <c r="T89" s="57"/>
      <c r="U89" s="57"/>
      <c r="V89" s="57"/>
      <c r="W89" s="57"/>
      <c r="X89" s="57"/>
      <c r="Y89" s="57"/>
      <c r="Z89" s="57"/>
      <c r="AA89" s="57"/>
      <c r="AB89" s="57"/>
      <c r="AC89" s="57"/>
      <c r="AD89" s="57"/>
      <c r="AE89" s="57"/>
      <c r="AF89" s="57"/>
      <c r="AG89" s="57"/>
      <c r="AH89" s="57"/>
      <c r="AI89" s="57"/>
      <c r="AJ89" s="57"/>
      <c r="AK89" s="57"/>
      <c r="AL89" s="57"/>
      <c r="AM89" s="57"/>
      <c r="AN89" s="57"/>
      <c r="AO89" s="57"/>
      <c r="AP89" s="57"/>
      <c r="AQ89" s="57"/>
      <c r="AR89" s="57"/>
      <c r="AS89" s="57"/>
      <c r="AT89" s="57"/>
      <c r="AU89" s="57"/>
      <c r="AV89" s="57"/>
      <c r="AW89" s="57"/>
      <c r="AX89" s="57"/>
      <c r="AY89" s="57"/>
      <c r="AZ89" s="57"/>
      <c r="BA89" s="57"/>
      <c r="BB89" s="57"/>
      <c r="BC89" s="57"/>
      <c r="BD89" s="57"/>
      <c r="BE89" s="57"/>
      <c r="BF89" s="57"/>
      <c r="BG89" s="57"/>
      <c r="BH89" s="57"/>
      <c r="BI89" s="57"/>
      <c r="BJ89" s="57"/>
      <c r="BK89" s="57"/>
      <c r="BL89" s="57"/>
      <c r="BM89" s="57"/>
      <c r="BN89" s="57"/>
      <c r="BO89" s="57"/>
      <c r="BP89" s="57"/>
      <c r="BQ89" s="57"/>
      <c r="BR89" s="57"/>
      <c r="BS89" s="57"/>
      <c r="BT89" s="57"/>
      <c r="BU89" s="57"/>
      <c r="BV89" s="57"/>
      <c r="BW89" s="57"/>
      <c r="BX89" s="57"/>
      <c r="BY89" s="57"/>
      <c r="BZ89" s="57"/>
      <c r="CA89" s="57"/>
      <c r="CB89" s="57"/>
      <c r="CC89" s="57"/>
      <c r="CD89" s="57"/>
      <c r="CE89" s="57"/>
      <c r="CF89" s="57"/>
      <c r="CG89" s="57"/>
      <c r="CH89" s="57"/>
      <c r="CI89" s="57"/>
      <c r="CJ89" s="57"/>
      <c r="CK89" s="57"/>
      <c r="CL89" s="57"/>
      <c r="CM89" s="57"/>
      <c r="CN89" s="57"/>
      <c r="CO89" s="57"/>
      <c r="CP89" s="57"/>
      <c r="CQ89" s="57"/>
      <c r="CR89" s="57"/>
      <c r="CS89" s="57"/>
      <c r="CT89" s="57"/>
      <c r="CU89" s="57"/>
      <c r="CV89" s="57"/>
      <c r="CW89" s="57"/>
      <c r="CX89" s="57"/>
      <c r="CY89" s="57"/>
      <c r="CZ89" s="57"/>
      <c r="DA89" s="57"/>
      <c r="DB89" s="57"/>
      <c r="DC89" s="57"/>
      <c r="DD89" s="57"/>
      <c r="DE89" s="57"/>
      <c r="DF89" s="57"/>
      <c r="DG89" s="57"/>
      <c r="DH89" s="57"/>
      <c r="DI89" s="57"/>
      <c r="DJ89" s="57"/>
      <c r="DK89" s="57"/>
      <c r="DL89" s="57"/>
      <c r="DM89" s="57"/>
      <c r="DN89" s="57"/>
      <c r="DO89" s="57"/>
      <c r="DP89" s="57"/>
      <c r="DQ89" s="57"/>
      <c r="DR89" s="57"/>
      <c r="DS89" s="57"/>
      <c r="DT89" s="57"/>
      <c r="DU89" s="57"/>
      <c r="DV89" s="57"/>
      <c r="DW89" s="57"/>
      <c r="DX89" s="57"/>
      <c r="DY89" s="57"/>
      <c r="DZ89" s="57"/>
      <c r="EA89" s="57"/>
      <c r="EB89" s="57"/>
      <c r="EC89" s="57"/>
      <c r="ED89" s="57"/>
      <c r="EE89" s="57"/>
      <c r="EF89" s="57"/>
      <c r="EG89" s="57"/>
      <c r="EH89" s="57"/>
      <c r="EI89" s="57"/>
      <c r="EJ89" s="57"/>
      <c r="EK89" s="57"/>
      <c r="EL89" s="57"/>
      <c r="EM89" s="57"/>
      <c r="EN89" s="57"/>
      <c r="EO89" s="57"/>
      <c r="EP89" s="57"/>
      <c r="EQ89" s="57"/>
      <c r="ER89" s="57"/>
      <c r="ES89" s="57"/>
      <c r="ET89" s="57"/>
      <c r="EU89" s="57"/>
      <c r="EV89" s="57"/>
      <c r="EW89" s="57"/>
      <c r="EX89" s="57"/>
      <c r="EY89" s="57"/>
      <c r="EZ89" s="57"/>
      <c r="FA89" s="57"/>
      <c r="FB89" s="57"/>
      <c r="FC89" s="57"/>
      <c r="FD89" s="57"/>
      <c r="FE89" s="57"/>
      <c r="FF89" s="57"/>
      <c r="FG89" s="57"/>
      <c r="FH89" s="57"/>
      <c r="FI89" s="57"/>
      <c r="FJ89" s="57"/>
      <c r="FK89" s="57"/>
      <c r="FL89" s="57"/>
      <c r="FM89" s="57"/>
      <c r="FN89" s="57"/>
      <c r="FO89" s="57"/>
      <c r="FP89" s="57"/>
      <c r="FQ89" s="57"/>
      <c r="FR89" s="57"/>
      <c r="FS89" s="57"/>
    </row>
    <row r="90" spans="1:175" ht="99">
      <c r="A90" s="57"/>
      <c r="B90" s="71">
        <v>44</v>
      </c>
      <c r="C90" s="53" t="str">
        <f>BC_LĐNM!B45</f>
        <v>04TE-4313</v>
      </c>
      <c r="D90" s="342" t="str">
        <f>BC_LĐNM!C45</f>
        <v>VH báo gia trị đo tăng đột ngột</v>
      </c>
      <c r="E90" s="343"/>
      <c r="F90" s="343"/>
      <c r="G90" s="344"/>
      <c r="H90" s="53" t="str">
        <f>BC_LĐNM!E45</f>
        <v>Đạt</v>
      </c>
      <c r="I90" s="34" t="str">
        <f>BC_LĐNM!F45</f>
        <v>Nguyên nhân: Hỏng safety barrier 
Thực hiện: Kiểm tra đầu dò nhiệt tăng cao. Tiến hành kiểm tra giá trị nhiệt tại sensor chính 66,7degC, sensor phụ 0 degC (thông tin đã hỏng trước đó). Kiểm tra trên hệ thống phát hiện Safety barrier không lên đèn hỏng. Trao đổi planner nhận vật tư mới thay thế đưa thiết bị vào hoạt động. Giá trị nhiệt báo 66,78 degC sau khi thay thế.
Kết quả: Thiết bị đang hoạt động bình thường, bàn giao ĐVCQ theo dõi thêm.</v>
      </c>
      <c r="J90" s="34"/>
      <c r="K90" s="34"/>
      <c r="L90" s="57"/>
      <c r="M90" s="57"/>
      <c r="N90" s="57"/>
      <c r="O90" s="57"/>
      <c r="P90" s="57"/>
      <c r="Q90" s="57"/>
      <c r="R90" s="57"/>
      <c r="S90" s="57"/>
      <c r="T90" s="57"/>
      <c r="U90" s="57"/>
      <c r="V90" s="57"/>
      <c r="W90" s="57"/>
      <c r="X90" s="57"/>
      <c r="Y90" s="57"/>
      <c r="Z90" s="57"/>
      <c r="AA90" s="57"/>
      <c r="AB90" s="57"/>
      <c r="AC90" s="57"/>
      <c r="AD90" s="57"/>
      <c r="AE90" s="57"/>
      <c r="AF90" s="57"/>
      <c r="AG90" s="57"/>
      <c r="AH90" s="57"/>
      <c r="AI90" s="57"/>
      <c r="AJ90" s="57"/>
      <c r="AK90" s="57"/>
      <c r="AL90" s="57"/>
      <c r="AM90" s="57"/>
      <c r="AN90" s="57"/>
      <c r="AO90" s="57"/>
      <c r="AP90" s="57"/>
      <c r="AQ90" s="57"/>
      <c r="AR90" s="57"/>
      <c r="AS90" s="57"/>
      <c r="AT90" s="57"/>
      <c r="AU90" s="57"/>
      <c r="AV90" s="57"/>
      <c r="AW90" s="57"/>
      <c r="AX90" s="57"/>
      <c r="AY90" s="57"/>
      <c r="AZ90" s="57"/>
      <c r="BA90" s="57"/>
      <c r="BB90" s="57"/>
      <c r="BC90" s="57"/>
      <c r="BD90" s="57"/>
      <c r="BE90" s="57"/>
      <c r="BF90" s="57"/>
      <c r="BG90" s="57"/>
      <c r="BH90" s="57"/>
      <c r="BI90" s="57"/>
      <c r="BJ90" s="57"/>
      <c r="BK90" s="57"/>
      <c r="BL90" s="57"/>
      <c r="BM90" s="57"/>
      <c r="BN90" s="57"/>
      <c r="BO90" s="57"/>
      <c r="BP90" s="57"/>
      <c r="BQ90" s="57"/>
      <c r="BR90" s="57"/>
      <c r="BS90" s="57"/>
      <c r="BT90" s="57"/>
      <c r="BU90" s="57"/>
      <c r="BV90" s="57"/>
      <c r="BW90" s="57"/>
      <c r="BX90" s="57"/>
      <c r="BY90" s="57"/>
      <c r="BZ90" s="57"/>
      <c r="CA90" s="57"/>
      <c r="CB90" s="57"/>
      <c r="CC90" s="57"/>
      <c r="CD90" s="57"/>
      <c r="CE90" s="57"/>
      <c r="CF90" s="57"/>
      <c r="CG90" s="57"/>
      <c r="CH90" s="57"/>
      <c r="CI90" s="57"/>
      <c r="CJ90" s="57"/>
      <c r="CK90" s="57"/>
      <c r="CL90" s="57"/>
      <c r="CM90" s="57"/>
      <c r="CN90" s="57"/>
      <c r="CO90" s="57"/>
      <c r="CP90" s="57"/>
      <c r="CQ90" s="57"/>
      <c r="CR90" s="57"/>
      <c r="CS90" s="57"/>
      <c r="CT90" s="57"/>
      <c r="CU90" s="57"/>
      <c r="CV90" s="57"/>
      <c r="CW90" s="57"/>
      <c r="CX90" s="57"/>
      <c r="CY90" s="57"/>
      <c r="CZ90" s="57"/>
      <c r="DA90" s="57"/>
      <c r="DB90" s="57"/>
      <c r="DC90" s="57"/>
      <c r="DD90" s="57"/>
      <c r="DE90" s="57"/>
      <c r="DF90" s="57"/>
      <c r="DG90" s="57"/>
      <c r="DH90" s="57"/>
      <c r="DI90" s="57"/>
      <c r="DJ90" s="57"/>
      <c r="DK90" s="57"/>
      <c r="DL90" s="57"/>
      <c r="DM90" s="57"/>
      <c r="DN90" s="57"/>
      <c r="DO90" s="57"/>
      <c r="DP90" s="57"/>
      <c r="DQ90" s="57"/>
      <c r="DR90" s="57"/>
      <c r="DS90" s="57"/>
      <c r="DT90" s="57"/>
      <c r="DU90" s="57"/>
      <c r="DV90" s="57"/>
      <c r="DW90" s="57"/>
      <c r="DX90" s="57"/>
      <c r="DY90" s="57"/>
      <c r="DZ90" s="57"/>
      <c r="EA90" s="57"/>
      <c r="EB90" s="57"/>
      <c r="EC90" s="57"/>
      <c r="ED90" s="57"/>
      <c r="EE90" s="57"/>
      <c r="EF90" s="57"/>
      <c r="EG90" s="57"/>
      <c r="EH90" s="57"/>
      <c r="EI90" s="57"/>
      <c r="EJ90" s="57"/>
      <c r="EK90" s="57"/>
      <c r="EL90" s="57"/>
      <c r="EM90" s="57"/>
      <c r="EN90" s="57"/>
      <c r="EO90" s="57"/>
      <c r="EP90" s="57"/>
      <c r="EQ90" s="57"/>
      <c r="ER90" s="57"/>
      <c r="ES90" s="57"/>
      <c r="ET90" s="57"/>
      <c r="EU90" s="57"/>
      <c r="EV90" s="57"/>
      <c r="EW90" s="57"/>
      <c r="EX90" s="57"/>
      <c r="EY90" s="57"/>
      <c r="EZ90" s="57"/>
      <c r="FA90" s="57"/>
      <c r="FB90" s="57"/>
      <c r="FC90" s="57"/>
      <c r="FD90" s="57"/>
      <c r="FE90" s="57"/>
      <c r="FF90" s="57"/>
      <c r="FG90" s="57"/>
      <c r="FH90" s="57"/>
      <c r="FI90" s="57"/>
      <c r="FJ90" s="57"/>
      <c r="FK90" s="57"/>
      <c r="FL90" s="57"/>
      <c r="FM90" s="57"/>
      <c r="FN90" s="57"/>
      <c r="FO90" s="57"/>
      <c r="FP90" s="57"/>
      <c r="FQ90" s="57"/>
      <c r="FR90" s="57"/>
      <c r="FS90" s="57"/>
    </row>
    <row r="91" spans="1:175" ht="49.5">
      <c r="A91" s="57"/>
      <c r="B91" s="71">
        <v>45</v>
      </c>
      <c r="C91" s="53" t="str">
        <f>BC_LĐNM!B46</f>
        <v>FT400.01</v>
      </c>
      <c r="D91" s="342" t="str">
        <f>BC_LĐNM!C46</f>
        <v>Thực hiện tho yêu cầu VH</v>
      </c>
      <c r="E91" s="343"/>
      <c r="F91" s="343"/>
      <c r="G91" s="344"/>
      <c r="H91" s="53" t="str">
        <f>BC_LĐNM!E46</f>
        <v>Đạt</v>
      </c>
      <c r="I91" s="34" t="str">
        <f>BC_LĐNM!F46</f>
        <v>Nguyên nhân: VH vệ sinh bồn cần về sinh luôn thiết bị theo yêu .
Thực hiện: Theo yêu cầu tháo đầu dò vệ sinh thiết bị trước khi chạy lại hệ thống làm mát.
Kết quả: Thiết bị đã được vệ sinh và lắp lại theo yêu cầu, bàn giao ĐVCQ chạy lại cụm</v>
      </c>
      <c r="J91" s="34"/>
      <c r="K91" s="34"/>
      <c r="L91" s="57"/>
      <c r="M91" s="57"/>
      <c r="N91" s="57"/>
      <c r="O91" s="57"/>
      <c r="P91" s="57"/>
      <c r="Q91" s="57"/>
      <c r="R91" s="57"/>
      <c r="S91" s="57"/>
      <c r="T91" s="57"/>
      <c r="U91" s="57"/>
      <c r="V91" s="57"/>
      <c r="W91" s="57"/>
      <c r="X91" s="57"/>
      <c r="Y91" s="57"/>
      <c r="Z91" s="57"/>
      <c r="AA91" s="57"/>
      <c r="AB91" s="57"/>
      <c r="AC91" s="57"/>
      <c r="AD91" s="57"/>
      <c r="AE91" s="57"/>
      <c r="AF91" s="57"/>
      <c r="AG91" s="57"/>
      <c r="AH91" s="57"/>
      <c r="AI91" s="57"/>
      <c r="AJ91" s="57"/>
      <c r="AK91" s="57"/>
      <c r="AL91" s="57"/>
      <c r="AM91" s="57"/>
      <c r="AN91" s="57"/>
      <c r="AO91" s="57"/>
      <c r="AP91" s="57"/>
      <c r="AQ91" s="57"/>
      <c r="AR91" s="57"/>
      <c r="AS91" s="57"/>
      <c r="AT91" s="57"/>
      <c r="AU91" s="57"/>
      <c r="AV91" s="57"/>
      <c r="AW91" s="57"/>
      <c r="AX91" s="57"/>
      <c r="AY91" s="57"/>
      <c r="AZ91" s="57"/>
      <c r="BA91" s="57"/>
      <c r="BB91" s="57"/>
      <c r="BC91" s="57"/>
      <c r="BD91" s="57"/>
      <c r="BE91" s="57"/>
      <c r="BF91" s="57"/>
      <c r="BG91" s="57"/>
      <c r="BH91" s="57"/>
      <c r="BI91" s="57"/>
      <c r="BJ91" s="57"/>
      <c r="BK91" s="57"/>
      <c r="BL91" s="57"/>
      <c r="BM91" s="57"/>
      <c r="BN91" s="57"/>
      <c r="BO91" s="57"/>
      <c r="BP91" s="57"/>
      <c r="BQ91" s="57"/>
      <c r="BR91" s="57"/>
      <c r="BS91" s="57"/>
      <c r="BT91" s="57"/>
      <c r="BU91" s="57"/>
      <c r="BV91" s="57"/>
      <c r="BW91" s="57"/>
      <c r="BX91" s="57"/>
      <c r="BY91" s="57"/>
      <c r="BZ91" s="57"/>
      <c r="CA91" s="57"/>
      <c r="CB91" s="57"/>
      <c r="CC91" s="57"/>
      <c r="CD91" s="57"/>
      <c r="CE91" s="57"/>
      <c r="CF91" s="57"/>
      <c r="CG91" s="57"/>
      <c r="CH91" s="57"/>
      <c r="CI91" s="57"/>
      <c r="CJ91" s="57"/>
      <c r="CK91" s="57"/>
      <c r="CL91" s="57"/>
      <c r="CM91" s="57"/>
      <c r="CN91" s="57"/>
      <c r="CO91" s="57"/>
      <c r="CP91" s="57"/>
      <c r="CQ91" s="57"/>
      <c r="CR91" s="57"/>
      <c r="CS91" s="57"/>
      <c r="CT91" s="57"/>
      <c r="CU91" s="57"/>
      <c r="CV91" s="57"/>
      <c r="CW91" s="57"/>
      <c r="CX91" s="57"/>
      <c r="CY91" s="57"/>
      <c r="CZ91" s="57"/>
      <c r="DA91" s="57"/>
      <c r="DB91" s="57"/>
      <c r="DC91" s="57"/>
      <c r="DD91" s="57"/>
      <c r="DE91" s="57"/>
      <c r="DF91" s="57"/>
      <c r="DG91" s="57"/>
      <c r="DH91" s="57"/>
      <c r="DI91" s="57"/>
      <c r="DJ91" s="57"/>
      <c r="DK91" s="57"/>
      <c r="DL91" s="57"/>
      <c r="DM91" s="57"/>
      <c r="DN91" s="57"/>
      <c r="DO91" s="57"/>
      <c r="DP91" s="57"/>
      <c r="DQ91" s="57"/>
      <c r="DR91" s="57"/>
      <c r="DS91" s="57"/>
      <c r="DT91" s="57"/>
      <c r="DU91" s="57"/>
      <c r="DV91" s="57"/>
      <c r="DW91" s="57"/>
      <c r="DX91" s="57"/>
      <c r="DY91" s="57"/>
      <c r="DZ91" s="57"/>
      <c r="EA91" s="57"/>
      <c r="EB91" s="57"/>
      <c r="EC91" s="57"/>
      <c r="ED91" s="57"/>
      <c r="EE91" s="57"/>
      <c r="EF91" s="57"/>
      <c r="EG91" s="57"/>
      <c r="EH91" s="57"/>
      <c r="EI91" s="57"/>
      <c r="EJ91" s="57"/>
      <c r="EK91" s="57"/>
      <c r="EL91" s="57"/>
      <c r="EM91" s="57"/>
      <c r="EN91" s="57"/>
      <c r="EO91" s="57"/>
      <c r="EP91" s="57"/>
      <c r="EQ91" s="57"/>
      <c r="ER91" s="57"/>
      <c r="ES91" s="57"/>
      <c r="ET91" s="57"/>
      <c r="EU91" s="57"/>
      <c r="EV91" s="57"/>
      <c r="EW91" s="57"/>
      <c r="EX91" s="57"/>
      <c r="EY91" s="57"/>
      <c r="EZ91" s="57"/>
      <c r="FA91" s="57"/>
      <c r="FB91" s="57"/>
      <c r="FC91" s="57"/>
      <c r="FD91" s="57"/>
      <c r="FE91" s="57"/>
      <c r="FF91" s="57"/>
      <c r="FG91" s="57"/>
      <c r="FH91" s="57"/>
      <c r="FI91" s="57"/>
      <c r="FJ91" s="57"/>
      <c r="FK91" s="57"/>
      <c r="FL91" s="57"/>
      <c r="FM91" s="57"/>
      <c r="FN91" s="57"/>
      <c r="FO91" s="57"/>
      <c r="FP91" s="57"/>
      <c r="FQ91" s="57"/>
      <c r="FR91" s="57"/>
      <c r="FS91" s="57"/>
    </row>
    <row r="92" spans="1:175" ht="49.5">
      <c r="A92" s="57"/>
      <c r="B92" s="71">
        <v>46</v>
      </c>
      <c r="C92" s="53" t="str">
        <f>BC_LĐNM!B47</f>
        <v>Cân bàn NPK</v>
      </c>
      <c r="D92" s="342" t="str">
        <f>BC_LĐNM!C47</f>
        <v xml:space="preserve">Lệch -120gam so với tải chuẩn </v>
      </c>
      <c r="E92" s="343"/>
      <c r="F92" s="343"/>
      <c r="G92" s="344"/>
      <c r="H92" s="53" t="str">
        <f>BC_LĐNM!E47</f>
        <v>Đạt</v>
      </c>
      <c r="I92" s="34" t="str">
        <f>BC_LĐNM!F47</f>
        <v>Nguyên nhân: Chưa rõ nguyên nhân.
Thực hiện: Calibration lại cân bàn theo tải chuân
Kết quả: Cân hoạt động đúng, bàn giao ĐVVH.</v>
      </c>
      <c r="J92" s="34"/>
      <c r="K92" s="34"/>
      <c r="L92" s="57"/>
      <c r="M92" s="57"/>
      <c r="N92" s="57"/>
      <c r="O92" s="57"/>
      <c r="P92" s="57"/>
      <c r="Q92" s="57"/>
      <c r="R92" s="57"/>
      <c r="S92" s="57"/>
      <c r="T92" s="57"/>
      <c r="U92" s="57"/>
      <c r="V92" s="57"/>
      <c r="W92" s="57"/>
      <c r="X92" s="57"/>
      <c r="Y92" s="57"/>
      <c r="Z92" s="57"/>
      <c r="AA92" s="57"/>
      <c r="AB92" s="57"/>
      <c r="AC92" s="57"/>
      <c r="AD92" s="57"/>
      <c r="AE92" s="57"/>
      <c r="AF92" s="57"/>
      <c r="AG92" s="57"/>
      <c r="AH92" s="57"/>
      <c r="AI92" s="57"/>
      <c r="AJ92" s="57"/>
      <c r="AK92" s="57"/>
      <c r="AL92" s="57"/>
      <c r="AM92" s="57"/>
      <c r="AN92" s="57"/>
      <c r="AO92" s="57"/>
      <c r="AP92" s="57"/>
      <c r="AQ92" s="57"/>
      <c r="AR92" s="57"/>
      <c r="AS92" s="57"/>
      <c r="AT92" s="57"/>
      <c r="AU92" s="57"/>
      <c r="AV92" s="57"/>
      <c r="AW92" s="57"/>
      <c r="AX92" s="57"/>
      <c r="AY92" s="57"/>
      <c r="AZ92" s="57"/>
      <c r="BA92" s="57"/>
      <c r="BB92" s="57"/>
      <c r="BC92" s="57"/>
      <c r="BD92" s="57"/>
      <c r="BE92" s="57"/>
      <c r="BF92" s="57"/>
      <c r="BG92" s="57"/>
      <c r="BH92" s="57"/>
      <c r="BI92" s="57"/>
      <c r="BJ92" s="57"/>
      <c r="BK92" s="57"/>
      <c r="BL92" s="57"/>
      <c r="BM92" s="57"/>
      <c r="BN92" s="57"/>
      <c r="BO92" s="57"/>
      <c r="BP92" s="57"/>
      <c r="BQ92" s="57"/>
      <c r="BR92" s="57"/>
      <c r="BS92" s="57"/>
      <c r="BT92" s="57"/>
      <c r="BU92" s="57"/>
      <c r="BV92" s="57"/>
      <c r="BW92" s="57"/>
      <c r="BX92" s="57"/>
      <c r="BY92" s="57"/>
      <c r="BZ92" s="57"/>
      <c r="CA92" s="57"/>
      <c r="CB92" s="57"/>
      <c r="CC92" s="57"/>
      <c r="CD92" s="57"/>
      <c r="CE92" s="57"/>
      <c r="CF92" s="57"/>
      <c r="CG92" s="57"/>
      <c r="CH92" s="57"/>
      <c r="CI92" s="57"/>
      <c r="CJ92" s="57"/>
      <c r="CK92" s="57"/>
      <c r="CL92" s="57"/>
      <c r="CM92" s="57"/>
      <c r="CN92" s="57"/>
      <c r="CO92" s="57"/>
      <c r="CP92" s="57"/>
      <c r="CQ92" s="57"/>
      <c r="CR92" s="57"/>
      <c r="CS92" s="57"/>
      <c r="CT92" s="57"/>
      <c r="CU92" s="57"/>
      <c r="CV92" s="57"/>
      <c r="CW92" s="57"/>
      <c r="CX92" s="57"/>
      <c r="CY92" s="57"/>
      <c r="CZ92" s="57"/>
      <c r="DA92" s="57"/>
      <c r="DB92" s="57"/>
      <c r="DC92" s="57"/>
      <c r="DD92" s="57"/>
      <c r="DE92" s="57"/>
      <c r="DF92" s="57"/>
      <c r="DG92" s="57"/>
      <c r="DH92" s="57"/>
      <c r="DI92" s="57"/>
      <c r="DJ92" s="57"/>
      <c r="DK92" s="57"/>
      <c r="DL92" s="57"/>
      <c r="DM92" s="57"/>
      <c r="DN92" s="57"/>
      <c r="DO92" s="57"/>
      <c r="DP92" s="57"/>
      <c r="DQ92" s="57"/>
      <c r="DR92" s="57"/>
      <c r="DS92" s="57"/>
      <c r="DT92" s="57"/>
      <c r="DU92" s="57"/>
      <c r="DV92" s="57"/>
      <c r="DW92" s="57"/>
      <c r="DX92" s="57"/>
      <c r="DY92" s="57"/>
      <c r="DZ92" s="57"/>
      <c r="EA92" s="57"/>
      <c r="EB92" s="57"/>
      <c r="EC92" s="57"/>
      <c r="ED92" s="57"/>
      <c r="EE92" s="57"/>
      <c r="EF92" s="57"/>
      <c r="EG92" s="57"/>
      <c r="EH92" s="57"/>
      <c r="EI92" s="57"/>
      <c r="EJ92" s="57"/>
      <c r="EK92" s="57"/>
      <c r="EL92" s="57"/>
      <c r="EM92" s="57"/>
      <c r="EN92" s="57"/>
      <c r="EO92" s="57"/>
      <c r="EP92" s="57"/>
      <c r="EQ92" s="57"/>
      <c r="ER92" s="57"/>
      <c r="ES92" s="57"/>
      <c r="ET92" s="57"/>
      <c r="EU92" s="57"/>
      <c r="EV92" s="57"/>
      <c r="EW92" s="57"/>
      <c r="EX92" s="57"/>
      <c r="EY92" s="57"/>
      <c r="EZ92" s="57"/>
      <c r="FA92" s="57"/>
      <c r="FB92" s="57"/>
      <c r="FC92" s="57"/>
      <c r="FD92" s="57"/>
      <c r="FE92" s="57"/>
      <c r="FF92" s="57"/>
      <c r="FG92" s="57"/>
      <c r="FH92" s="57"/>
      <c r="FI92" s="57"/>
      <c r="FJ92" s="57"/>
      <c r="FK92" s="57"/>
      <c r="FL92" s="57"/>
      <c r="FM92" s="57"/>
      <c r="FN92" s="57"/>
      <c r="FO92" s="57"/>
      <c r="FP92" s="57"/>
      <c r="FQ92" s="57"/>
      <c r="FR92" s="57"/>
      <c r="FS92" s="57"/>
    </row>
    <row r="93" spans="1:175" ht="49.5">
      <c r="A93" s="57"/>
      <c r="B93" s="71">
        <v>47</v>
      </c>
      <c r="C93" s="53" t="str">
        <f>BC_LĐNM!B48</f>
        <v>Máy in số 3 NPK</v>
      </c>
      <c r="D93" s="342" t="str">
        <f>BC_LĐNM!C48</f>
        <v>Báo lỗi "Độ nhớt vượt quá ngưỡng cho phép"</v>
      </c>
      <c r="E93" s="343"/>
      <c r="F93" s="343"/>
      <c r="G93" s="344"/>
      <c r="H93" s="53" t="str">
        <f>BC_LĐNM!E48</f>
        <v>Đạt</v>
      </c>
      <c r="I93" s="34" t="str">
        <f>BC_LĐNM!F48</f>
        <v>Nguyên nhân: Máy in lệch tia mực khiến đầu in bị đóng mực. 
Thực hiện: Chỉnh lại tia mực và vệ sinh đầu in
Kết quả: Máy in hoạt động bình thường, bàn giao ĐVVH</v>
      </c>
      <c r="J93" s="34"/>
      <c r="K93" s="34"/>
      <c r="L93" s="57"/>
      <c r="M93" s="57"/>
      <c r="N93" s="57"/>
      <c r="O93" s="57"/>
      <c r="P93" s="57"/>
      <c r="Q93" s="57"/>
      <c r="R93" s="57"/>
      <c r="S93" s="57"/>
      <c r="T93" s="57"/>
      <c r="U93" s="57"/>
      <c r="V93" s="57"/>
      <c r="W93" s="57"/>
      <c r="X93" s="57"/>
      <c r="Y93" s="57"/>
      <c r="Z93" s="57"/>
      <c r="AA93" s="57"/>
      <c r="AB93" s="57"/>
      <c r="AC93" s="57"/>
      <c r="AD93" s="57"/>
      <c r="AE93" s="57"/>
      <c r="AF93" s="57"/>
      <c r="AG93" s="57"/>
      <c r="AH93" s="57"/>
      <c r="AI93" s="57"/>
      <c r="AJ93" s="57"/>
      <c r="AK93" s="57"/>
      <c r="AL93" s="57"/>
      <c r="AM93" s="57"/>
      <c r="AN93" s="57"/>
      <c r="AO93" s="57"/>
      <c r="AP93" s="57"/>
      <c r="AQ93" s="57"/>
      <c r="AR93" s="57"/>
      <c r="AS93" s="57"/>
      <c r="AT93" s="57"/>
      <c r="AU93" s="57"/>
      <c r="AV93" s="57"/>
      <c r="AW93" s="57"/>
      <c r="AX93" s="57"/>
      <c r="AY93" s="57"/>
      <c r="AZ93" s="57"/>
      <c r="BA93" s="57"/>
      <c r="BB93" s="57"/>
      <c r="BC93" s="57"/>
      <c r="BD93" s="57"/>
      <c r="BE93" s="57"/>
      <c r="BF93" s="57"/>
      <c r="BG93" s="57"/>
      <c r="BH93" s="57"/>
      <c r="BI93" s="57"/>
      <c r="BJ93" s="57"/>
      <c r="BK93" s="57"/>
      <c r="BL93" s="57"/>
      <c r="BM93" s="57"/>
      <c r="BN93" s="57"/>
      <c r="BO93" s="57"/>
      <c r="BP93" s="57"/>
      <c r="BQ93" s="57"/>
      <c r="BR93" s="57"/>
      <c r="BS93" s="57"/>
      <c r="BT93" s="57"/>
      <c r="BU93" s="57"/>
      <c r="BV93" s="57"/>
      <c r="BW93" s="57"/>
      <c r="BX93" s="57"/>
      <c r="BY93" s="57"/>
      <c r="BZ93" s="57"/>
      <c r="CA93" s="57"/>
      <c r="CB93" s="57"/>
      <c r="CC93" s="57"/>
      <c r="CD93" s="57"/>
      <c r="CE93" s="57"/>
      <c r="CF93" s="57"/>
      <c r="CG93" s="57"/>
      <c r="CH93" s="57"/>
      <c r="CI93" s="57"/>
      <c r="CJ93" s="57"/>
      <c r="CK93" s="57"/>
      <c r="CL93" s="57"/>
      <c r="CM93" s="57"/>
      <c r="CN93" s="57"/>
      <c r="CO93" s="57"/>
      <c r="CP93" s="57"/>
      <c r="CQ93" s="57"/>
      <c r="CR93" s="57"/>
      <c r="CS93" s="57"/>
      <c r="CT93" s="57"/>
      <c r="CU93" s="57"/>
      <c r="CV93" s="57"/>
      <c r="CW93" s="57"/>
      <c r="CX93" s="57"/>
      <c r="CY93" s="57"/>
      <c r="CZ93" s="57"/>
      <c r="DA93" s="57"/>
      <c r="DB93" s="57"/>
      <c r="DC93" s="57"/>
      <c r="DD93" s="57"/>
      <c r="DE93" s="57"/>
      <c r="DF93" s="57"/>
      <c r="DG93" s="57"/>
      <c r="DH93" s="57"/>
      <c r="DI93" s="57"/>
      <c r="DJ93" s="57"/>
      <c r="DK93" s="57"/>
      <c r="DL93" s="57"/>
      <c r="DM93" s="57"/>
      <c r="DN93" s="57"/>
      <c r="DO93" s="57"/>
      <c r="DP93" s="57"/>
      <c r="DQ93" s="57"/>
      <c r="DR93" s="57"/>
      <c r="DS93" s="57"/>
      <c r="DT93" s="57"/>
      <c r="DU93" s="57"/>
      <c r="DV93" s="57"/>
      <c r="DW93" s="57"/>
      <c r="DX93" s="57"/>
      <c r="DY93" s="57"/>
      <c r="DZ93" s="57"/>
      <c r="EA93" s="57"/>
      <c r="EB93" s="57"/>
      <c r="EC93" s="57"/>
      <c r="ED93" s="57"/>
      <c r="EE93" s="57"/>
      <c r="EF93" s="57"/>
      <c r="EG93" s="57"/>
      <c r="EH93" s="57"/>
      <c r="EI93" s="57"/>
      <c r="EJ93" s="57"/>
      <c r="EK93" s="57"/>
      <c r="EL93" s="57"/>
      <c r="EM93" s="57"/>
      <c r="EN93" s="57"/>
      <c r="EO93" s="57"/>
      <c r="EP93" s="57"/>
      <c r="EQ93" s="57"/>
      <c r="ER93" s="57"/>
      <c r="ES93" s="57"/>
      <c r="ET93" s="57"/>
      <c r="EU93" s="57"/>
      <c r="EV93" s="57"/>
      <c r="EW93" s="57"/>
      <c r="EX93" s="57"/>
      <c r="EY93" s="57"/>
      <c r="EZ93" s="57"/>
      <c r="FA93" s="57"/>
      <c r="FB93" s="57"/>
      <c r="FC93" s="57"/>
      <c r="FD93" s="57"/>
      <c r="FE93" s="57"/>
      <c r="FF93" s="57"/>
      <c r="FG93" s="57"/>
      <c r="FH93" s="57"/>
      <c r="FI93" s="57"/>
      <c r="FJ93" s="57"/>
      <c r="FK93" s="57"/>
      <c r="FL93" s="57"/>
      <c r="FM93" s="57"/>
      <c r="FN93" s="57"/>
      <c r="FO93" s="57"/>
      <c r="FP93" s="57"/>
      <c r="FQ93" s="57"/>
      <c r="FR93" s="57"/>
      <c r="FS93" s="57"/>
    </row>
    <row r="94" spans="1:175" ht="49.5">
      <c r="A94" s="57"/>
      <c r="B94" s="71">
        <v>48</v>
      </c>
      <c r="C94" s="53" t="str">
        <f>BC_LĐNM!B49</f>
        <v>L08201B</v>
      </c>
      <c r="D94" s="342" t="str">
        <f>BC_LĐNM!C49</f>
        <v xml:space="preserve">Cân A dao động </v>
      </c>
      <c r="E94" s="343"/>
      <c r="F94" s="343"/>
      <c r="G94" s="344"/>
      <c r="H94" s="53" t="str">
        <f>BC_LĐNM!E49</f>
        <v>Đạt</v>
      </c>
      <c r="I94" s="34" t="str">
        <f>BC_LĐNM!F49</f>
        <v>Nguyên nhân: Thông số cửa thô chưa phù hợp
Thực hiện: Điều chỉnh lại thông số cửa thô
Kết quả: Thiết bị hoạt động bình thường, bàn giao ĐVVH.</v>
      </c>
      <c r="J94" s="34"/>
      <c r="K94" s="34"/>
      <c r="L94" s="57"/>
      <c r="M94" s="57"/>
      <c r="N94" s="57"/>
      <c r="O94" s="57"/>
      <c r="P94" s="57"/>
      <c r="Q94" s="57"/>
      <c r="R94" s="57"/>
      <c r="S94" s="57"/>
      <c r="T94" s="57"/>
      <c r="U94" s="57"/>
      <c r="V94" s="57"/>
      <c r="W94" s="57"/>
      <c r="X94" s="57"/>
      <c r="Y94" s="57"/>
      <c r="Z94" s="57"/>
      <c r="AA94" s="57"/>
      <c r="AB94" s="57"/>
      <c r="AC94" s="57"/>
      <c r="AD94" s="57"/>
      <c r="AE94" s="57"/>
      <c r="AF94" s="57"/>
      <c r="AG94" s="57"/>
      <c r="AH94" s="57"/>
      <c r="AI94" s="57"/>
      <c r="AJ94" s="57"/>
      <c r="AK94" s="57"/>
      <c r="AL94" s="57"/>
      <c r="AM94" s="57"/>
      <c r="AN94" s="57"/>
      <c r="AO94" s="57"/>
      <c r="AP94" s="57"/>
      <c r="AQ94" s="57"/>
      <c r="AR94" s="57"/>
      <c r="AS94" s="57"/>
      <c r="AT94" s="57"/>
      <c r="AU94" s="57"/>
      <c r="AV94" s="57"/>
      <c r="AW94" s="57"/>
      <c r="AX94" s="57"/>
      <c r="AY94" s="57"/>
      <c r="AZ94" s="57"/>
      <c r="BA94" s="57"/>
      <c r="BB94" s="57"/>
      <c r="BC94" s="57"/>
      <c r="BD94" s="57"/>
      <c r="BE94" s="57"/>
      <c r="BF94" s="57"/>
      <c r="BG94" s="57"/>
      <c r="BH94" s="57"/>
      <c r="BI94" s="57"/>
      <c r="BJ94" s="57"/>
      <c r="BK94" s="57"/>
      <c r="BL94" s="57"/>
      <c r="BM94" s="57"/>
      <c r="BN94" s="57"/>
      <c r="BO94" s="57"/>
      <c r="BP94" s="57"/>
      <c r="BQ94" s="57"/>
      <c r="BR94" s="57"/>
      <c r="BS94" s="57"/>
      <c r="BT94" s="57"/>
      <c r="BU94" s="57"/>
      <c r="BV94" s="57"/>
      <c r="BW94" s="57"/>
      <c r="BX94" s="57"/>
      <c r="BY94" s="57"/>
      <c r="BZ94" s="57"/>
      <c r="CA94" s="57"/>
      <c r="CB94" s="57"/>
      <c r="CC94" s="57"/>
      <c r="CD94" s="57"/>
      <c r="CE94" s="57"/>
      <c r="CF94" s="57"/>
      <c r="CG94" s="57"/>
      <c r="CH94" s="57"/>
      <c r="CI94" s="57"/>
      <c r="CJ94" s="57"/>
      <c r="CK94" s="57"/>
      <c r="CL94" s="57"/>
      <c r="CM94" s="57"/>
      <c r="CN94" s="57"/>
      <c r="CO94" s="57"/>
      <c r="CP94" s="57"/>
      <c r="CQ94" s="57"/>
      <c r="CR94" s="57"/>
      <c r="CS94" s="57"/>
      <c r="CT94" s="57"/>
      <c r="CU94" s="57"/>
      <c r="CV94" s="57"/>
      <c r="CW94" s="57"/>
      <c r="CX94" s="57"/>
      <c r="CY94" s="57"/>
      <c r="CZ94" s="57"/>
      <c r="DA94" s="57"/>
      <c r="DB94" s="57"/>
      <c r="DC94" s="57"/>
      <c r="DD94" s="57"/>
      <c r="DE94" s="57"/>
      <c r="DF94" s="57"/>
      <c r="DG94" s="57"/>
      <c r="DH94" s="57"/>
      <c r="DI94" s="57"/>
      <c r="DJ94" s="57"/>
      <c r="DK94" s="57"/>
      <c r="DL94" s="57"/>
      <c r="DM94" s="57"/>
      <c r="DN94" s="57"/>
      <c r="DO94" s="57"/>
      <c r="DP94" s="57"/>
      <c r="DQ94" s="57"/>
      <c r="DR94" s="57"/>
      <c r="DS94" s="57"/>
      <c r="DT94" s="57"/>
      <c r="DU94" s="57"/>
      <c r="DV94" s="57"/>
      <c r="DW94" s="57"/>
      <c r="DX94" s="57"/>
      <c r="DY94" s="57"/>
      <c r="DZ94" s="57"/>
      <c r="EA94" s="57"/>
      <c r="EB94" s="57"/>
      <c r="EC94" s="57"/>
      <c r="ED94" s="57"/>
      <c r="EE94" s="57"/>
      <c r="EF94" s="57"/>
      <c r="EG94" s="57"/>
      <c r="EH94" s="57"/>
      <c r="EI94" s="57"/>
      <c r="EJ94" s="57"/>
      <c r="EK94" s="57"/>
      <c r="EL94" s="57"/>
      <c r="EM94" s="57"/>
      <c r="EN94" s="57"/>
      <c r="EO94" s="57"/>
      <c r="EP94" s="57"/>
      <c r="EQ94" s="57"/>
      <c r="ER94" s="57"/>
      <c r="ES94" s="57"/>
      <c r="ET94" s="57"/>
      <c r="EU94" s="57"/>
      <c r="EV94" s="57"/>
      <c r="EW94" s="57"/>
      <c r="EX94" s="57"/>
      <c r="EY94" s="57"/>
      <c r="EZ94" s="57"/>
      <c r="FA94" s="57"/>
      <c r="FB94" s="57"/>
      <c r="FC94" s="57"/>
      <c r="FD94" s="57"/>
      <c r="FE94" s="57"/>
      <c r="FF94" s="57"/>
      <c r="FG94" s="57"/>
      <c r="FH94" s="57"/>
      <c r="FI94" s="57"/>
      <c r="FJ94" s="57"/>
      <c r="FK94" s="57"/>
      <c r="FL94" s="57"/>
      <c r="FM94" s="57"/>
      <c r="FN94" s="57"/>
      <c r="FO94" s="57"/>
      <c r="FP94" s="57"/>
      <c r="FQ94" s="57"/>
      <c r="FR94" s="57"/>
      <c r="FS94" s="57"/>
    </row>
    <row r="95" spans="1:175" ht="82.5">
      <c r="A95" s="57"/>
      <c r="B95" s="71">
        <v>49</v>
      </c>
      <c r="C95" s="53" t="str">
        <f>BC_LĐNM!B50</f>
        <v>07AT-2641</v>
      </c>
      <c r="D95" s="342" t="str">
        <f>BC_LĐNM!C50</f>
        <v>Giá trị đo dao động</v>
      </c>
      <c r="E95" s="343"/>
      <c r="F95" s="343"/>
      <c r="G95" s="344"/>
      <c r="H95" s="53" t="str">
        <f>BC_LĐNM!E50</f>
        <v>Đạt</v>
      </c>
      <c r="I95" s="34" t="str">
        <f>BC_LĐNM!F50</f>
        <v>Nguyên nhân: Nghi ngờ dịch chất bên trong đường ống bị tù.
Thực hiện: Kiểm tra thiết bị dùng loại đo lưu lượng (coriolis) để đo tỷ trọng. Giá trị đo cao hơn so với phòng LAB (1145kg/m3) thiết bị đo (1152kg/m3). Trao đổi VH KQ phòng LAB và đo online chưa cùng điều kiện và thời điểm yêu cầu VH theo dõi thêm. 
Kết quả: Thiết bị hoạt động bình thường, bàn giao ĐVVH theo dõi thêm.</v>
      </c>
      <c r="J95" s="34"/>
      <c r="K95" s="34"/>
      <c r="L95" s="57"/>
      <c r="M95" s="57"/>
      <c r="N95" s="57"/>
      <c r="O95" s="57"/>
      <c r="P95" s="57"/>
      <c r="Q95" s="57"/>
      <c r="R95" s="57"/>
      <c r="S95" s="57"/>
      <c r="T95" s="57"/>
      <c r="U95" s="57"/>
      <c r="V95" s="57"/>
      <c r="W95" s="57"/>
      <c r="X95" s="57"/>
      <c r="Y95" s="57"/>
      <c r="Z95" s="57"/>
      <c r="AA95" s="57"/>
      <c r="AB95" s="57"/>
      <c r="AC95" s="57"/>
      <c r="AD95" s="57"/>
      <c r="AE95" s="57"/>
      <c r="AF95" s="57"/>
      <c r="AG95" s="57"/>
      <c r="AH95" s="57"/>
      <c r="AI95" s="57"/>
      <c r="AJ95" s="57"/>
      <c r="AK95" s="57"/>
      <c r="AL95" s="57"/>
      <c r="AM95" s="57"/>
      <c r="AN95" s="57"/>
      <c r="AO95" s="57"/>
      <c r="AP95" s="57"/>
      <c r="AQ95" s="57"/>
      <c r="AR95" s="57"/>
      <c r="AS95" s="57"/>
      <c r="AT95" s="57"/>
      <c r="AU95" s="57"/>
      <c r="AV95" s="57"/>
      <c r="AW95" s="57"/>
      <c r="AX95" s="57"/>
      <c r="AY95" s="57"/>
      <c r="AZ95" s="57"/>
      <c r="BA95" s="57"/>
      <c r="BB95" s="57"/>
      <c r="BC95" s="57"/>
      <c r="BD95" s="57"/>
      <c r="BE95" s="57"/>
      <c r="BF95" s="57"/>
      <c r="BG95" s="57"/>
      <c r="BH95" s="57"/>
      <c r="BI95" s="57"/>
      <c r="BJ95" s="57"/>
      <c r="BK95" s="57"/>
      <c r="BL95" s="57"/>
      <c r="BM95" s="57"/>
      <c r="BN95" s="57"/>
      <c r="BO95" s="57"/>
      <c r="BP95" s="57"/>
      <c r="BQ95" s="57"/>
      <c r="BR95" s="57"/>
      <c r="BS95" s="57"/>
      <c r="BT95" s="57"/>
      <c r="BU95" s="57"/>
      <c r="BV95" s="57"/>
      <c r="BW95" s="57"/>
      <c r="BX95" s="57"/>
      <c r="BY95" s="57"/>
      <c r="BZ95" s="57"/>
      <c r="CA95" s="57"/>
      <c r="CB95" s="57"/>
      <c r="CC95" s="57"/>
      <c r="CD95" s="57"/>
      <c r="CE95" s="57"/>
      <c r="CF95" s="57"/>
      <c r="CG95" s="57"/>
      <c r="CH95" s="57"/>
      <c r="CI95" s="57"/>
      <c r="CJ95" s="57"/>
      <c r="CK95" s="57"/>
      <c r="CL95" s="57"/>
      <c r="CM95" s="57"/>
      <c r="CN95" s="57"/>
      <c r="CO95" s="57"/>
      <c r="CP95" s="57"/>
      <c r="CQ95" s="57"/>
      <c r="CR95" s="57"/>
      <c r="CS95" s="57"/>
      <c r="CT95" s="57"/>
      <c r="CU95" s="57"/>
      <c r="CV95" s="57"/>
      <c r="CW95" s="57"/>
      <c r="CX95" s="57"/>
      <c r="CY95" s="57"/>
      <c r="CZ95" s="57"/>
      <c r="DA95" s="57"/>
      <c r="DB95" s="57"/>
      <c r="DC95" s="57"/>
      <c r="DD95" s="57"/>
      <c r="DE95" s="57"/>
      <c r="DF95" s="57"/>
      <c r="DG95" s="57"/>
      <c r="DH95" s="57"/>
      <c r="DI95" s="57"/>
      <c r="DJ95" s="57"/>
      <c r="DK95" s="57"/>
      <c r="DL95" s="57"/>
      <c r="DM95" s="57"/>
      <c r="DN95" s="57"/>
      <c r="DO95" s="57"/>
      <c r="DP95" s="57"/>
      <c r="DQ95" s="57"/>
      <c r="DR95" s="57"/>
      <c r="DS95" s="57"/>
      <c r="DT95" s="57"/>
      <c r="DU95" s="57"/>
      <c r="DV95" s="57"/>
      <c r="DW95" s="57"/>
      <c r="DX95" s="57"/>
      <c r="DY95" s="57"/>
      <c r="DZ95" s="57"/>
      <c r="EA95" s="57"/>
      <c r="EB95" s="57"/>
      <c r="EC95" s="57"/>
      <c r="ED95" s="57"/>
      <c r="EE95" s="57"/>
      <c r="EF95" s="57"/>
      <c r="EG95" s="57"/>
      <c r="EH95" s="57"/>
      <c r="EI95" s="57"/>
      <c r="EJ95" s="57"/>
      <c r="EK95" s="57"/>
      <c r="EL95" s="57"/>
      <c r="EM95" s="57"/>
      <c r="EN95" s="57"/>
      <c r="EO95" s="57"/>
      <c r="EP95" s="57"/>
      <c r="EQ95" s="57"/>
      <c r="ER95" s="57"/>
      <c r="ES95" s="57"/>
      <c r="ET95" s="57"/>
      <c r="EU95" s="57"/>
      <c r="EV95" s="57"/>
      <c r="EW95" s="57"/>
      <c r="EX95" s="57"/>
      <c r="EY95" s="57"/>
      <c r="EZ95" s="57"/>
      <c r="FA95" s="57"/>
      <c r="FB95" s="57"/>
      <c r="FC95" s="57"/>
      <c r="FD95" s="57"/>
      <c r="FE95" s="57"/>
      <c r="FF95" s="57"/>
      <c r="FG95" s="57"/>
      <c r="FH95" s="57"/>
      <c r="FI95" s="57"/>
      <c r="FJ95" s="57"/>
      <c r="FK95" s="57"/>
      <c r="FL95" s="57"/>
      <c r="FM95" s="57"/>
      <c r="FN95" s="57"/>
      <c r="FO95" s="57"/>
      <c r="FP95" s="57"/>
      <c r="FQ95" s="57"/>
      <c r="FR95" s="57"/>
      <c r="FS95" s="57"/>
    </row>
    <row r="96" spans="1:175" ht="66">
      <c r="A96" s="57"/>
      <c r="B96" s="71">
        <v>50</v>
      </c>
      <c r="C96" s="53" t="str">
        <f>BC_LĐNM!B51</f>
        <v>MAY TINH V48016</v>
      </c>
      <c r="D96" s="342" t="str">
        <f>BC_LĐNM!C51</f>
        <v>Không xem được Camera xuất thủy</v>
      </c>
      <c r="E96" s="343"/>
      <c r="F96" s="343"/>
      <c r="G96" s="344"/>
      <c r="H96" s="53" t="str">
        <f>BC_LĐNM!E51</f>
        <v>Đạt</v>
      </c>
      <c r="I96" s="34" t="str">
        <f>BC_LĐNM!F51</f>
        <v>Nguyên nhân: Thực hiện theo yêu cầu
Thực hiện: Kiểm tra tín hiệu Internet bình thường, khởi động lại máy tính, chạy lại phần mềm Operater Softwavre, máy tính đã xem Camera xuất thủy lại bình thường.
Kết quả: Thiết bị hoạt động bình thường. Bàn giao ĐVCQ</v>
      </c>
      <c r="J96" s="34"/>
      <c r="K96" s="34"/>
      <c r="L96" s="57"/>
      <c r="M96" s="57"/>
      <c r="N96" s="57"/>
      <c r="O96" s="57"/>
      <c r="P96" s="57"/>
      <c r="Q96" s="57"/>
      <c r="R96" s="57"/>
      <c r="S96" s="57"/>
      <c r="T96" s="57"/>
      <c r="U96" s="57"/>
      <c r="V96" s="57"/>
      <c r="W96" s="57"/>
      <c r="X96" s="57"/>
      <c r="Y96" s="57"/>
      <c r="Z96" s="57"/>
      <c r="AA96" s="57"/>
      <c r="AB96" s="57"/>
      <c r="AC96" s="57"/>
      <c r="AD96" s="57"/>
      <c r="AE96" s="57"/>
      <c r="AF96" s="57"/>
      <c r="AG96" s="57"/>
      <c r="AH96" s="57"/>
      <c r="AI96" s="57"/>
      <c r="AJ96" s="57"/>
      <c r="AK96" s="57"/>
      <c r="AL96" s="57"/>
      <c r="AM96" s="57"/>
      <c r="AN96" s="57"/>
      <c r="AO96" s="57"/>
      <c r="AP96" s="57"/>
      <c r="AQ96" s="57"/>
      <c r="AR96" s="57"/>
      <c r="AS96" s="57"/>
      <c r="AT96" s="57"/>
      <c r="AU96" s="57"/>
      <c r="AV96" s="57"/>
      <c r="AW96" s="57"/>
      <c r="AX96" s="57"/>
      <c r="AY96" s="57"/>
      <c r="AZ96" s="57"/>
      <c r="BA96" s="57"/>
      <c r="BB96" s="57"/>
      <c r="BC96" s="57"/>
      <c r="BD96" s="57"/>
      <c r="BE96" s="57"/>
      <c r="BF96" s="57"/>
      <c r="BG96" s="57"/>
      <c r="BH96" s="57"/>
      <c r="BI96" s="57"/>
      <c r="BJ96" s="57"/>
      <c r="BK96" s="57"/>
      <c r="BL96" s="57"/>
      <c r="BM96" s="57"/>
      <c r="BN96" s="57"/>
      <c r="BO96" s="57"/>
      <c r="BP96" s="57"/>
      <c r="BQ96" s="57"/>
      <c r="BR96" s="57"/>
      <c r="BS96" s="57"/>
      <c r="BT96" s="57"/>
      <c r="BU96" s="57"/>
      <c r="BV96" s="57"/>
      <c r="BW96" s="57"/>
      <c r="BX96" s="57"/>
      <c r="BY96" s="57"/>
      <c r="BZ96" s="57"/>
      <c r="CA96" s="57"/>
      <c r="CB96" s="57"/>
      <c r="CC96" s="57"/>
      <c r="CD96" s="57"/>
      <c r="CE96" s="57"/>
      <c r="CF96" s="57"/>
      <c r="CG96" s="57"/>
      <c r="CH96" s="57"/>
      <c r="CI96" s="57"/>
      <c r="CJ96" s="57"/>
      <c r="CK96" s="57"/>
      <c r="CL96" s="57"/>
      <c r="CM96" s="57"/>
      <c r="CN96" s="57"/>
      <c r="CO96" s="57"/>
      <c r="CP96" s="57"/>
      <c r="CQ96" s="57"/>
      <c r="CR96" s="57"/>
      <c r="CS96" s="57"/>
      <c r="CT96" s="57"/>
      <c r="CU96" s="57"/>
      <c r="CV96" s="57"/>
      <c r="CW96" s="57"/>
      <c r="CX96" s="57"/>
      <c r="CY96" s="57"/>
      <c r="CZ96" s="57"/>
      <c r="DA96" s="57"/>
      <c r="DB96" s="57"/>
      <c r="DC96" s="57"/>
      <c r="DD96" s="57"/>
      <c r="DE96" s="57"/>
      <c r="DF96" s="57"/>
      <c r="DG96" s="57"/>
      <c r="DH96" s="57"/>
      <c r="DI96" s="57"/>
      <c r="DJ96" s="57"/>
      <c r="DK96" s="57"/>
      <c r="DL96" s="57"/>
      <c r="DM96" s="57"/>
      <c r="DN96" s="57"/>
      <c r="DO96" s="57"/>
      <c r="DP96" s="57"/>
      <c r="DQ96" s="57"/>
      <c r="DR96" s="57"/>
      <c r="DS96" s="57"/>
      <c r="DT96" s="57"/>
      <c r="DU96" s="57"/>
      <c r="DV96" s="57"/>
      <c r="DW96" s="57"/>
      <c r="DX96" s="57"/>
      <c r="DY96" s="57"/>
      <c r="DZ96" s="57"/>
      <c r="EA96" s="57"/>
      <c r="EB96" s="57"/>
      <c r="EC96" s="57"/>
      <c r="ED96" s="57"/>
      <c r="EE96" s="57"/>
      <c r="EF96" s="57"/>
      <c r="EG96" s="57"/>
      <c r="EH96" s="57"/>
      <c r="EI96" s="57"/>
      <c r="EJ96" s="57"/>
      <c r="EK96" s="57"/>
      <c r="EL96" s="57"/>
      <c r="EM96" s="57"/>
      <c r="EN96" s="57"/>
      <c r="EO96" s="57"/>
      <c r="EP96" s="57"/>
      <c r="EQ96" s="57"/>
      <c r="ER96" s="57"/>
      <c r="ES96" s="57"/>
      <c r="ET96" s="57"/>
      <c r="EU96" s="57"/>
      <c r="EV96" s="57"/>
      <c r="EW96" s="57"/>
      <c r="EX96" s="57"/>
      <c r="EY96" s="57"/>
      <c r="EZ96" s="57"/>
      <c r="FA96" s="57"/>
      <c r="FB96" s="57"/>
      <c r="FC96" s="57"/>
      <c r="FD96" s="57"/>
      <c r="FE96" s="57"/>
      <c r="FF96" s="57"/>
      <c r="FG96" s="57"/>
      <c r="FH96" s="57"/>
      <c r="FI96" s="57"/>
      <c r="FJ96" s="57"/>
      <c r="FK96" s="57"/>
      <c r="FL96" s="57"/>
      <c r="FM96" s="57"/>
      <c r="FN96" s="57"/>
      <c r="FO96" s="57"/>
      <c r="FP96" s="57"/>
      <c r="FQ96" s="57"/>
      <c r="FR96" s="57"/>
      <c r="FS96" s="57"/>
    </row>
    <row r="97" spans="1:175" ht="49.5">
      <c r="A97" s="57"/>
      <c r="B97" s="71">
        <v>51</v>
      </c>
      <c r="C97" s="53" t="str">
        <f>BC_LĐNM!B52</f>
        <v>L08201B</v>
      </c>
      <c r="D97" s="342" t="str">
        <f>BC_LĐNM!C52</f>
        <v>Chỉnh cân B xuống 100g</v>
      </c>
      <c r="E97" s="343"/>
      <c r="F97" s="343"/>
      <c r="G97" s="344"/>
      <c r="H97" s="53" t="str">
        <f>BC_LĐNM!E52</f>
        <v>Đạt</v>
      </c>
      <c r="I97" s="34" t="str">
        <f>BC_LĐNM!F52</f>
        <v>Nguyên nhân: Thực hiện theo yêu cầu
Thực hiện: Điều chỉnh cân B giảm xuống 100g theo yêu cầu
Kết quả: Đã thực hiện theo yêu cầu. Bàn giao ĐVCQ</v>
      </c>
      <c r="J97" s="34"/>
      <c r="K97" s="34"/>
      <c r="L97" s="57"/>
      <c r="M97" s="57"/>
      <c r="N97" s="57"/>
      <c r="O97" s="57"/>
      <c r="P97" s="57"/>
      <c r="Q97" s="57"/>
      <c r="R97" s="57"/>
      <c r="S97" s="57"/>
      <c r="T97" s="57"/>
      <c r="U97" s="57"/>
      <c r="V97" s="57"/>
      <c r="W97" s="57"/>
      <c r="X97" s="57"/>
      <c r="Y97" s="57"/>
      <c r="Z97" s="57"/>
      <c r="AA97" s="57"/>
      <c r="AB97" s="57"/>
      <c r="AC97" s="57"/>
      <c r="AD97" s="57"/>
      <c r="AE97" s="57"/>
      <c r="AF97" s="57"/>
      <c r="AG97" s="57"/>
      <c r="AH97" s="57"/>
      <c r="AI97" s="57"/>
      <c r="AJ97" s="57"/>
      <c r="AK97" s="57"/>
      <c r="AL97" s="57"/>
      <c r="AM97" s="57"/>
      <c r="AN97" s="57"/>
      <c r="AO97" s="57"/>
      <c r="AP97" s="57"/>
      <c r="AQ97" s="57"/>
      <c r="AR97" s="57"/>
      <c r="AS97" s="57"/>
      <c r="AT97" s="57"/>
      <c r="AU97" s="57"/>
      <c r="AV97" s="57"/>
      <c r="AW97" s="57"/>
      <c r="AX97" s="57"/>
      <c r="AY97" s="57"/>
      <c r="AZ97" s="57"/>
      <c r="BA97" s="57"/>
      <c r="BB97" s="57"/>
      <c r="BC97" s="57"/>
      <c r="BD97" s="57"/>
      <c r="BE97" s="57"/>
      <c r="BF97" s="57"/>
      <c r="BG97" s="57"/>
      <c r="BH97" s="57"/>
      <c r="BI97" s="57"/>
      <c r="BJ97" s="57"/>
      <c r="BK97" s="57"/>
      <c r="BL97" s="57"/>
      <c r="BM97" s="57"/>
      <c r="BN97" s="57"/>
      <c r="BO97" s="57"/>
      <c r="BP97" s="57"/>
      <c r="BQ97" s="57"/>
      <c r="BR97" s="57"/>
      <c r="BS97" s="57"/>
      <c r="BT97" s="57"/>
      <c r="BU97" s="57"/>
      <c r="BV97" s="57"/>
      <c r="BW97" s="57"/>
      <c r="BX97" s="57"/>
      <c r="BY97" s="57"/>
      <c r="BZ97" s="57"/>
      <c r="CA97" s="57"/>
      <c r="CB97" s="57"/>
      <c r="CC97" s="57"/>
      <c r="CD97" s="57"/>
      <c r="CE97" s="57"/>
      <c r="CF97" s="57"/>
      <c r="CG97" s="57"/>
      <c r="CH97" s="57"/>
      <c r="CI97" s="57"/>
      <c r="CJ97" s="57"/>
      <c r="CK97" s="57"/>
      <c r="CL97" s="57"/>
      <c r="CM97" s="57"/>
      <c r="CN97" s="57"/>
      <c r="CO97" s="57"/>
      <c r="CP97" s="57"/>
      <c r="CQ97" s="57"/>
      <c r="CR97" s="57"/>
      <c r="CS97" s="57"/>
      <c r="CT97" s="57"/>
      <c r="CU97" s="57"/>
      <c r="CV97" s="57"/>
      <c r="CW97" s="57"/>
      <c r="CX97" s="57"/>
      <c r="CY97" s="57"/>
      <c r="CZ97" s="57"/>
      <c r="DA97" s="57"/>
      <c r="DB97" s="57"/>
      <c r="DC97" s="57"/>
      <c r="DD97" s="57"/>
      <c r="DE97" s="57"/>
      <c r="DF97" s="57"/>
      <c r="DG97" s="57"/>
      <c r="DH97" s="57"/>
      <c r="DI97" s="57"/>
      <c r="DJ97" s="57"/>
      <c r="DK97" s="57"/>
      <c r="DL97" s="57"/>
      <c r="DM97" s="57"/>
      <c r="DN97" s="57"/>
      <c r="DO97" s="57"/>
      <c r="DP97" s="57"/>
      <c r="DQ97" s="57"/>
      <c r="DR97" s="57"/>
      <c r="DS97" s="57"/>
      <c r="DT97" s="57"/>
      <c r="DU97" s="57"/>
      <c r="DV97" s="57"/>
      <c r="DW97" s="57"/>
      <c r="DX97" s="57"/>
      <c r="DY97" s="57"/>
      <c r="DZ97" s="57"/>
      <c r="EA97" s="57"/>
      <c r="EB97" s="57"/>
      <c r="EC97" s="57"/>
      <c r="ED97" s="57"/>
      <c r="EE97" s="57"/>
      <c r="EF97" s="57"/>
      <c r="EG97" s="57"/>
      <c r="EH97" s="57"/>
      <c r="EI97" s="57"/>
      <c r="EJ97" s="57"/>
      <c r="EK97" s="57"/>
      <c r="EL97" s="57"/>
      <c r="EM97" s="57"/>
      <c r="EN97" s="57"/>
      <c r="EO97" s="57"/>
      <c r="EP97" s="57"/>
      <c r="EQ97" s="57"/>
      <c r="ER97" s="57"/>
      <c r="ES97" s="57"/>
      <c r="ET97" s="57"/>
      <c r="EU97" s="57"/>
      <c r="EV97" s="57"/>
      <c r="EW97" s="57"/>
      <c r="EX97" s="57"/>
      <c r="EY97" s="57"/>
      <c r="EZ97" s="57"/>
      <c r="FA97" s="57"/>
      <c r="FB97" s="57"/>
      <c r="FC97" s="57"/>
      <c r="FD97" s="57"/>
      <c r="FE97" s="57"/>
      <c r="FF97" s="57"/>
      <c r="FG97" s="57"/>
      <c r="FH97" s="57"/>
      <c r="FI97" s="57"/>
      <c r="FJ97" s="57"/>
      <c r="FK97" s="57"/>
      <c r="FL97" s="57"/>
      <c r="FM97" s="57"/>
      <c r="FN97" s="57"/>
      <c r="FO97" s="57"/>
      <c r="FP97" s="57"/>
      <c r="FQ97" s="57"/>
      <c r="FR97" s="57"/>
      <c r="FS97" s="57"/>
    </row>
    <row r="98" spans="1:175" ht="49.5">
      <c r="A98" s="57"/>
      <c r="B98" s="71">
        <v>52</v>
      </c>
      <c r="C98" s="53" t="str">
        <f>BC_LĐNM!B53</f>
        <v>48WT-03D</v>
      </c>
      <c r="D98" s="342" t="str">
        <f>BC_LĐNM!C53</f>
        <v>Cân B sai ký</v>
      </c>
      <c r="E98" s="343"/>
      <c r="F98" s="343"/>
      <c r="G98" s="344"/>
      <c r="H98" s="53" t="str">
        <f>BC_LĐNM!E53</f>
        <v>Đạt</v>
      </c>
      <c r="I98" s="34" t="str">
        <f>BC_LĐNM!F53</f>
        <v>Nguyên nhân: Thực hiện theo yêu cầu
Thực hiện: Tắc Manifold solenoid cửa thô, thông tắc Manifold. Cân đã hoạt động lại.
Kết quả: Đã thực hiện theo yêu cầu. Bàn giao ĐVCQ</v>
      </c>
      <c r="J98" s="34"/>
      <c r="K98" s="34"/>
      <c r="L98" s="57"/>
      <c r="M98" s="57"/>
      <c r="N98" s="57"/>
      <c r="O98" s="57"/>
      <c r="P98" s="57"/>
      <c r="Q98" s="57"/>
      <c r="R98" s="57"/>
      <c r="S98" s="57"/>
      <c r="T98" s="57"/>
      <c r="U98" s="57"/>
      <c r="V98" s="57"/>
      <c r="W98" s="57"/>
      <c r="X98" s="57"/>
      <c r="Y98" s="57"/>
      <c r="Z98" s="57"/>
      <c r="AA98" s="57"/>
      <c r="AB98" s="57"/>
      <c r="AC98" s="57"/>
      <c r="AD98" s="57"/>
      <c r="AE98" s="57"/>
      <c r="AF98" s="57"/>
      <c r="AG98" s="57"/>
      <c r="AH98" s="57"/>
      <c r="AI98" s="57"/>
      <c r="AJ98" s="57"/>
      <c r="AK98" s="57"/>
      <c r="AL98" s="57"/>
      <c r="AM98" s="57"/>
      <c r="AN98" s="57"/>
      <c r="AO98" s="57"/>
      <c r="AP98" s="57"/>
      <c r="AQ98" s="57"/>
      <c r="AR98" s="57"/>
      <c r="AS98" s="57"/>
      <c r="AT98" s="57"/>
      <c r="AU98" s="57"/>
      <c r="AV98" s="57"/>
      <c r="AW98" s="57"/>
      <c r="AX98" s="57"/>
      <c r="AY98" s="57"/>
      <c r="AZ98" s="57"/>
      <c r="BA98" s="57"/>
      <c r="BB98" s="57"/>
      <c r="BC98" s="57"/>
      <c r="BD98" s="57"/>
      <c r="BE98" s="57"/>
      <c r="BF98" s="57"/>
      <c r="BG98" s="57"/>
      <c r="BH98" s="57"/>
      <c r="BI98" s="57"/>
      <c r="BJ98" s="57"/>
      <c r="BK98" s="57"/>
      <c r="BL98" s="57"/>
      <c r="BM98" s="57"/>
      <c r="BN98" s="57"/>
      <c r="BO98" s="57"/>
      <c r="BP98" s="57"/>
      <c r="BQ98" s="57"/>
      <c r="BR98" s="57"/>
      <c r="BS98" s="57"/>
      <c r="BT98" s="57"/>
      <c r="BU98" s="57"/>
      <c r="BV98" s="57"/>
      <c r="BW98" s="57"/>
      <c r="BX98" s="57"/>
      <c r="BY98" s="57"/>
      <c r="BZ98" s="57"/>
      <c r="CA98" s="57"/>
      <c r="CB98" s="57"/>
      <c r="CC98" s="57"/>
      <c r="CD98" s="57"/>
      <c r="CE98" s="57"/>
      <c r="CF98" s="57"/>
      <c r="CG98" s="57"/>
      <c r="CH98" s="57"/>
      <c r="CI98" s="57"/>
      <c r="CJ98" s="57"/>
      <c r="CK98" s="57"/>
      <c r="CL98" s="57"/>
      <c r="CM98" s="57"/>
      <c r="CN98" s="57"/>
      <c r="CO98" s="57"/>
      <c r="CP98" s="57"/>
      <c r="CQ98" s="57"/>
      <c r="CR98" s="57"/>
      <c r="CS98" s="57"/>
      <c r="CT98" s="57"/>
      <c r="CU98" s="57"/>
      <c r="CV98" s="57"/>
      <c r="CW98" s="57"/>
      <c r="CX98" s="57"/>
      <c r="CY98" s="57"/>
      <c r="CZ98" s="57"/>
      <c r="DA98" s="57"/>
      <c r="DB98" s="57"/>
      <c r="DC98" s="57"/>
      <c r="DD98" s="57"/>
      <c r="DE98" s="57"/>
      <c r="DF98" s="57"/>
      <c r="DG98" s="57"/>
      <c r="DH98" s="57"/>
      <c r="DI98" s="57"/>
      <c r="DJ98" s="57"/>
      <c r="DK98" s="57"/>
      <c r="DL98" s="57"/>
      <c r="DM98" s="57"/>
      <c r="DN98" s="57"/>
      <c r="DO98" s="57"/>
      <c r="DP98" s="57"/>
      <c r="DQ98" s="57"/>
      <c r="DR98" s="57"/>
      <c r="DS98" s="57"/>
      <c r="DT98" s="57"/>
      <c r="DU98" s="57"/>
      <c r="DV98" s="57"/>
      <c r="DW98" s="57"/>
      <c r="DX98" s="57"/>
      <c r="DY98" s="57"/>
      <c r="DZ98" s="57"/>
      <c r="EA98" s="57"/>
      <c r="EB98" s="57"/>
      <c r="EC98" s="57"/>
      <c r="ED98" s="57"/>
      <c r="EE98" s="57"/>
      <c r="EF98" s="57"/>
      <c r="EG98" s="57"/>
      <c r="EH98" s="57"/>
      <c r="EI98" s="57"/>
      <c r="EJ98" s="57"/>
      <c r="EK98" s="57"/>
      <c r="EL98" s="57"/>
      <c r="EM98" s="57"/>
      <c r="EN98" s="57"/>
      <c r="EO98" s="57"/>
      <c r="EP98" s="57"/>
      <c r="EQ98" s="57"/>
      <c r="ER98" s="57"/>
      <c r="ES98" s="57"/>
      <c r="ET98" s="57"/>
      <c r="EU98" s="57"/>
      <c r="EV98" s="57"/>
      <c r="EW98" s="57"/>
      <c r="EX98" s="57"/>
      <c r="EY98" s="57"/>
      <c r="EZ98" s="57"/>
      <c r="FA98" s="57"/>
      <c r="FB98" s="57"/>
      <c r="FC98" s="57"/>
      <c r="FD98" s="57"/>
      <c r="FE98" s="57"/>
      <c r="FF98" s="57"/>
      <c r="FG98" s="57"/>
      <c r="FH98" s="57"/>
      <c r="FI98" s="57"/>
      <c r="FJ98" s="57"/>
      <c r="FK98" s="57"/>
      <c r="FL98" s="57"/>
      <c r="FM98" s="57"/>
      <c r="FN98" s="57"/>
      <c r="FO98" s="57"/>
      <c r="FP98" s="57"/>
      <c r="FQ98" s="57"/>
      <c r="FR98" s="57"/>
      <c r="FS98" s="57"/>
    </row>
    <row r="99" spans="1:175" ht="132">
      <c r="A99" s="57"/>
      <c r="B99" s="71">
        <v>53</v>
      </c>
      <c r="C99" s="53" t="str">
        <f>BC_LĐNM!B54</f>
        <v>06VT-2123B</v>
      </c>
      <c r="D99" s="342" t="str">
        <f>BC_LĐNM!C54</f>
        <v>VH báo giá trị độ rung cao 0.8-1.2 mm/s trong khi  pump P06101B đang dừng</v>
      </c>
      <c r="E99" s="343"/>
      <c r="F99" s="343"/>
      <c r="G99" s="344"/>
      <c r="H99" s="53" t="str">
        <f>BC_LĐNM!E54</f>
        <v>Đạt</v>
      </c>
      <c r="I99" s="34" t="str">
        <f>BC_LĐNM!F54</f>
        <v>Nguyên nhân: Barrier lỗi
Thực hiện: Ngày 19/5 Kiểm tra đầu dò độ rung cao hơn so với các đầu dò khác 1,8xxmm/s mặc dù bơm đang dừng. Kiểm tra lịch sử đầu dò và barrier mới thay trong BDTT 2025, nhưng dây extension chưa thay, đánh giá trao đổi cùng planner và tổ chuyên môn lấy vật tư dây extension thay thế để loại trừ. Giá trị đã về 0,8xx mm/s sau khi thay thế. Ngày 20/5 Đánh giá chỉ còn barrier chưa thay khả năng barrier là cao. Nhận thay barier mới thay thế. Sau khi thay giá trị bộ rung về 0.06 mm/s. 
Kết quả: Thiết bị hoạt động bình thường.</v>
      </c>
      <c r="J99" s="34"/>
      <c r="K99" s="34"/>
      <c r="L99" s="57"/>
      <c r="M99" s="57"/>
      <c r="N99" s="57"/>
      <c r="O99" s="57"/>
      <c r="P99" s="57"/>
      <c r="Q99" s="57"/>
      <c r="R99" s="57"/>
      <c r="S99" s="57"/>
      <c r="T99" s="57"/>
      <c r="U99" s="57"/>
      <c r="V99" s="57"/>
      <c r="W99" s="57"/>
      <c r="X99" s="57"/>
      <c r="Y99" s="57"/>
      <c r="Z99" s="57"/>
      <c r="AA99" s="57"/>
      <c r="AB99" s="57"/>
      <c r="AC99" s="57"/>
      <c r="AD99" s="57"/>
      <c r="AE99" s="57"/>
      <c r="AF99" s="57"/>
      <c r="AG99" s="57"/>
      <c r="AH99" s="57"/>
      <c r="AI99" s="57"/>
      <c r="AJ99" s="57"/>
      <c r="AK99" s="57"/>
      <c r="AL99" s="57"/>
      <c r="AM99" s="57"/>
      <c r="AN99" s="57"/>
      <c r="AO99" s="57"/>
      <c r="AP99" s="57"/>
      <c r="AQ99" s="57"/>
      <c r="AR99" s="57"/>
      <c r="AS99" s="57"/>
      <c r="AT99" s="57"/>
      <c r="AU99" s="57"/>
      <c r="AV99" s="57"/>
      <c r="AW99" s="57"/>
      <c r="AX99" s="57"/>
      <c r="AY99" s="57"/>
      <c r="AZ99" s="57"/>
      <c r="BA99" s="57"/>
      <c r="BB99" s="57"/>
      <c r="BC99" s="57"/>
      <c r="BD99" s="57"/>
      <c r="BE99" s="57"/>
      <c r="BF99" s="57"/>
      <c r="BG99" s="57"/>
      <c r="BH99" s="57"/>
      <c r="BI99" s="57"/>
      <c r="BJ99" s="57"/>
      <c r="BK99" s="57"/>
      <c r="BL99" s="57"/>
      <c r="BM99" s="57"/>
      <c r="BN99" s="57"/>
      <c r="BO99" s="57"/>
      <c r="BP99" s="57"/>
      <c r="BQ99" s="57"/>
      <c r="BR99" s="57"/>
      <c r="BS99" s="57"/>
      <c r="BT99" s="57"/>
      <c r="BU99" s="57"/>
      <c r="BV99" s="57"/>
      <c r="BW99" s="57"/>
      <c r="BX99" s="57"/>
      <c r="BY99" s="57"/>
      <c r="BZ99" s="57"/>
      <c r="CA99" s="57"/>
      <c r="CB99" s="57"/>
      <c r="CC99" s="57"/>
      <c r="CD99" s="57"/>
      <c r="CE99" s="57"/>
      <c r="CF99" s="57"/>
      <c r="CG99" s="57"/>
      <c r="CH99" s="57"/>
      <c r="CI99" s="57"/>
      <c r="CJ99" s="57"/>
      <c r="CK99" s="57"/>
      <c r="CL99" s="57"/>
      <c r="CM99" s="57"/>
      <c r="CN99" s="57"/>
      <c r="CO99" s="57"/>
      <c r="CP99" s="57"/>
      <c r="CQ99" s="57"/>
      <c r="CR99" s="57"/>
      <c r="CS99" s="57"/>
      <c r="CT99" s="57"/>
      <c r="CU99" s="57"/>
      <c r="CV99" s="57"/>
      <c r="CW99" s="57"/>
      <c r="CX99" s="57"/>
      <c r="CY99" s="57"/>
      <c r="CZ99" s="57"/>
      <c r="DA99" s="57"/>
      <c r="DB99" s="57"/>
      <c r="DC99" s="57"/>
      <c r="DD99" s="57"/>
      <c r="DE99" s="57"/>
      <c r="DF99" s="57"/>
      <c r="DG99" s="57"/>
      <c r="DH99" s="57"/>
      <c r="DI99" s="57"/>
      <c r="DJ99" s="57"/>
      <c r="DK99" s="57"/>
      <c r="DL99" s="57"/>
      <c r="DM99" s="57"/>
      <c r="DN99" s="57"/>
      <c r="DO99" s="57"/>
      <c r="DP99" s="57"/>
      <c r="DQ99" s="57"/>
      <c r="DR99" s="57"/>
      <c r="DS99" s="57"/>
      <c r="DT99" s="57"/>
      <c r="DU99" s="57"/>
      <c r="DV99" s="57"/>
      <c r="DW99" s="57"/>
      <c r="DX99" s="57"/>
      <c r="DY99" s="57"/>
      <c r="DZ99" s="57"/>
      <c r="EA99" s="57"/>
      <c r="EB99" s="57"/>
      <c r="EC99" s="57"/>
      <c r="ED99" s="57"/>
      <c r="EE99" s="57"/>
      <c r="EF99" s="57"/>
      <c r="EG99" s="57"/>
      <c r="EH99" s="57"/>
      <c r="EI99" s="57"/>
      <c r="EJ99" s="57"/>
      <c r="EK99" s="57"/>
      <c r="EL99" s="57"/>
      <c r="EM99" s="57"/>
      <c r="EN99" s="57"/>
      <c r="EO99" s="57"/>
      <c r="EP99" s="57"/>
      <c r="EQ99" s="57"/>
      <c r="ER99" s="57"/>
      <c r="ES99" s="57"/>
      <c r="ET99" s="57"/>
      <c r="EU99" s="57"/>
      <c r="EV99" s="57"/>
      <c r="EW99" s="57"/>
      <c r="EX99" s="57"/>
      <c r="EY99" s="57"/>
      <c r="EZ99" s="57"/>
      <c r="FA99" s="57"/>
      <c r="FB99" s="57"/>
      <c r="FC99" s="57"/>
      <c r="FD99" s="57"/>
      <c r="FE99" s="57"/>
      <c r="FF99" s="57"/>
      <c r="FG99" s="57"/>
      <c r="FH99" s="57"/>
      <c r="FI99" s="57"/>
      <c r="FJ99" s="57"/>
      <c r="FK99" s="57"/>
      <c r="FL99" s="57"/>
      <c r="FM99" s="57"/>
      <c r="FN99" s="57"/>
      <c r="FO99" s="57"/>
      <c r="FP99" s="57"/>
      <c r="FQ99" s="57"/>
      <c r="FR99" s="57"/>
      <c r="FS99" s="57"/>
    </row>
    <row r="100" spans="1:175" ht="66">
      <c r="A100" s="57"/>
      <c r="B100" s="71">
        <v>54</v>
      </c>
      <c r="C100" s="53" t="str">
        <f>BC_LĐNM!B55</f>
        <v>06VT-2122B</v>
      </c>
      <c r="D100" s="342" t="str">
        <f>BC_LĐNM!C55</f>
        <v>VH báo giá trị độ rung cao 0.31-0.38 mm/s trong khi  pump P06101B đang dừng</v>
      </c>
      <c r="E100" s="343"/>
      <c r="F100" s="343"/>
      <c r="G100" s="344"/>
      <c r="H100" s="53" t="str">
        <f>BC_LĐNM!E55</f>
        <v>Đạt</v>
      </c>
      <c r="I100" s="34" t="str">
        <f>BC_LĐNM!F55</f>
        <v>Nguyên nhân: Lỗi barrier
Thực hiện: Nhận vật tư thay thế loại trừ rủi ro khi pump hoạt dộng độ rung tăng cao. Sau khi thay giá trị ổn định.
Kết quả:</v>
      </c>
      <c r="J100" s="34"/>
      <c r="K100" s="34"/>
      <c r="L100" s="57"/>
      <c r="M100" s="57"/>
      <c r="N100" s="57"/>
      <c r="O100" s="57"/>
      <c r="P100" s="57"/>
      <c r="Q100" s="57"/>
      <c r="R100" s="57"/>
      <c r="S100" s="57"/>
      <c r="T100" s="57"/>
      <c r="U100" s="57"/>
      <c r="V100" s="57"/>
      <c r="W100" s="57"/>
      <c r="X100" s="57"/>
      <c r="Y100" s="57"/>
      <c r="Z100" s="57"/>
      <c r="AA100" s="57"/>
      <c r="AB100" s="57"/>
      <c r="AC100" s="57"/>
      <c r="AD100" s="57"/>
      <c r="AE100" s="57"/>
      <c r="AF100" s="57"/>
      <c r="AG100" s="57"/>
      <c r="AH100" s="57"/>
      <c r="AI100" s="57"/>
      <c r="AJ100" s="57"/>
      <c r="AK100" s="57"/>
      <c r="AL100" s="57"/>
      <c r="AM100" s="57"/>
      <c r="AN100" s="57"/>
      <c r="AO100" s="57"/>
      <c r="AP100" s="57"/>
      <c r="AQ100" s="57"/>
      <c r="AR100" s="57"/>
      <c r="AS100" s="57"/>
      <c r="AT100" s="57"/>
      <c r="AU100" s="57"/>
      <c r="AV100" s="57"/>
      <c r="AW100" s="57"/>
      <c r="AX100" s="57"/>
      <c r="AY100" s="57"/>
      <c r="AZ100" s="57"/>
      <c r="BA100" s="57"/>
      <c r="BB100" s="57"/>
      <c r="BC100" s="57"/>
      <c r="BD100" s="57"/>
      <c r="BE100" s="57"/>
      <c r="BF100" s="57"/>
      <c r="BG100" s="57"/>
      <c r="BH100" s="57"/>
      <c r="BI100" s="57"/>
      <c r="BJ100" s="57"/>
      <c r="BK100" s="57"/>
      <c r="BL100" s="57"/>
      <c r="BM100" s="57"/>
      <c r="BN100" s="57"/>
      <c r="BO100" s="57"/>
      <c r="BP100" s="57"/>
      <c r="BQ100" s="57"/>
      <c r="BR100" s="57"/>
      <c r="BS100" s="57"/>
      <c r="BT100" s="57"/>
      <c r="BU100" s="57"/>
      <c r="BV100" s="57"/>
      <c r="BW100" s="57"/>
      <c r="BX100" s="57"/>
      <c r="BY100" s="57"/>
      <c r="BZ100" s="57"/>
      <c r="CA100" s="57"/>
      <c r="CB100" s="57"/>
      <c r="CC100" s="57"/>
      <c r="CD100" s="57"/>
      <c r="CE100" s="57"/>
      <c r="CF100" s="57"/>
      <c r="CG100" s="57"/>
      <c r="CH100" s="57"/>
      <c r="CI100" s="57"/>
      <c r="CJ100" s="57"/>
      <c r="CK100" s="57"/>
      <c r="CL100" s="57"/>
      <c r="CM100" s="57"/>
      <c r="CN100" s="57"/>
      <c r="CO100" s="57"/>
      <c r="CP100" s="57"/>
      <c r="CQ100" s="57"/>
      <c r="CR100" s="57"/>
      <c r="CS100" s="57"/>
      <c r="CT100" s="57"/>
      <c r="CU100" s="57"/>
      <c r="CV100" s="57"/>
      <c r="CW100" s="57"/>
      <c r="CX100" s="57"/>
      <c r="CY100" s="57"/>
      <c r="CZ100" s="57"/>
      <c r="DA100" s="57"/>
      <c r="DB100" s="57"/>
      <c r="DC100" s="57"/>
      <c r="DD100" s="57"/>
      <c r="DE100" s="57"/>
      <c r="DF100" s="57"/>
      <c r="DG100" s="57"/>
      <c r="DH100" s="57"/>
      <c r="DI100" s="57"/>
      <c r="DJ100" s="57"/>
      <c r="DK100" s="57"/>
      <c r="DL100" s="57"/>
      <c r="DM100" s="57"/>
      <c r="DN100" s="57"/>
      <c r="DO100" s="57"/>
      <c r="DP100" s="57"/>
      <c r="DQ100" s="57"/>
      <c r="DR100" s="57"/>
      <c r="DS100" s="57"/>
      <c r="DT100" s="57"/>
      <c r="DU100" s="57"/>
      <c r="DV100" s="57"/>
      <c r="DW100" s="57"/>
      <c r="DX100" s="57"/>
      <c r="DY100" s="57"/>
      <c r="DZ100" s="57"/>
      <c r="EA100" s="57"/>
      <c r="EB100" s="57"/>
      <c r="EC100" s="57"/>
      <c r="ED100" s="57"/>
      <c r="EE100" s="57"/>
      <c r="EF100" s="57"/>
      <c r="EG100" s="57"/>
      <c r="EH100" s="57"/>
      <c r="EI100" s="57"/>
      <c r="EJ100" s="57"/>
      <c r="EK100" s="57"/>
      <c r="EL100" s="57"/>
      <c r="EM100" s="57"/>
      <c r="EN100" s="57"/>
      <c r="EO100" s="57"/>
      <c r="EP100" s="57"/>
      <c r="EQ100" s="57"/>
      <c r="ER100" s="57"/>
      <c r="ES100" s="57"/>
      <c r="ET100" s="57"/>
      <c r="EU100" s="57"/>
      <c r="EV100" s="57"/>
      <c r="EW100" s="57"/>
      <c r="EX100" s="57"/>
      <c r="EY100" s="57"/>
      <c r="EZ100" s="57"/>
      <c r="FA100" s="57"/>
      <c r="FB100" s="57"/>
      <c r="FC100" s="57"/>
      <c r="FD100" s="57"/>
      <c r="FE100" s="57"/>
      <c r="FF100" s="57"/>
      <c r="FG100" s="57"/>
      <c r="FH100" s="57"/>
      <c r="FI100" s="57"/>
      <c r="FJ100" s="57"/>
      <c r="FK100" s="57"/>
      <c r="FL100" s="57"/>
      <c r="FM100" s="57"/>
      <c r="FN100" s="57"/>
      <c r="FO100" s="57"/>
      <c r="FP100" s="57"/>
      <c r="FQ100" s="57"/>
      <c r="FR100" s="57"/>
      <c r="FS100" s="57"/>
    </row>
    <row r="101" spans="1:175" ht="66">
      <c r="A101" s="57"/>
      <c r="B101" s="71">
        <v>55</v>
      </c>
      <c r="C101" s="53" t="str">
        <f>BC_LĐNM!B56</f>
        <v>04PDT-7011</v>
      </c>
      <c r="D101" s="342" t="str">
        <f>BC_LĐNM!C56</f>
        <v>Giá trị đo dao động lúc âm lức dương</v>
      </c>
      <c r="E101" s="343"/>
      <c r="F101" s="343"/>
      <c r="G101" s="344"/>
      <c r="H101" s="53" t="str">
        <f>BC_LĐNM!E56</f>
        <v>Đạt</v>
      </c>
      <c r="I101" s="34" t="str">
        <f>BC_LĐNM!F56</f>
        <v>Nguyên nhân: Nghi bọt khí trong đường ống.
Thực hiện: Kiểm tra tiến hành xả vent bọt khí đường ống. Châm nước bình ngưng giá trị đã ổn định khoảng 10 kpa.
Kết quả: Thiết bị làm việc ổn định.</v>
      </c>
      <c r="J101" s="34"/>
      <c r="K101" s="34"/>
      <c r="L101" s="57"/>
      <c r="M101" s="57"/>
      <c r="N101" s="57"/>
      <c r="O101" s="57"/>
      <c r="P101" s="57"/>
      <c r="Q101" s="57"/>
      <c r="R101" s="57"/>
      <c r="S101" s="57"/>
      <c r="T101" s="57"/>
      <c r="U101" s="57"/>
      <c r="V101" s="57"/>
      <c r="W101" s="57"/>
      <c r="X101" s="57"/>
      <c r="Y101" s="57"/>
      <c r="Z101" s="57"/>
      <c r="AA101" s="57"/>
      <c r="AB101" s="57"/>
      <c r="AC101" s="57"/>
      <c r="AD101" s="57"/>
      <c r="AE101" s="57"/>
      <c r="AF101" s="57"/>
      <c r="AG101" s="57"/>
      <c r="AH101" s="57"/>
      <c r="AI101" s="57"/>
      <c r="AJ101" s="57"/>
      <c r="AK101" s="57"/>
      <c r="AL101" s="57"/>
      <c r="AM101" s="57"/>
      <c r="AN101" s="57"/>
      <c r="AO101" s="57"/>
      <c r="AP101" s="57"/>
      <c r="AQ101" s="57"/>
      <c r="AR101" s="57"/>
      <c r="AS101" s="57"/>
      <c r="AT101" s="57"/>
      <c r="AU101" s="57"/>
      <c r="AV101" s="57"/>
      <c r="AW101" s="57"/>
      <c r="AX101" s="57"/>
      <c r="AY101" s="57"/>
      <c r="AZ101" s="57"/>
      <c r="BA101" s="57"/>
      <c r="BB101" s="57"/>
      <c r="BC101" s="57"/>
      <c r="BD101" s="57"/>
      <c r="BE101" s="57"/>
      <c r="BF101" s="57"/>
      <c r="BG101" s="57"/>
      <c r="BH101" s="57"/>
      <c r="BI101" s="57"/>
      <c r="BJ101" s="57"/>
      <c r="BK101" s="57"/>
      <c r="BL101" s="57"/>
      <c r="BM101" s="57"/>
      <c r="BN101" s="57"/>
      <c r="BO101" s="57"/>
      <c r="BP101" s="57"/>
      <c r="BQ101" s="57"/>
      <c r="BR101" s="57"/>
      <c r="BS101" s="57"/>
      <c r="BT101" s="57"/>
      <c r="BU101" s="57"/>
      <c r="BV101" s="57"/>
      <c r="BW101" s="57"/>
      <c r="BX101" s="57"/>
      <c r="BY101" s="57"/>
      <c r="BZ101" s="57"/>
      <c r="CA101" s="57"/>
      <c r="CB101" s="57"/>
      <c r="CC101" s="57"/>
      <c r="CD101" s="57"/>
      <c r="CE101" s="57"/>
      <c r="CF101" s="57"/>
      <c r="CG101" s="57"/>
      <c r="CH101" s="57"/>
      <c r="CI101" s="57"/>
      <c r="CJ101" s="57"/>
      <c r="CK101" s="57"/>
      <c r="CL101" s="57"/>
      <c r="CM101" s="57"/>
      <c r="CN101" s="57"/>
      <c r="CO101" s="57"/>
      <c r="CP101" s="57"/>
      <c r="CQ101" s="57"/>
      <c r="CR101" s="57"/>
      <c r="CS101" s="57"/>
      <c r="CT101" s="57"/>
      <c r="CU101" s="57"/>
      <c r="CV101" s="57"/>
      <c r="CW101" s="57"/>
      <c r="CX101" s="57"/>
      <c r="CY101" s="57"/>
      <c r="CZ101" s="57"/>
      <c r="DA101" s="57"/>
      <c r="DB101" s="57"/>
      <c r="DC101" s="57"/>
      <c r="DD101" s="57"/>
      <c r="DE101" s="57"/>
      <c r="DF101" s="57"/>
      <c r="DG101" s="57"/>
      <c r="DH101" s="57"/>
      <c r="DI101" s="57"/>
      <c r="DJ101" s="57"/>
      <c r="DK101" s="57"/>
      <c r="DL101" s="57"/>
      <c r="DM101" s="57"/>
      <c r="DN101" s="57"/>
      <c r="DO101" s="57"/>
      <c r="DP101" s="57"/>
      <c r="DQ101" s="57"/>
      <c r="DR101" s="57"/>
      <c r="DS101" s="57"/>
      <c r="DT101" s="57"/>
      <c r="DU101" s="57"/>
      <c r="DV101" s="57"/>
      <c r="DW101" s="57"/>
      <c r="DX101" s="57"/>
      <c r="DY101" s="57"/>
      <c r="DZ101" s="57"/>
      <c r="EA101" s="57"/>
      <c r="EB101" s="57"/>
      <c r="EC101" s="57"/>
      <c r="ED101" s="57"/>
      <c r="EE101" s="57"/>
      <c r="EF101" s="57"/>
      <c r="EG101" s="57"/>
      <c r="EH101" s="57"/>
      <c r="EI101" s="57"/>
      <c r="EJ101" s="57"/>
      <c r="EK101" s="57"/>
      <c r="EL101" s="57"/>
      <c r="EM101" s="57"/>
      <c r="EN101" s="57"/>
      <c r="EO101" s="57"/>
      <c r="EP101" s="57"/>
      <c r="EQ101" s="57"/>
      <c r="ER101" s="57"/>
      <c r="ES101" s="57"/>
      <c r="ET101" s="57"/>
      <c r="EU101" s="57"/>
      <c r="EV101" s="57"/>
      <c r="EW101" s="57"/>
      <c r="EX101" s="57"/>
      <c r="EY101" s="57"/>
      <c r="EZ101" s="57"/>
      <c r="FA101" s="57"/>
      <c r="FB101" s="57"/>
      <c r="FC101" s="57"/>
      <c r="FD101" s="57"/>
      <c r="FE101" s="57"/>
      <c r="FF101" s="57"/>
      <c r="FG101" s="57"/>
      <c r="FH101" s="57"/>
      <c r="FI101" s="57"/>
      <c r="FJ101" s="57"/>
      <c r="FK101" s="57"/>
      <c r="FL101" s="57"/>
      <c r="FM101" s="57"/>
      <c r="FN101" s="57"/>
      <c r="FO101" s="57"/>
      <c r="FP101" s="57"/>
      <c r="FQ101" s="57"/>
      <c r="FR101" s="57"/>
      <c r="FS101" s="57"/>
    </row>
    <row r="102" spans="1:175" ht="66">
      <c r="A102" s="57"/>
      <c r="B102" s="71">
        <v>56</v>
      </c>
      <c r="C102" s="53" t="str">
        <f>BC_LĐNM!B57</f>
        <v>L48002B</v>
      </c>
      <c r="D102" s="342" t="str">
        <f>BC_LĐNM!C57</f>
        <v>Robot xếp bao thường bị rơi</v>
      </c>
      <c r="E102" s="343"/>
      <c r="F102" s="343"/>
      <c r="G102" s="344"/>
      <c r="H102" s="53" t="str">
        <f>BC_LĐNM!E57</f>
        <v>Đạt</v>
      </c>
      <c r="I102" s="34" t="str">
        <f>BC_LĐNM!F57</f>
        <v>Nguyên nhân: Do bao bị phồng không khí nên bao dễ rơi.
Thực hiện: Quan sát thấy bao bị phồng không khí bên trong nên khi xếp chồng lên nhau bao đễ rơi. Báo với bộ phận đóng bao đẩy không khí ra trước khi may bao. 
Kết quả: Robot xếp hết rơi bao.</v>
      </c>
      <c r="J102" s="34"/>
      <c r="K102" s="34"/>
      <c r="L102" s="57"/>
      <c r="M102" s="57"/>
      <c r="N102" s="57"/>
      <c r="O102" s="57"/>
      <c r="P102" s="57"/>
      <c r="Q102" s="57"/>
      <c r="R102" s="57"/>
      <c r="S102" s="57"/>
      <c r="T102" s="57"/>
      <c r="U102" s="57"/>
      <c r="V102" s="57"/>
      <c r="W102" s="57"/>
      <c r="X102" s="57"/>
      <c r="Y102" s="57"/>
      <c r="Z102" s="57"/>
      <c r="AA102" s="57"/>
      <c r="AB102" s="57"/>
      <c r="AC102" s="57"/>
      <c r="AD102" s="57"/>
      <c r="AE102" s="57"/>
      <c r="AF102" s="57"/>
      <c r="AG102" s="57"/>
      <c r="AH102" s="57"/>
      <c r="AI102" s="57"/>
      <c r="AJ102" s="57"/>
      <c r="AK102" s="57"/>
      <c r="AL102" s="57"/>
      <c r="AM102" s="57"/>
      <c r="AN102" s="57"/>
      <c r="AO102" s="57"/>
      <c r="AP102" s="57"/>
      <c r="AQ102" s="57"/>
      <c r="AR102" s="57"/>
      <c r="AS102" s="57"/>
      <c r="AT102" s="57"/>
      <c r="AU102" s="57"/>
      <c r="AV102" s="57"/>
      <c r="AW102" s="57"/>
      <c r="AX102" s="57"/>
      <c r="AY102" s="57"/>
      <c r="AZ102" s="57"/>
      <c r="BA102" s="57"/>
      <c r="BB102" s="57"/>
      <c r="BC102" s="57"/>
      <c r="BD102" s="57"/>
      <c r="BE102" s="57"/>
      <c r="BF102" s="57"/>
      <c r="BG102" s="57"/>
      <c r="BH102" s="57"/>
      <c r="BI102" s="57"/>
      <c r="BJ102" s="57"/>
      <c r="BK102" s="57"/>
      <c r="BL102" s="57"/>
      <c r="BM102" s="57"/>
      <c r="BN102" s="57"/>
      <c r="BO102" s="57"/>
      <c r="BP102" s="57"/>
      <c r="BQ102" s="57"/>
      <c r="BR102" s="57"/>
      <c r="BS102" s="57"/>
      <c r="BT102" s="57"/>
      <c r="BU102" s="57"/>
      <c r="BV102" s="57"/>
      <c r="BW102" s="57"/>
      <c r="BX102" s="57"/>
      <c r="BY102" s="57"/>
      <c r="BZ102" s="57"/>
      <c r="CA102" s="57"/>
      <c r="CB102" s="57"/>
      <c r="CC102" s="57"/>
      <c r="CD102" s="57"/>
      <c r="CE102" s="57"/>
      <c r="CF102" s="57"/>
      <c r="CG102" s="57"/>
      <c r="CH102" s="57"/>
      <c r="CI102" s="57"/>
      <c r="CJ102" s="57"/>
      <c r="CK102" s="57"/>
      <c r="CL102" s="57"/>
      <c r="CM102" s="57"/>
      <c r="CN102" s="57"/>
      <c r="CO102" s="57"/>
      <c r="CP102" s="57"/>
      <c r="CQ102" s="57"/>
      <c r="CR102" s="57"/>
      <c r="CS102" s="57"/>
      <c r="CT102" s="57"/>
      <c r="CU102" s="57"/>
      <c r="CV102" s="57"/>
      <c r="CW102" s="57"/>
      <c r="CX102" s="57"/>
      <c r="CY102" s="57"/>
      <c r="CZ102" s="57"/>
      <c r="DA102" s="57"/>
      <c r="DB102" s="57"/>
      <c r="DC102" s="57"/>
      <c r="DD102" s="57"/>
      <c r="DE102" s="57"/>
      <c r="DF102" s="57"/>
      <c r="DG102" s="57"/>
      <c r="DH102" s="57"/>
      <c r="DI102" s="57"/>
      <c r="DJ102" s="57"/>
      <c r="DK102" s="57"/>
      <c r="DL102" s="57"/>
      <c r="DM102" s="57"/>
      <c r="DN102" s="57"/>
      <c r="DO102" s="57"/>
      <c r="DP102" s="57"/>
      <c r="DQ102" s="57"/>
      <c r="DR102" s="57"/>
      <c r="DS102" s="57"/>
      <c r="DT102" s="57"/>
      <c r="DU102" s="57"/>
      <c r="DV102" s="57"/>
      <c r="DW102" s="57"/>
      <c r="DX102" s="57"/>
      <c r="DY102" s="57"/>
      <c r="DZ102" s="57"/>
      <c r="EA102" s="57"/>
      <c r="EB102" s="57"/>
      <c r="EC102" s="57"/>
      <c r="ED102" s="57"/>
      <c r="EE102" s="57"/>
      <c r="EF102" s="57"/>
      <c r="EG102" s="57"/>
      <c r="EH102" s="57"/>
      <c r="EI102" s="57"/>
      <c r="EJ102" s="57"/>
      <c r="EK102" s="57"/>
      <c r="EL102" s="57"/>
      <c r="EM102" s="57"/>
      <c r="EN102" s="57"/>
      <c r="EO102" s="57"/>
      <c r="EP102" s="57"/>
      <c r="EQ102" s="57"/>
      <c r="ER102" s="57"/>
      <c r="ES102" s="57"/>
      <c r="ET102" s="57"/>
      <c r="EU102" s="57"/>
      <c r="EV102" s="57"/>
      <c r="EW102" s="57"/>
      <c r="EX102" s="57"/>
      <c r="EY102" s="57"/>
      <c r="EZ102" s="57"/>
      <c r="FA102" s="57"/>
      <c r="FB102" s="57"/>
      <c r="FC102" s="57"/>
      <c r="FD102" s="57"/>
      <c r="FE102" s="57"/>
      <c r="FF102" s="57"/>
      <c r="FG102" s="57"/>
      <c r="FH102" s="57"/>
      <c r="FI102" s="57"/>
      <c r="FJ102" s="57"/>
      <c r="FK102" s="57"/>
      <c r="FL102" s="57"/>
      <c r="FM102" s="57"/>
      <c r="FN102" s="57"/>
      <c r="FO102" s="57"/>
      <c r="FP102" s="57"/>
      <c r="FQ102" s="57"/>
      <c r="FR102" s="57"/>
      <c r="FS102" s="57"/>
    </row>
    <row r="103" spans="1:175" ht="49.5">
      <c r="A103" s="57"/>
      <c r="B103" s="71">
        <v>57</v>
      </c>
      <c r="C103" s="53" t="str">
        <f>BC_LĐNM!B58</f>
        <v>20KV-2049C</v>
      </c>
      <c r="D103" s="342" t="str">
        <f>BC_LĐNM!C58</f>
        <v>Tháo tín hiệu khí điều khiển để Cơ khí sửa body van</v>
      </c>
      <c r="E103" s="343"/>
      <c r="F103" s="343"/>
      <c r="G103" s="344"/>
      <c r="H103" s="53" t="str">
        <f>BC_LĐNM!E58</f>
        <v>Đạt</v>
      </c>
      <c r="I103" s="34" t="str">
        <f>BC_LĐNM!F58</f>
        <v>Nguyên nhân: Cơ khí sửa body van.
Thực hiện: Đã tháo tín hiệu khí điều khiển bàn giao van cho Cơ khí
Kết quả: Tín hiệu khí điều khiển đã tháo.</v>
      </c>
      <c r="J103" s="34"/>
      <c r="K103" s="34"/>
      <c r="L103" s="57"/>
      <c r="M103" s="57"/>
      <c r="N103" s="57"/>
      <c r="O103" s="57"/>
      <c r="P103" s="57"/>
      <c r="Q103" s="57"/>
      <c r="R103" s="57"/>
      <c r="S103" s="57"/>
      <c r="T103" s="57"/>
      <c r="U103" s="57"/>
      <c r="V103" s="57"/>
      <c r="W103" s="57"/>
      <c r="X103" s="57"/>
      <c r="Y103" s="57"/>
      <c r="Z103" s="57"/>
      <c r="AA103" s="57"/>
      <c r="AB103" s="57"/>
      <c r="AC103" s="57"/>
      <c r="AD103" s="57"/>
      <c r="AE103" s="57"/>
      <c r="AF103" s="57"/>
      <c r="AG103" s="57"/>
      <c r="AH103" s="57"/>
      <c r="AI103" s="57"/>
      <c r="AJ103" s="57"/>
      <c r="AK103" s="57"/>
      <c r="AL103" s="57"/>
      <c r="AM103" s="57"/>
      <c r="AN103" s="57"/>
      <c r="AO103" s="57"/>
      <c r="AP103" s="57"/>
      <c r="AQ103" s="57"/>
      <c r="AR103" s="57"/>
      <c r="AS103" s="57"/>
      <c r="AT103" s="57"/>
      <c r="AU103" s="57"/>
      <c r="AV103" s="57"/>
      <c r="AW103" s="57"/>
      <c r="AX103" s="57"/>
      <c r="AY103" s="57"/>
      <c r="AZ103" s="57"/>
      <c r="BA103" s="57"/>
      <c r="BB103" s="57"/>
      <c r="BC103" s="57"/>
      <c r="BD103" s="57"/>
      <c r="BE103" s="57"/>
      <c r="BF103" s="57"/>
      <c r="BG103" s="57"/>
      <c r="BH103" s="57"/>
      <c r="BI103" s="57"/>
      <c r="BJ103" s="57"/>
      <c r="BK103" s="57"/>
      <c r="BL103" s="57"/>
      <c r="BM103" s="57"/>
      <c r="BN103" s="57"/>
      <c r="BO103" s="57"/>
      <c r="BP103" s="57"/>
      <c r="BQ103" s="57"/>
      <c r="BR103" s="57"/>
      <c r="BS103" s="57"/>
      <c r="BT103" s="57"/>
      <c r="BU103" s="57"/>
      <c r="BV103" s="57"/>
      <c r="BW103" s="57"/>
      <c r="BX103" s="57"/>
      <c r="BY103" s="57"/>
      <c r="BZ103" s="57"/>
      <c r="CA103" s="57"/>
      <c r="CB103" s="57"/>
      <c r="CC103" s="57"/>
      <c r="CD103" s="57"/>
      <c r="CE103" s="57"/>
      <c r="CF103" s="57"/>
      <c r="CG103" s="57"/>
      <c r="CH103" s="57"/>
      <c r="CI103" s="57"/>
      <c r="CJ103" s="57"/>
      <c r="CK103" s="57"/>
      <c r="CL103" s="57"/>
      <c r="CM103" s="57"/>
      <c r="CN103" s="57"/>
      <c r="CO103" s="57"/>
      <c r="CP103" s="57"/>
      <c r="CQ103" s="57"/>
      <c r="CR103" s="57"/>
      <c r="CS103" s="57"/>
      <c r="CT103" s="57"/>
      <c r="CU103" s="57"/>
      <c r="CV103" s="57"/>
      <c r="CW103" s="57"/>
      <c r="CX103" s="57"/>
      <c r="CY103" s="57"/>
      <c r="CZ103" s="57"/>
      <c r="DA103" s="57"/>
      <c r="DB103" s="57"/>
      <c r="DC103" s="57"/>
      <c r="DD103" s="57"/>
      <c r="DE103" s="57"/>
      <c r="DF103" s="57"/>
      <c r="DG103" s="57"/>
      <c r="DH103" s="57"/>
      <c r="DI103" s="57"/>
      <c r="DJ103" s="57"/>
      <c r="DK103" s="57"/>
      <c r="DL103" s="57"/>
      <c r="DM103" s="57"/>
      <c r="DN103" s="57"/>
      <c r="DO103" s="57"/>
      <c r="DP103" s="57"/>
      <c r="DQ103" s="57"/>
      <c r="DR103" s="57"/>
      <c r="DS103" s="57"/>
      <c r="DT103" s="57"/>
      <c r="DU103" s="57"/>
      <c r="DV103" s="57"/>
      <c r="DW103" s="57"/>
      <c r="DX103" s="57"/>
      <c r="DY103" s="57"/>
      <c r="DZ103" s="57"/>
      <c r="EA103" s="57"/>
      <c r="EB103" s="57"/>
      <c r="EC103" s="57"/>
      <c r="ED103" s="57"/>
      <c r="EE103" s="57"/>
      <c r="EF103" s="57"/>
      <c r="EG103" s="57"/>
      <c r="EH103" s="57"/>
      <c r="EI103" s="57"/>
      <c r="EJ103" s="57"/>
      <c r="EK103" s="57"/>
      <c r="EL103" s="57"/>
      <c r="EM103" s="57"/>
      <c r="EN103" s="57"/>
      <c r="EO103" s="57"/>
      <c r="EP103" s="57"/>
      <c r="EQ103" s="57"/>
      <c r="ER103" s="57"/>
      <c r="ES103" s="57"/>
      <c r="ET103" s="57"/>
      <c r="EU103" s="57"/>
      <c r="EV103" s="57"/>
      <c r="EW103" s="57"/>
      <c r="EX103" s="57"/>
      <c r="EY103" s="57"/>
      <c r="EZ103" s="57"/>
      <c r="FA103" s="57"/>
      <c r="FB103" s="57"/>
      <c r="FC103" s="57"/>
      <c r="FD103" s="57"/>
      <c r="FE103" s="57"/>
      <c r="FF103" s="57"/>
      <c r="FG103" s="57"/>
      <c r="FH103" s="57"/>
      <c r="FI103" s="57"/>
      <c r="FJ103" s="57"/>
      <c r="FK103" s="57"/>
      <c r="FL103" s="57"/>
      <c r="FM103" s="57"/>
      <c r="FN103" s="57"/>
      <c r="FO103" s="57"/>
      <c r="FP103" s="57"/>
      <c r="FQ103" s="57"/>
      <c r="FR103" s="57"/>
      <c r="FS103" s="57"/>
    </row>
    <row r="104" spans="1:175" ht="49.5">
      <c r="A104" s="57"/>
      <c r="B104" s="71">
        <v>58</v>
      </c>
      <c r="C104" s="53" t="str">
        <f>BC_LĐNM!B59</f>
        <v>20KV-2041C</v>
      </c>
      <c r="D104" s="342" t="str">
        <f>BC_LĐNM!C59</f>
        <v>Tháo tín hiệu khí điều khiển để Cơ khí sửa body van</v>
      </c>
      <c r="E104" s="343"/>
      <c r="F104" s="343"/>
      <c r="G104" s="344"/>
      <c r="H104" s="53" t="str">
        <f>BC_LĐNM!E59</f>
        <v>Đạt</v>
      </c>
      <c r="I104" s="34" t="str">
        <f>BC_LĐNM!F59</f>
        <v>Nguyên nhân: Cơ khí sửa body van.
Thực hiện: Đã tháo tín hiệu khí điều khiển bàn giao van cho Cơ khí
Kết quả: Tín hiệu khí điều khiển đã tháo.</v>
      </c>
      <c r="J104" s="34"/>
      <c r="K104" s="34"/>
      <c r="L104" s="57"/>
      <c r="M104" s="57"/>
      <c r="N104" s="57"/>
      <c r="O104" s="57"/>
      <c r="P104" s="57"/>
      <c r="Q104" s="57"/>
      <c r="R104" s="57"/>
      <c r="S104" s="57"/>
      <c r="T104" s="57"/>
      <c r="U104" s="57"/>
      <c r="V104" s="57"/>
      <c r="W104" s="57"/>
      <c r="X104" s="57"/>
      <c r="Y104" s="57"/>
      <c r="Z104" s="57"/>
      <c r="AA104" s="57"/>
      <c r="AB104" s="57"/>
      <c r="AC104" s="57"/>
      <c r="AD104" s="57"/>
      <c r="AE104" s="57"/>
      <c r="AF104" s="57"/>
      <c r="AG104" s="57"/>
      <c r="AH104" s="57"/>
      <c r="AI104" s="57"/>
      <c r="AJ104" s="57"/>
      <c r="AK104" s="57"/>
      <c r="AL104" s="57"/>
      <c r="AM104" s="57"/>
      <c r="AN104" s="57"/>
      <c r="AO104" s="57"/>
      <c r="AP104" s="57"/>
      <c r="AQ104" s="57"/>
      <c r="AR104" s="57"/>
      <c r="AS104" s="57"/>
      <c r="AT104" s="57"/>
      <c r="AU104" s="57"/>
      <c r="AV104" s="57"/>
      <c r="AW104" s="57"/>
      <c r="AX104" s="57"/>
      <c r="AY104" s="57"/>
      <c r="AZ104" s="57"/>
      <c r="BA104" s="57"/>
      <c r="BB104" s="57"/>
      <c r="BC104" s="57"/>
      <c r="BD104" s="57"/>
      <c r="BE104" s="57"/>
      <c r="BF104" s="57"/>
      <c r="BG104" s="57"/>
      <c r="BH104" s="57"/>
      <c r="BI104" s="57"/>
      <c r="BJ104" s="57"/>
      <c r="BK104" s="57"/>
      <c r="BL104" s="57"/>
      <c r="BM104" s="57"/>
      <c r="BN104" s="57"/>
      <c r="BO104" s="57"/>
      <c r="BP104" s="57"/>
      <c r="BQ104" s="57"/>
      <c r="BR104" s="57"/>
      <c r="BS104" s="57"/>
      <c r="BT104" s="57"/>
      <c r="BU104" s="57"/>
      <c r="BV104" s="57"/>
      <c r="BW104" s="57"/>
      <c r="BX104" s="57"/>
      <c r="BY104" s="57"/>
      <c r="BZ104" s="57"/>
      <c r="CA104" s="57"/>
      <c r="CB104" s="57"/>
      <c r="CC104" s="57"/>
      <c r="CD104" s="57"/>
      <c r="CE104" s="57"/>
      <c r="CF104" s="57"/>
      <c r="CG104" s="57"/>
      <c r="CH104" s="57"/>
      <c r="CI104" s="57"/>
      <c r="CJ104" s="57"/>
      <c r="CK104" s="57"/>
      <c r="CL104" s="57"/>
      <c r="CM104" s="57"/>
      <c r="CN104" s="57"/>
      <c r="CO104" s="57"/>
      <c r="CP104" s="57"/>
      <c r="CQ104" s="57"/>
      <c r="CR104" s="57"/>
      <c r="CS104" s="57"/>
      <c r="CT104" s="57"/>
      <c r="CU104" s="57"/>
      <c r="CV104" s="57"/>
      <c r="CW104" s="57"/>
      <c r="CX104" s="57"/>
      <c r="CY104" s="57"/>
      <c r="CZ104" s="57"/>
      <c r="DA104" s="57"/>
      <c r="DB104" s="57"/>
      <c r="DC104" s="57"/>
      <c r="DD104" s="57"/>
      <c r="DE104" s="57"/>
      <c r="DF104" s="57"/>
      <c r="DG104" s="57"/>
      <c r="DH104" s="57"/>
      <c r="DI104" s="57"/>
      <c r="DJ104" s="57"/>
      <c r="DK104" s="57"/>
      <c r="DL104" s="57"/>
      <c r="DM104" s="57"/>
      <c r="DN104" s="57"/>
      <c r="DO104" s="57"/>
      <c r="DP104" s="57"/>
      <c r="DQ104" s="57"/>
      <c r="DR104" s="57"/>
      <c r="DS104" s="57"/>
      <c r="DT104" s="57"/>
      <c r="DU104" s="57"/>
      <c r="DV104" s="57"/>
      <c r="DW104" s="57"/>
      <c r="DX104" s="57"/>
      <c r="DY104" s="57"/>
      <c r="DZ104" s="57"/>
      <c r="EA104" s="57"/>
      <c r="EB104" s="57"/>
      <c r="EC104" s="57"/>
      <c r="ED104" s="57"/>
      <c r="EE104" s="57"/>
      <c r="EF104" s="57"/>
      <c r="EG104" s="57"/>
      <c r="EH104" s="57"/>
      <c r="EI104" s="57"/>
      <c r="EJ104" s="57"/>
      <c r="EK104" s="57"/>
      <c r="EL104" s="57"/>
      <c r="EM104" s="57"/>
      <c r="EN104" s="57"/>
      <c r="EO104" s="57"/>
      <c r="EP104" s="57"/>
      <c r="EQ104" s="57"/>
      <c r="ER104" s="57"/>
      <c r="ES104" s="57"/>
      <c r="ET104" s="57"/>
      <c r="EU104" s="57"/>
      <c r="EV104" s="57"/>
      <c r="EW104" s="57"/>
      <c r="EX104" s="57"/>
      <c r="EY104" s="57"/>
      <c r="EZ104" s="57"/>
      <c r="FA104" s="57"/>
      <c r="FB104" s="57"/>
      <c r="FC104" s="57"/>
      <c r="FD104" s="57"/>
      <c r="FE104" s="57"/>
      <c r="FF104" s="57"/>
      <c r="FG104" s="57"/>
      <c r="FH104" s="57"/>
      <c r="FI104" s="57"/>
      <c r="FJ104" s="57"/>
      <c r="FK104" s="57"/>
      <c r="FL104" s="57"/>
      <c r="FM104" s="57"/>
      <c r="FN104" s="57"/>
      <c r="FO104" s="57"/>
      <c r="FP104" s="57"/>
      <c r="FQ104" s="57"/>
      <c r="FR104" s="57"/>
      <c r="FS104" s="57"/>
    </row>
    <row r="105" spans="1:175" ht="99">
      <c r="A105" s="57"/>
      <c r="B105" s="71">
        <v>59</v>
      </c>
      <c r="C105" s="53" t="str">
        <f>BC_LĐNM!B60</f>
        <v>04PV-4251
CO2 Chiller</v>
      </c>
      <c r="D105" s="342" t="str">
        <f>BC_LĐNM!C60</f>
        <v>Valve bị kẹt 0~5%</v>
      </c>
      <c r="E105" s="343"/>
      <c r="F105" s="343"/>
      <c r="G105" s="344"/>
      <c r="H105" s="53" t="str">
        <f>BC_LĐNM!E60</f>
        <v>Đạt</v>
      </c>
      <c r="I105" s="34" t="str">
        <f>BC_LĐNM!F60</f>
        <v xml:space="preserve">Nguyên nhân: Travel lệch 
Thực hiện: Kiểm tra MV= 0~5% valve không di chuyển ty, output posit không có, tuy nhiên từ ~4.5% thì output posit có tác động và ti valve di chuyển. Dùng Hart kiểm tra thì travel lệch 5.1% ở 3.99mA. Tiến hành calib lại travel, valve hoạt động đúng, đáp ứng bình thường, bàn giao VH.
Kết quả: Valve đáp ứng bình thường, bàn giao VH </v>
      </c>
      <c r="J105" s="34"/>
      <c r="K105" s="34"/>
      <c r="L105" s="57"/>
      <c r="M105" s="57"/>
      <c r="N105" s="57"/>
      <c r="O105" s="57"/>
      <c r="P105" s="57"/>
      <c r="Q105" s="57"/>
      <c r="R105" s="57"/>
      <c r="S105" s="57"/>
      <c r="T105" s="57"/>
      <c r="U105" s="57"/>
      <c r="V105" s="57"/>
      <c r="W105" s="57"/>
      <c r="X105" s="57"/>
      <c r="Y105" s="57"/>
      <c r="Z105" s="57"/>
      <c r="AA105" s="57"/>
      <c r="AB105" s="57"/>
      <c r="AC105" s="57"/>
      <c r="AD105" s="57"/>
      <c r="AE105" s="57"/>
      <c r="AF105" s="57"/>
      <c r="AG105" s="57"/>
      <c r="AH105" s="57"/>
      <c r="AI105" s="57"/>
      <c r="AJ105" s="57"/>
      <c r="AK105" s="57"/>
      <c r="AL105" s="57"/>
      <c r="AM105" s="57"/>
      <c r="AN105" s="57"/>
      <c r="AO105" s="57"/>
      <c r="AP105" s="57"/>
      <c r="AQ105" s="57"/>
      <c r="AR105" s="57"/>
      <c r="AS105" s="57"/>
      <c r="AT105" s="57"/>
      <c r="AU105" s="57"/>
      <c r="AV105" s="57"/>
      <c r="AW105" s="57"/>
      <c r="AX105" s="57"/>
      <c r="AY105" s="57"/>
      <c r="AZ105" s="57"/>
      <c r="BA105" s="57"/>
      <c r="BB105" s="57"/>
      <c r="BC105" s="57"/>
      <c r="BD105" s="57"/>
      <c r="BE105" s="57"/>
      <c r="BF105" s="57"/>
      <c r="BG105" s="57"/>
      <c r="BH105" s="57"/>
      <c r="BI105" s="57"/>
      <c r="BJ105" s="57"/>
      <c r="BK105" s="57"/>
      <c r="BL105" s="57"/>
      <c r="BM105" s="57"/>
      <c r="BN105" s="57"/>
      <c r="BO105" s="57"/>
      <c r="BP105" s="57"/>
      <c r="BQ105" s="57"/>
      <c r="BR105" s="57"/>
      <c r="BS105" s="57"/>
      <c r="BT105" s="57"/>
      <c r="BU105" s="57"/>
      <c r="BV105" s="57"/>
      <c r="BW105" s="57"/>
      <c r="BX105" s="57"/>
      <c r="BY105" s="57"/>
      <c r="BZ105" s="57"/>
      <c r="CA105" s="57"/>
      <c r="CB105" s="57"/>
      <c r="CC105" s="57"/>
      <c r="CD105" s="57"/>
      <c r="CE105" s="57"/>
      <c r="CF105" s="57"/>
      <c r="CG105" s="57"/>
      <c r="CH105" s="57"/>
      <c r="CI105" s="57"/>
      <c r="CJ105" s="57"/>
      <c r="CK105" s="57"/>
      <c r="CL105" s="57"/>
      <c r="CM105" s="57"/>
      <c r="CN105" s="57"/>
      <c r="CO105" s="57"/>
      <c r="CP105" s="57"/>
      <c r="CQ105" s="57"/>
      <c r="CR105" s="57"/>
      <c r="CS105" s="57"/>
      <c r="CT105" s="57"/>
      <c r="CU105" s="57"/>
      <c r="CV105" s="57"/>
      <c r="CW105" s="57"/>
      <c r="CX105" s="57"/>
      <c r="CY105" s="57"/>
      <c r="CZ105" s="57"/>
      <c r="DA105" s="57"/>
      <c r="DB105" s="57"/>
      <c r="DC105" s="57"/>
      <c r="DD105" s="57"/>
      <c r="DE105" s="57"/>
      <c r="DF105" s="57"/>
      <c r="DG105" s="57"/>
      <c r="DH105" s="57"/>
      <c r="DI105" s="57"/>
      <c r="DJ105" s="57"/>
      <c r="DK105" s="57"/>
      <c r="DL105" s="57"/>
      <c r="DM105" s="57"/>
      <c r="DN105" s="57"/>
      <c r="DO105" s="57"/>
      <c r="DP105" s="57"/>
      <c r="DQ105" s="57"/>
      <c r="DR105" s="57"/>
      <c r="DS105" s="57"/>
      <c r="DT105" s="57"/>
      <c r="DU105" s="57"/>
      <c r="DV105" s="57"/>
      <c r="DW105" s="57"/>
      <c r="DX105" s="57"/>
      <c r="DY105" s="57"/>
      <c r="DZ105" s="57"/>
      <c r="EA105" s="57"/>
      <c r="EB105" s="57"/>
      <c r="EC105" s="57"/>
      <c r="ED105" s="57"/>
      <c r="EE105" s="57"/>
      <c r="EF105" s="57"/>
      <c r="EG105" s="57"/>
      <c r="EH105" s="57"/>
      <c r="EI105" s="57"/>
      <c r="EJ105" s="57"/>
      <c r="EK105" s="57"/>
      <c r="EL105" s="57"/>
      <c r="EM105" s="57"/>
      <c r="EN105" s="57"/>
      <c r="EO105" s="57"/>
      <c r="EP105" s="57"/>
      <c r="EQ105" s="57"/>
      <c r="ER105" s="57"/>
      <c r="ES105" s="57"/>
      <c r="ET105" s="57"/>
      <c r="EU105" s="57"/>
      <c r="EV105" s="57"/>
      <c r="EW105" s="57"/>
      <c r="EX105" s="57"/>
      <c r="EY105" s="57"/>
      <c r="EZ105" s="57"/>
      <c r="FA105" s="57"/>
      <c r="FB105" s="57"/>
      <c r="FC105" s="57"/>
      <c r="FD105" s="57"/>
      <c r="FE105" s="57"/>
      <c r="FF105" s="57"/>
      <c r="FG105" s="57"/>
      <c r="FH105" s="57"/>
      <c r="FI105" s="57"/>
      <c r="FJ105" s="57"/>
      <c r="FK105" s="57"/>
      <c r="FL105" s="57"/>
      <c r="FM105" s="57"/>
      <c r="FN105" s="57"/>
      <c r="FO105" s="57"/>
      <c r="FP105" s="57"/>
      <c r="FQ105" s="57"/>
      <c r="FR105" s="57"/>
      <c r="FS105" s="57"/>
    </row>
    <row r="106" spans="1:175" ht="82.5">
      <c r="A106" s="57"/>
      <c r="B106" s="71">
        <v>60</v>
      </c>
      <c r="C106" s="53" t="str">
        <f>BC_LĐNM!B61</f>
        <v>L48001F</v>
      </c>
      <c r="D106" s="342" t="str">
        <f>BC_LĐNM!C61</f>
        <v xml:space="preserve">Máy số 06, line F không in </v>
      </c>
      <c r="E106" s="343"/>
      <c r="F106" s="343"/>
      <c r="G106" s="344"/>
      <c r="H106" s="53" t="str">
        <f>BC_LĐNM!E61</f>
        <v>Đạt</v>
      </c>
      <c r="I106" s="34" t="str">
        <f>BC_LĐNM!F61</f>
        <v xml:space="preserve">Nguyên nhân: Cài đặt chưa phù hợp
Thực hiện: Quan sát thấy trạng thái máy in hoạt động bình thường không báo lỗi nhưng không in khi bao đi qua. Kiểm tra trạng thái cài đặt máy in thấy sai trạng thái, đã điều chỉnh lại cài đặt đưa máy in vào hoạt động bình thường
Kết quảThiết bị hoạt động bình thường, bàn giao cho VH. </v>
      </c>
      <c r="J106" s="34"/>
      <c r="K106" s="34"/>
      <c r="L106" s="57"/>
      <c r="M106" s="57"/>
      <c r="N106" s="57"/>
      <c r="O106" s="57"/>
      <c r="P106" s="57"/>
      <c r="Q106" s="57"/>
      <c r="R106" s="57"/>
      <c r="S106" s="57"/>
      <c r="T106" s="57"/>
      <c r="U106" s="57"/>
      <c r="V106" s="57"/>
      <c r="W106" s="57"/>
      <c r="X106" s="57"/>
      <c r="Y106" s="57"/>
      <c r="Z106" s="57"/>
      <c r="AA106" s="57"/>
      <c r="AB106" s="57"/>
      <c r="AC106" s="57"/>
      <c r="AD106" s="57"/>
      <c r="AE106" s="57"/>
      <c r="AF106" s="57"/>
      <c r="AG106" s="57"/>
      <c r="AH106" s="57"/>
      <c r="AI106" s="57"/>
      <c r="AJ106" s="57"/>
      <c r="AK106" s="57"/>
      <c r="AL106" s="57"/>
      <c r="AM106" s="57"/>
      <c r="AN106" s="57"/>
      <c r="AO106" s="57"/>
      <c r="AP106" s="57"/>
      <c r="AQ106" s="57"/>
      <c r="AR106" s="57"/>
      <c r="AS106" s="57"/>
      <c r="AT106" s="57"/>
      <c r="AU106" s="57"/>
      <c r="AV106" s="57"/>
      <c r="AW106" s="57"/>
      <c r="AX106" s="57"/>
      <c r="AY106" s="57"/>
      <c r="AZ106" s="57"/>
      <c r="BA106" s="57"/>
      <c r="BB106" s="57"/>
      <c r="BC106" s="57"/>
      <c r="BD106" s="57"/>
      <c r="BE106" s="57"/>
      <c r="BF106" s="57"/>
      <c r="BG106" s="57"/>
      <c r="BH106" s="57"/>
      <c r="BI106" s="57"/>
      <c r="BJ106" s="57"/>
      <c r="BK106" s="57"/>
      <c r="BL106" s="57"/>
      <c r="BM106" s="57"/>
      <c r="BN106" s="57"/>
      <c r="BO106" s="57"/>
      <c r="BP106" s="57"/>
      <c r="BQ106" s="57"/>
      <c r="BR106" s="57"/>
      <c r="BS106" s="57"/>
      <c r="BT106" s="57"/>
      <c r="BU106" s="57"/>
      <c r="BV106" s="57"/>
      <c r="BW106" s="57"/>
      <c r="BX106" s="57"/>
      <c r="BY106" s="57"/>
      <c r="BZ106" s="57"/>
      <c r="CA106" s="57"/>
      <c r="CB106" s="57"/>
      <c r="CC106" s="57"/>
      <c r="CD106" s="57"/>
      <c r="CE106" s="57"/>
      <c r="CF106" s="57"/>
      <c r="CG106" s="57"/>
      <c r="CH106" s="57"/>
      <c r="CI106" s="57"/>
      <c r="CJ106" s="57"/>
      <c r="CK106" s="57"/>
      <c r="CL106" s="57"/>
      <c r="CM106" s="57"/>
      <c r="CN106" s="57"/>
      <c r="CO106" s="57"/>
      <c r="CP106" s="57"/>
      <c r="CQ106" s="57"/>
      <c r="CR106" s="57"/>
      <c r="CS106" s="57"/>
      <c r="CT106" s="57"/>
      <c r="CU106" s="57"/>
      <c r="CV106" s="57"/>
      <c r="CW106" s="57"/>
      <c r="CX106" s="57"/>
      <c r="CY106" s="57"/>
      <c r="CZ106" s="57"/>
      <c r="DA106" s="57"/>
      <c r="DB106" s="57"/>
      <c r="DC106" s="57"/>
      <c r="DD106" s="57"/>
      <c r="DE106" s="57"/>
      <c r="DF106" s="57"/>
      <c r="DG106" s="57"/>
      <c r="DH106" s="57"/>
      <c r="DI106" s="57"/>
      <c r="DJ106" s="57"/>
      <c r="DK106" s="57"/>
      <c r="DL106" s="57"/>
      <c r="DM106" s="57"/>
      <c r="DN106" s="57"/>
      <c r="DO106" s="57"/>
      <c r="DP106" s="57"/>
      <c r="DQ106" s="57"/>
      <c r="DR106" s="57"/>
      <c r="DS106" s="57"/>
      <c r="DT106" s="57"/>
      <c r="DU106" s="57"/>
      <c r="DV106" s="57"/>
      <c r="DW106" s="57"/>
      <c r="DX106" s="57"/>
      <c r="DY106" s="57"/>
      <c r="DZ106" s="57"/>
      <c r="EA106" s="57"/>
      <c r="EB106" s="57"/>
      <c r="EC106" s="57"/>
      <c r="ED106" s="57"/>
      <c r="EE106" s="57"/>
      <c r="EF106" s="57"/>
      <c r="EG106" s="57"/>
      <c r="EH106" s="57"/>
      <c r="EI106" s="57"/>
      <c r="EJ106" s="57"/>
      <c r="EK106" s="57"/>
      <c r="EL106" s="57"/>
      <c r="EM106" s="57"/>
      <c r="EN106" s="57"/>
      <c r="EO106" s="57"/>
      <c r="EP106" s="57"/>
      <c r="EQ106" s="57"/>
      <c r="ER106" s="57"/>
      <c r="ES106" s="57"/>
      <c r="ET106" s="57"/>
      <c r="EU106" s="57"/>
      <c r="EV106" s="57"/>
      <c r="EW106" s="57"/>
      <c r="EX106" s="57"/>
      <c r="EY106" s="57"/>
      <c r="EZ106" s="57"/>
      <c r="FA106" s="57"/>
      <c r="FB106" s="57"/>
      <c r="FC106" s="57"/>
      <c r="FD106" s="57"/>
      <c r="FE106" s="57"/>
      <c r="FF106" s="57"/>
      <c r="FG106" s="57"/>
      <c r="FH106" s="57"/>
      <c r="FI106" s="57"/>
      <c r="FJ106" s="57"/>
      <c r="FK106" s="57"/>
      <c r="FL106" s="57"/>
      <c r="FM106" s="57"/>
      <c r="FN106" s="57"/>
      <c r="FO106" s="57"/>
      <c r="FP106" s="57"/>
      <c r="FQ106" s="57"/>
      <c r="FR106" s="57"/>
      <c r="FS106" s="57"/>
    </row>
    <row r="107" spans="1:175" ht="66">
      <c r="A107" s="57"/>
      <c r="B107" s="71">
        <v>61</v>
      </c>
      <c r="C107" s="53" t="str">
        <f>BC_LĐNM!B62</f>
        <v>Máy in số 05 dự phòng</v>
      </c>
      <c r="D107" s="342" t="str">
        <f>BC_LĐNM!C62</f>
        <v>VH báo in không hiện thị rõ</v>
      </c>
      <c r="E107" s="343"/>
      <c r="F107" s="343"/>
      <c r="G107" s="344"/>
      <c r="H107" s="53" t="str">
        <f>BC_LĐNM!E62</f>
        <v>Đạt</v>
      </c>
      <c r="I107" s="34" t="str">
        <f>BC_LĐNM!F62</f>
        <v>Nguyên nhân: Đầu in phun bẩn
Thực hiện: Kiểm tra thấy đầu in phun bẩn, tiến hành vệ sinh đầu in phun đưa máy in vào hoạt động.
Kết quả: Thiết bị hoạt động bình thường, bàn giao cho VH.</v>
      </c>
      <c r="J107" s="34"/>
      <c r="K107" s="34"/>
      <c r="L107" s="57"/>
      <c r="M107" s="57"/>
      <c r="N107" s="57"/>
      <c r="O107" s="57"/>
      <c r="P107" s="57"/>
      <c r="Q107" s="302"/>
      <c r="R107" s="57"/>
      <c r="S107" s="57"/>
      <c r="T107" s="57"/>
      <c r="U107" s="57"/>
      <c r="V107" s="57"/>
      <c r="W107" s="57"/>
      <c r="X107" s="57"/>
      <c r="Y107" s="57"/>
      <c r="Z107" s="57"/>
      <c r="AA107" s="57"/>
      <c r="AB107" s="57"/>
      <c r="AC107" s="57"/>
      <c r="AD107" s="57"/>
      <c r="AE107" s="57"/>
      <c r="AF107" s="57"/>
      <c r="AG107" s="57"/>
      <c r="AH107" s="57"/>
      <c r="AI107" s="57"/>
      <c r="AJ107" s="57"/>
      <c r="AK107" s="57"/>
      <c r="AL107" s="57"/>
      <c r="AM107" s="57"/>
      <c r="AN107" s="57"/>
      <c r="AO107" s="57"/>
      <c r="AP107" s="57"/>
      <c r="AQ107" s="57"/>
      <c r="AR107" s="57"/>
      <c r="AS107" s="57"/>
      <c r="AT107" s="57"/>
      <c r="AU107" s="57"/>
      <c r="AV107" s="57"/>
      <c r="AW107" s="57"/>
      <c r="AX107" s="57"/>
      <c r="AY107" s="57"/>
      <c r="AZ107" s="57"/>
      <c r="BA107" s="57"/>
      <c r="BB107" s="57"/>
      <c r="BC107" s="57"/>
      <c r="BD107" s="57"/>
      <c r="BE107" s="57"/>
      <c r="BF107" s="57"/>
      <c r="BG107" s="57"/>
      <c r="BH107" s="57"/>
      <c r="BI107" s="57"/>
      <c r="BJ107" s="57"/>
      <c r="BK107" s="57"/>
      <c r="BL107" s="57"/>
      <c r="BM107" s="57"/>
      <c r="BN107" s="57"/>
      <c r="BO107" s="57"/>
      <c r="BP107" s="57"/>
      <c r="BQ107" s="57"/>
      <c r="BR107" s="57"/>
      <c r="BS107" s="57"/>
      <c r="BT107" s="57"/>
      <c r="BU107" s="57"/>
      <c r="BV107" s="57"/>
      <c r="BW107" s="57"/>
      <c r="BX107" s="57"/>
      <c r="BY107" s="57"/>
      <c r="BZ107" s="57"/>
      <c r="CA107" s="57"/>
      <c r="CB107" s="57"/>
      <c r="CC107" s="57"/>
      <c r="CD107" s="57"/>
      <c r="CE107" s="57"/>
      <c r="CF107" s="57"/>
      <c r="CG107" s="57"/>
      <c r="CH107" s="57"/>
      <c r="CI107" s="57"/>
      <c r="CJ107" s="57"/>
      <c r="CK107" s="57"/>
      <c r="CL107" s="57"/>
      <c r="CM107" s="57"/>
      <c r="CN107" s="57"/>
      <c r="CO107" s="57"/>
      <c r="CP107" s="57"/>
      <c r="CQ107" s="57"/>
      <c r="CR107" s="57"/>
      <c r="CS107" s="57"/>
      <c r="CT107" s="57"/>
      <c r="CU107" s="57"/>
      <c r="CV107" s="57"/>
      <c r="CW107" s="57"/>
      <c r="CX107" s="57"/>
      <c r="CY107" s="57"/>
      <c r="CZ107" s="57"/>
      <c r="DA107" s="57"/>
      <c r="DB107" s="57"/>
      <c r="DC107" s="57"/>
      <c r="DD107" s="57"/>
      <c r="DE107" s="57"/>
      <c r="DF107" s="57"/>
      <c r="DG107" s="57"/>
      <c r="DH107" s="57"/>
      <c r="DI107" s="57"/>
      <c r="DJ107" s="57"/>
      <c r="DK107" s="57"/>
      <c r="DL107" s="57"/>
      <c r="DM107" s="57"/>
      <c r="DN107" s="57"/>
      <c r="DO107" s="57"/>
      <c r="DP107" s="57"/>
      <c r="DQ107" s="57"/>
      <c r="DR107" s="57"/>
      <c r="DS107" s="57"/>
      <c r="DT107" s="57"/>
      <c r="DU107" s="57"/>
      <c r="DV107" s="57"/>
      <c r="DW107" s="57"/>
      <c r="DX107" s="57"/>
      <c r="DY107" s="57"/>
      <c r="DZ107" s="57"/>
      <c r="EA107" s="57"/>
      <c r="EB107" s="57"/>
      <c r="EC107" s="57"/>
      <c r="ED107" s="57"/>
      <c r="EE107" s="57"/>
      <c r="EF107" s="57"/>
      <c r="EG107" s="57"/>
      <c r="EH107" s="57"/>
      <c r="EI107" s="57"/>
      <c r="EJ107" s="57"/>
      <c r="EK107" s="57"/>
      <c r="EL107" s="57"/>
      <c r="EM107" s="57"/>
      <c r="EN107" s="57"/>
      <c r="EO107" s="57"/>
      <c r="EP107" s="57"/>
      <c r="EQ107" s="57"/>
      <c r="ER107" s="57"/>
      <c r="ES107" s="57"/>
      <c r="ET107" s="57"/>
      <c r="EU107" s="57"/>
      <c r="EV107" s="57"/>
      <c r="EW107" s="57"/>
      <c r="EX107" s="57"/>
      <c r="EY107" s="57"/>
      <c r="EZ107" s="57"/>
      <c r="FA107" s="57"/>
      <c r="FB107" s="57"/>
      <c r="FC107" s="57"/>
      <c r="FD107" s="57"/>
      <c r="FE107" s="57"/>
      <c r="FF107" s="57"/>
      <c r="FG107" s="57"/>
      <c r="FH107" s="57"/>
      <c r="FI107" s="57"/>
      <c r="FJ107" s="57"/>
      <c r="FK107" s="57"/>
      <c r="FL107" s="57"/>
      <c r="FM107" s="57"/>
      <c r="FN107" s="57"/>
      <c r="FO107" s="57"/>
      <c r="FP107" s="57"/>
      <c r="FQ107" s="57"/>
      <c r="FR107" s="57"/>
      <c r="FS107" s="57"/>
    </row>
    <row r="108" spans="1:175" ht="115.5">
      <c r="A108" s="57"/>
      <c r="B108" s="71">
        <v>62</v>
      </c>
      <c r="C108" s="53" t="str">
        <f>BC_LĐNM!B63</f>
        <v>U20202A</v>
      </c>
      <c r="D108" s="342" t="str">
        <f>BC_LĐNM!C63</f>
        <v xml:space="preserve">Không đóng mở các valve trong chuyền được </v>
      </c>
      <c r="E108" s="343"/>
      <c r="F108" s="343"/>
      <c r="G108" s="344"/>
      <c r="H108" s="53" t="str">
        <f>BC_LĐNM!E63</f>
        <v>Đạt</v>
      </c>
      <c r="I108" s="34" t="str">
        <f>BC_LĐNM!F63</f>
        <v>Nguyên nhân: Nghi ngờ switch local/  remote chập chờn. 
Thực hiện: Kiểm tra các valve tại  LC08 đóng mở bình thường, tuy nhiên trên HMI không nhận trạng thái remote, phối hợp VH Stop U20202A,  kiểm tra dây siết tesminal , gia cố lại cụm Switch. Các valve đóng mở lại bình thường. Sau khi test đong mở valve bình thường VH đã cho chạy lại U20202A.
Kết quả: Sau khi test đong mở valve bình thường VH đã cho chạy lại U20202A.
Kiến nghi: Trường hợp lỗi lặp lại thì thay thế bộ switch 3 vị trí.</v>
      </c>
      <c r="J108" s="34"/>
      <c r="K108" s="34"/>
      <c r="L108" s="57"/>
      <c r="M108" s="57"/>
      <c r="N108" s="57"/>
      <c r="O108" s="57"/>
      <c r="P108" s="57"/>
      <c r="Q108" s="57"/>
      <c r="R108" s="57"/>
      <c r="S108" s="57"/>
      <c r="T108" s="57"/>
      <c r="U108" s="57"/>
      <c r="V108" s="57"/>
      <c r="W108" s="57"/>
      <c r="X108" s="57"/>
      <c r="Y108" s="57"/>
      <c r="Z108" s="57"/>
      <c r="AA108" s="57"/>
      <c r="AB108" s="57"/>
      <c r="AC108" s="57"/>
      <c r="AD108" s="57"/>
      <c r="AE108" s="57"/>
      <c r="AF108" s="57"/>
      <c r="AG108" s="57"/>
      <c r="AH108" s="57"/>
      <c r="AI108" s="57"/>
      <c r="AJ108" s="57"/>
      <c r="AK108" s="57"/>
      <c r="AL108" s="57"/>
      <c r="AM108" s="57"/>
      <c r="AN108" s="57"/>
      <c r="AO108" s="57"/>
      <c r="AP108" s="57"/>
      <c r="AQ108" s="57"/>
      <c r="AR108" s="57"/>
      <c r="AS108" s="57"/>
      <c r="AT108" s="57"/>
      <c r="AU108" s="57"/>
      <c r="AV108" s="57"/>
      <c r="AW108" s="57"/>
      <c r="AX108" s="57"/>
      <c r="AY108" s="57"/>
      <c r="AZ108" s="57"/>
      <c r="BA108" s="57"/>
      <c r="BB108" s="57"/>
      <c r="BC108" s="57"/>
      <c r="BD108" s="57"/>
      <c r="BE108" s="57"/>
      <c r="BF108" s="57"/>
      <c r="BG108" s="57"/>
      <c r="BH108" s="57"/>
      <c r="BI108" s="57"/>
      <c r="BJ108" s="57"/>
      <c r="BK108" s="57"/>
      <c r="BL108" s="57"/>
      <c r="BM108" s="57"/>
      <c r="BN108" s="57"/>
      <c r="BO108" s="57"/>
      <c r="BP108" s="57"/>
      <c r="BQ108" s="57"/>
      <c r="BR108" s="57"/>
      <c r="BS108" s="57"/>
      <c r="BT108" s="57"/>
      <c r="BU108" s="57"/>
      <c r="BV108" s="57"/>
      <c r="BW108" s="57"/>
      <c r="BX108" s="57"/>
      <c r="BY108" s="57"/>
      <c r="BZ108" s="57"/>
      <c r="CA108" s="57"/>
      <c r="CB108" s="57"/>
      <c r="CC108" s="57"/>
      <c r="CD108" s="57"/>
      <c r="CE108" s="57"/>
      <c r="CF108" s="57"/>
      <c r="CG108" s="57"/>
      <c r="CH108" s="57"/>
      <c r="CI108" s="57"/>
      <c r="CJ108" s="57"/>
      <c r="CK108" s="57"/>
      <c r="CL108" s="57"/>
      <c r="CM108" s="57"/>
      <c r="CN108" s="57"/>
      <c r="CO108" s="57"/>
      <c r="CP108" s="57"/>
      <c r="CQ108" s="57"/>
      <c r="CR108" s="57"/>
      <c r="CS108" s="57"/>
      <c r="CT108" s="57"/>
      <c r="CU108" s="57"/>
      <c r="CV108" s="57"/>
      <c r="CW108" s="57"/>
      <c r="CX108" s="57"/>
      <c r="CY108" s="57"/>
      <c r="CZ108" s="57"/>
      <c r="DA108" s="57"/>
      <c r="DB108" s="57"/>
      <c r="DC108" s="57"/>
      <c r="DD108" s="57"/>
      <c r="DE108" s="57"/>
      <c r="DF108" s="57"/>
      <c r="DG108" s="57"/>
      <c r="DH108" s="57"/>
      <c r="DI108" s="57"/>
      <c r="DJ108" s="57"/>
      <c r="DK108" s="57"/>
      <c r="DL108" s="57"/>
      <c r="DM108" s="57"/>
      <c r="DN108" s="57"/>
      <c r="DO108" s="57"/>
      <c r="DP108" s="57"/>
      <c r="DQ108" s="57"/>
      <c r="DR108" s="57"/>
      <c r="DS108" s="57"/>
      <c r="DT108" s="57"/>
      <c r="DU108" s="57"/>
      <c r="DV108" s="57"/>
      <c r="DW108" s="57"/>
      <c r="DX108" s="57"/>
      <c r="DY108" s="57"/>
      <c r="DZ108" s="57"/>
      <c r="EA108" s="57"/>
      <c r="EB108" s="57"/>
      <c r="EC108" s="57"/>
      <c r="ED108" s="57"/>
      <c r="EE108" s="57"/>
      <c r="EF108" s="57"/>
      <c r="EG108" s="57"/>
      <c r="EH108" s="57"/>
      <c r="EI108" s="57"/>
      <c r="EJ108" s="57"/>
      <c r="EK108" s="57"/>
      <c r="EL108" s="57"/>
      <c r="EM108" s="57"/>
      <c r="EN108" s="57"/>
      <c r="EO108" s="57"/>
      <c r="EP108" s="57"/>
      <c r="EQ108" s="57"/>
      <c r="ER108" s="57"/>
      <c r="ES108" s="57"/>
      <c r="ET108" s="57"/>
      <c r="EU108" s="57"/>
      <c r="EV108" s="57"/>
      <c r="EW108" s="57"/>
      <c r="EX108" s="57"/>
      <c r="EY108" s="57"/>
      <c r="EZ108" s="57"/>
      <c r="FA108" s="57"/>
      <c r="FB108" s="57"/>
      <c r="FC108" s="57"/>
      <c r="FD108" s="57"/>
      <c r="FE108" s="57"/>
      <c r="FF108" s="57"/>
      <c r="FG108" s="57"/>
      <c r="FH108" s="57"/>
      <c r="FI108" s="57"/>
      <c r="FJ108" s="57"/>
      <c r="FK108" s="57"/>
      <c r="FL108" s="57"/>
      <c r="FM108" s="57"/>
      <c r="FN108" s="57"/>
      <c r="FO108" s="57"/>
      <c r="FP108" s="57"/>
      <c r="FQ108" s="57"/>
      <c r="FR108" s="57"/>
      <c r="FS108" s="57"/>
    </row>
    <row r="109" spans="1:175" ht="66">
      <c r="A109" s="57"/>
      <c r="B109" s="71">
        <v>63</v>
      </c>
      <c r="C109" s="53" t="str">
        <f>BC_LĐNM!B64</f>
        <v xml:space="preserve"> L48001A</v>
      </c>
      <c r="D109" s="342" t="str">
        <f>BC_LĐNM!C64</f>
        <v>VH báo lệch tia mực.</v>
      </c>
      <c r="E109" s="343"/>
      <c r="F109" s="343"/>
      <c r="G109" s="344"/>
      <c r="H109" s="53" t="str">
        <f>BC_LĐNM!E64</f>
        <v>Đạt</v>
      </c>
      <c r="I109" s="34" t="str">
        <f>BC_LĐNM!F64</f>
        <v>Nguyên nhân:  Lệch tia mực
Thực hiện: Kiểm tra máy in số 3, thấy đầu in lệch tia mực, tiến hành vệ sinh và chỉnh lại tia mực.
Kết quả: Thiết bị hoạt động bình thường, bàn giao cho VH.</v>
      </c>
      <c r="J109" s="34"/>
      <c r="K109" s="34"/>
      <c r="L109" s="57"/>
      <c r="M109" s="57"/>
      <c r="N109" s="57"/>
      <c r="O109" s="57"/>
      <c r="P109" s="57"/>
      <c r="Q109" s="57"/>
      <c r="R109" s="57"/>
      <c r="S109" s="57"/>
      <c r="T109" s="57"/>
      <c r="U109" s="57"/>
      <c r="V109" s="57"/>
      <c r="W109" s="57"/>
      <c r="X109" s="57"/>
      <c r="Y109" s="57"/>
      <c r="Z109" s="57"/>
      <c r="AA109" s="57"/>
      <c r="AB109" s="57"/>
      <c r="AC109" s="57"/>
      <c r="AD109" s="57"/>
      <c r="AE109" s="57"/>
      <c r="AF109" s="57"/>
      <c r="AG109" s="57"/>
      <c r="AH109" s="57"/>
      <c r="AI109" s="57"/>
      <c r="AJ109" s="57"/>
      <c r="AK109" s="57"/>
      <c r="AL109" s="57"/>
      <c r="AM109" s="57"/>
      <c r="AN109" s="57"/>
      <c r="AO109" s="57"/>
      <c r="AP109" s="57"/>
      <c r="AQ109" s="57"/>
      <c r="AR109" s="57"/>
      <c r="AS109" s="57"/>
      <c r="AT109" s="57"/>
      <c r="AU109" s="57"/>
      <c r="AV109" s="57"/>
      <c r="AW109" s="57"/>
      <c r="AX109" s="57"/>
      <c r="AY109" s="57"/>
      <c r="AZ109" s="57"/>
      <c r="BA109" s="57"/>
      <c r="BB109" s="57"/>
      <c r="BC109" s="57"/>
      <c r="BD109" s="57"/>
      <c r="BE109" s="57"/>
      <c r="BF109" s="57"/>
      <c r="BG109" s="57"/>
      <c r="BH109" s="57"/>
      <c r="BI109" s="57"/>
      <c r="BJ109" s="57"/>
      <c r="BK109" s="57"/>
      <c r="BL109" s="57"/>
      <c r="BM109" s="57"/>
      <c r="BN109" s="57"/>
      <c r="BO109" s="57"/>
      <c r="BP109" s="57"/>
      <c r="BQ109" s="57"/>
      <c r="BR109" s="57"/>
      <c r="BS109" s="57"/>
      <c r="BT109" s="57"/>
      <c r="BU109" s="57"/>
      <c r="BV109" s="57"/>
      <c r="BW109" s="57"/>
      <c r="BX109" s="57"/>
      <c r="BY109" s="57"/>
      <c r="BZ109" s="57"/>
      <c r="CA109" s="57"/>
      <c r="CB109" s="57"/>
      <c r="CC109" s="57"/>
      <c r="CD109" s="57"/>
      <c r="CE109" s="57"/>
      <c r="CF109" s="57"/>
      <c r="CG109" s="57"/>
      <c r="CH109" s="57"/>
      <c r="CI109" s="57"/>
      <c r="CJ109" s="57"/>
      <c r="CK109" s="57"/>
      <c r="CL109" s="57"/>
      <c r="CM109" s="57"/>
      <c r="CN109" s="57"/>
      <c r="CO109" s="57"/>
      <c r="CP109" s="57"/>
      <c r="CQ109" s="57"/>
      <c r="CR109" s="57"/>
      <c r="CS109" s="57"/>
      <c r="CT109" s="57"/>
      <c r="CU109" s="57"/>
      <c r="CV109" s="57"/>
      <c r="CW109" s="57"/>
      <c r="CX109" s="57"/>
      <c r="CY109" s="57"/>
      <c r="CZ109" s="57"/>
      <c r="DA109" s="57"/>
      <c r="DB109" s="57"/>
      <c r="DC109" s="57"/>
      <c r="DD109" s="57"/>
      <c r="DE109" s="57"/>
      <c r="DF109" s="57"/>
      <c r="DG109" s="57"/>
      <c r="DH109" s="57"/>
      <c r="DI109" s="57"/>
      <c r="DJ109" s="57"/>
      <c r="DK109" s="57"/>
      <c r="DL109" s="57"/>
      <c r="DM109" s="57"/>
      <c r="DN109" s="57"/>
      <c r="DO109" s="57"/>
      <c r="DP109" s="57"/>
      <c r="DQ109" s="57"/>
      <c r="DR109" s="57"/>
      <c r="DS109" s="57"/>
      <c r="DT109" s="57"/>
      <c r="DU109" s="57"/>
      <c r="DV109" s="57"/>
      <c r="DW109" s="57"/>
      <c r="DX109" s="57"/>
      <c r="DY109" s="57"/>
      <c r="DZ109" s="57"/>
      <c r="EA109" s="57"/>
      <c r="EB109" s="57"/>
      <c r="EC109" s="57"/>
      <c r="ED109" s="57"/>
      <c r="EE109" s="57"/>
      <c r="EF109" s="57"/>
      <c r="EG109" s="57"/>
      <c r="EH109" s="57"/>
      <c r="EI109" s="57"/>
      <c r="EJ109" s="57"/>
      <c r="EK109" s="57"/>
      <c r="EL109" s="57"/>
      <c r="EM109" s="57"/>
      <c r="EN109" s="57"/>
      <c r="EO109" s="57"/>
      <c r="EP109" s="57"/>
      <c r="EQ109" s="57"/>
      <c r="ER109" s="57"/>
      <c r="ES109" s="57"/>
      <c r="ET109" s="57"/>
      <c r="EU109" s="57"/>
      <c r="EV109" s="57"/>
      <c r="EW109" s="57"/>
      <c r="EX109" s="57"/>
      <c r="EY109" s="57"/>
      <c r="EZ109" s="57"/>
      <c r="FA109" s="57"/>
      <c r="FB109" s="57"/>
      <c r="FC109" s="57"/>
      <c r="FD109" s="57"/>
      <c r="FE109" s="57"/>
      <c r="FF109" s="57"/>
      <c r="FG109" s="57"/>
      <c r="FH109" s="57"/>
      <c r="FI109" s="57"/>
      <c r="FJ109" s="57"/>
      <c r="FK109" s="57"/>
      <c r="FL109" s="57"/>
      <c r="FM109" s="57"/>
      <c r="FN109" s="57"/>
      <c r="FO109" s="57"/>
      <c r="FP109" s="57"/>
      <c r="FQ109" s="57"/>
      <c r="FR109" s="57"/>
      <c r="FS109" s="57"/>
    </row>
    <row r="110" spans="1:175" ht="66">
      <c r="A110" s="57"/>
      <c r="B110" s="71">
        <v>64</v>
      </c>
      <c r="C110" s="53" t="str">
        <f>BC_LĐNM!B65</f>
        <v>L08202B</v>
      </c>
      <c r="D110" s="342" t="str">
        <f>BC_LĐNM!C65</f>
        <v>VH báo sensor không nhận tín hiệu.</v>
      </c>
      <c r="E110" s="343"/>
      <c r="F110" s="343"/>
      <c r="G110" s="344"/>
      <c r="H110" s="53" t="str">
        <f>BC_LĐNM!E65</f>
        <v>Đạt</v>
      </c>
      <c r="I110" s="34" t="str">
        <f>BC_LĐNM!F65</f>
        <v>Nguyên nhân: Lỏng support
Thực hiện: Quan sát thấy lỏng support sensor B31, tiến hành siết ốc cố định lại support và điều chỉnh sensor cho phù hợp.
Kết quả: Thiết bị hoạt động bình thường, bàn giao cho VH.</v>
      </c>
      <c r="J110" s="34"/>
      <c r="K110" s="34"/>
      <c r="L110" s="57"/>
      <c r="M110" s="57"/>
      <c r="N110" s="57"/>
      <c r="O110" s="57"/>
      <c r="P110" s="57"/>
      <c r="Q110" s="57"/>
      <c r="R110" s="57"/>
      <c r="S110" s="57"/>
      <c r="T110" s="57"/>
      <c r="U110" s="57"/>
      <c r="V110" s="57"/>
      <c r="W110" s="57"/>
      <c r="X110" s="57"/>
      <c r="Y110" s="57"/>
      <c r="Z110" s="57"/>
      <c r="AA110" s="57"/>
      <c r="AB110" s="57"/>
      <c r="AC110" s="57"/>
      <c r="AD110" s="57"/>
      <c r="AE110" s="57"/>
      <c r="AF110" s="57"/>
      <c r="AG110" s="57"/>
      <c r="AH110" s="57"/>
      <c r="AI110" s="57"/>
      <c r="AJ110" s="57"/>
      <c r="AK110" s="57"/>
      <c r="AL110" s="57"/>
      <c r="AM110" s="57"/>
      <c r="AN110" s="57"/>
      <c r="AO110" s="57"/>
      <c r="AP110" s="57"/>
      <c r="AQ110" s="57"/>
      <c r="AR110" s="57"/>
      <c r="AS110" s="57"/>
      <c r="AT110" s="57"/>
      <c r="AU110" s="57"/>
      <c r="AV110" s="57"/>
      <c r="AW110" s="57"/>
      <c r="AX110" s="57"/>
      <c r="AY110" s="57"/>
      <c r="AZ110" s="57"/>
      <c r="BA110" s="57"/>
      <c r="BB110" s="57"/>
      <c r="BC110" s="57"/>
      <c r="BD110" s="57"/>
      <c r="BE110" s="57"/>
      <c r="BF110" s="57"/>
      <c r="BG110" s="57"/>
      <c r="BH110" s="57"/>
      <c r="BI110" s="57"/>
      <c r="BJ110" s="57"/>
      <c r="BK110" s="57"/>
      <c r="BL110" s="57"/>
      <c r="BM110" s="57"/>
      <c r="BN110" s="57"/>
      <c r="BO110" s="57"/>
      <c r="BP110" s="57"/>
      <c r="BQ110" s="57"/>
      <c r="BR110" s="57"/>
      <c r="BS110" s="57"/>
      <c r="BT110" s="57"/>
      <c r="BU110" s="57"/>
      <c r="BV110" s="57"/>
      <c r="BW110" s="57"/>
      <c r="BX110" s="57"/>
      <c r="BY110" s="57"/>
      <c r="BZ110" s="57"/>
      <c r="CA110" s="57"/>
      <c r="CB110" s="57"/>
      <c r="CC110" s="57"/>
      <c r="CD110" s="57"/>
      <c r="CE110" s="57"/>
      <c r="CF110" s="57"/>
      <c r="CG110" s="57"/>
      <c r="CH110" s="57"/>
      <c r="CI110" s="57"/>
      <c r="CJ110" s="57"/>
      <c r="CK110" s="57"/>
      <c r="CL110" s="57"/>
      <c r="CM110" s="57"/>
      <c r="CN110" s="57"/>
      <c r="CO110" s="57"/>
      <c r="CP110" s="57"/>
      <c r="CQ110" s="57"/>
      <c r="CR110" s="57"/>
      <c r="CS110" s="57"/>
      <c r="CT110" s="57"/>
      <c r="CU110" s="57"/>
      <c r="CV110" s="57"/>
      <c r="CW110" s="57"/>
      <c r="CX110" s="57"/>
      <c r="CY110" s="57"/>
      <c r="CZ110" s="57"/>
      <c r="DA110" s="57"/>
      <c r="DB110" s="57"/>
      <c r="DC110" s="57"/>
      <c r="DD110" s="57"/>
      <c r="DE110" s="57"/>
      <c r="DF110" s="57"/>
      <c r="DG110" s="57"/>
      <c r="DH110" s="57"/>
      <c r="DI110" s="57"/>
      <c r="DJ110" s="57"/>
      <c r="DK110" s="57"/>
      <c r="DL110" s="57"/>
      <c r="DM110" s="57"/>
      <c r="DN110" s="57"/>
      <c r="DO110" s="57"/>
      <c r="DP110" s="57"/>
      <c r="DQ110" s="57"/>
      <c r="DR110" s="57"/>
      <c r="DS110" s="57"/>
      <c r="DT110" s="57"/>
      <c r="DU110" s="57"/>
      <c r="DV110" s="57"/>
      <c r="DW110" s="57"/>
      <c r="DX110" s="57"/>
      <c r="DY110" s="57"/>
      <c r="DZ110" s="57"/>
      <c r="EA110" s="57"/>
      <c r="EB110" s="57"/>
      <c r="EC110" s="57"/>
      <c r="ED110" s="57"/>
      <c r="EE110" s="57"/>
      <c r="EF110" s="57"/>
      <c r="EG110" s="57"/>
      <c r="EH110" s="57"/>
      <c r="EI110" s="57"/>
      <c r="EJ110" s="57"/>
      <c r="EK110" s="57"/>
      <c r="EL110" s="57"/>
      <c r="EM110" s="57"/>
      <c r="EN110" s="57"/>
      <c r="EO110" s="57"/>
      <c r="EP110" s="57"/>
      <c r="EQ110" s="57"/>
      <c r="ER110" s="57"/>
      <c r="ES110" s="57"/>
      <c r="ET110" s="57"/>
      <c r="EU110" s="57"/>
      <c r="EV110" s="57"/>
      <c r="EW110" s="57"/>
      <c r="EX110" s="57"/>
      <c r="EY110" s="57"/>
      <c r="EZ110" s="57"/>
      <c r="FA110" s="57"/>
      <c r="FB110" s="57"/>
      <c r="FC110" s="57"/>
      <c r="FD110" s="57"/>
      <c r="FE110" s="57"/>
      <c r="FF110" s="57"/>
      <c r="FG110" s="57"/>
      <c r="FH110" s="57"/>
      <c r="FI110" s="57"/>
      <c r="FJ110" s="57"/>
      <c r="FK110" s="57"/>
      <c r="FL110" s="57"/>
      <c r="FM110" s="57"/>
      <c r="FN110" s="57"/>
      <c r="FO110" s="57"/>
      <c r="FP110" s="57"/>
      <c r="FQ110" s="57"/>
      <c r="FR110" s="57"/>
      <c r="FS110" s="57"/>
    </row>
    <row r="111" spans="1:175" hidden="1">
      <c r="A111" s="57"/>
      <c r="B111" s="71">
        <v>65</v>
      </c>
      <c r="C111" s="53">
        <f>BC_LĐNM!B66</f>
        <v>0</v>
      </c>
      <c r="D111" s="342">
        <f>BC_LĐNM!C66</f>
        <v>0</v>
      </c>
      <c r="E111" s="343"/>
      <c r="F111" s="343"/>
      <c r="G111" s="344"/>
      <c r="H111" s="53">
        <f>BC_LĐNM!E66</f>
        <v>0</v>
      </c>
      <c r="I111" s="34">
        <f>BC_LĐNM!F66</f>
        <v>0</v>
      </c>
      <c r="J111" s="34"/>
      <c r="K111" s="34"/>
      <c r="L111" s="57"/>
      <c r="M111" s="57"/>
      <c r="N111" s="57"/>
      <c r="O111" s="57"/>
      <c r="P111" s="57"/>
      <c r="Q111" s="57"/>
      <c r="R111" s="57"/>
      <c r="S111" s="57"/>
      <c r="T111" s="57"/>
      <c r="U111" s="57"/>
      <c r="V111" s="57"/>
      <c r="W111" s="57"/>
      <c r="X111" s="57"/>
      <c r="Y111" s="57"/>
      <c r="Z111" s="57"/>
      <c r="AA111" s="57"/>
      <c r="AB111" s="57"/>
      <c r="AC111" s="57"/>
      <c r="AD111" s="57"/>
      <c r="AE111" s="57"/>
      <c r="AF111" s="57"/>
      <c r="AG111" s="57"/>
      <c r="AH111" s="57"/>
      <c r="AI111" s="57"/>
      <c r="AJ111" s="57"/>
      <c r="AK111" s="57"/>
      <c r="AL111" s="57"/>
      <c r="AM111" s="57"/>
      <c r="AN111" s="57"/>
      <c r="AO111" s="57"/>
      <c r="AP111" s="57"/>
      <c r="AQ111" s="57"/>
      <c r="AR111" s="57"/>
      <c r="AS111" s="57"/>
      <c r="AT111" s="57"/>
      <c r="AU111" s="57"/>
      <c r="AV111" s="57"/>
      <c r="AW111" s="57"/>
      <c r="AX111" s="57"/>
      <c r="AY111" s="57"/>
      <c r="AZ111" s="57"/>
      <c r="BA111" s="57"/>
      <c r="BB111" s="57"/>
      <c r="BC111" s="57"/>
      <c r="BD111" s="57"/>
      <c r="BE111" s="57"/>
      <c r="BF111" s="57"/>
      <c r="BG111" s="57"/>
      <c r="BH111" s="57"/>
      <c r="BI111" s="57"/>
      <c r="BJ111" s="57"/>
      <c r="BK111" s="57"/>
      <c r="BL111" s="57"/>
      <c r="BM111" s="57"/>
      <c r="BN111" s="57"/>
      <c r="BO111" s="57"/>
      <c r="BP111" s="57"/>
      <c r="BQ111" s="57"/>
      <c r="BR111" s="57"/>
      <c r="BS111" s="57"/>
      <c r="BT111" s="57"/>
      <c r="BU111" s="57"/>
      <c r="BV111" s="57"/>
      <c r="BW111" s="57"/>
      <c r="BX111" s="57"/>
      <c r="BY111" s="57"/>
      <c r="BZ111" s="57"/>
      <c r="CA111" s="57"/>
      <c r="CB111" s="57"/>
      <c r="CC111" s="57"/>
      <c r="CD111" s="57"/>
      <c r="CE111" s="57"/>
      <c r="CF111" s="57"/>
      <c r="CG111" s="57"/>
      <c r="CH111" s="57"/>
      <c r="CI111" s="57"/>
      <c r="CJ111" s="57"/>
      <c r="CK111" s="57"/>
      <c r="CL111" s="57"/>
      <c r="CM111" s="57"/>
      <c r="CN111" s="57"/>
      <c r="CO111" s="57"/>
      <c r="CP111" s="57"/>
      <c r="CQ111" s="57"/>
      <c r="CR111" s="57"/>
      <c r="CS111" s="57"/>
      <c r="CT111" s="57"/>
      <c r="CU111" s="57"/>
      <c r="CV111" s="57"/>
      <c r="CW111" s="57"/>
      <c r="CX111" s="57"/>
      <c r="CY111" s="57"/>
      <c r="CZ111" s="57"/>
      <c r="DA111" s="57"/>
      <c r="DB111" s="57"/>
      <c r="DC111" s="57"/>
      <c r="DD111" s="57"/>
      <c r="DE111" s="57"/>
      <c r="DF111" s="57"/>
      <c r="DG111" s="57"/>
      <c r="DH111" s="57"/>
      <c r="DI111" s="57"/>
      <c r="DJ111" s="57"/>
      <c r="DK111" s="57"/>
      <c r="DL111" s="57"/>
      <c r="DM111" s="57"/>
      <c r="DN111" s="57"/>
      <c r="DO111" s="57"/>
      <c r="DP111" s="57"/>
      <c r="DQ111" s="57"/>
      <c r="DR111" s="57"/>
      <c r="DS111" s="57"/>
      <c r="DT111" s="57"/>
      <c r="DU111" s="57"/>
      <c r="DV111" s="57"/>
      <c r="DW111" s="57"/>
      <c r="DX111" s="57"/>
      <c r="DY111" s="57"/>
      <c r="DZ111" s="57"/>
      <c r="EA111" s="57"/>
      <c r="EB111" s="57"/>
      <c r="EC111" s="57"/>
      <c r="ED111" s="57"/>
      <c r="EE111" s="57"/>
      <c r="EF111" s="57"/>
      <c r="EG111" s="57"/>
      <c r="EH111" s="57"/>
      <c r="EI111" s="57"/>
      <c r="EJ111" s="57"/>
      <c r="EK111" s="57"/>
      <c r="EL111" s="57"/>
      <c r="EM111" s="57"/>
      <c r="EN111" s="57"/>
      <c r="EO111" s="57"/>
      <c r="EP111" s="57"/>
      <c r="EQ111" s="57"/>
      <c r="ER111" s="57"/>
      <c r="ES111" s="57"/>
      <c r="ET111" s="57"/>
      <c r="EU111" s="57"/>
      <c r="EV111" s="57"/>
      <c r="EW111" s="57"/>
      <c r="EX111" s="57"/>
      <c r="EY111" s="57"/>
      <c r="EZ111" s="57"/>
      <c r="FA111" s="57"/>
      <c r="FB111" s="57"/>
      <c r="FC111" s="57"/>
      <c r="FD111" s="57"/>
      <c r="FE111" s="57"/>
      <c r="FF111" s="57"/>
      <c r="FG111" s="57"/>
      <c r="FH111" s="57"/>
      <c r="FI111" s="57"/>
      <c r="FJ111" s="57"/>
      <c r="FK111" s="57"/>
      <c r="FL111" s="57"/>
      <c r="FM111" s="57"/>
      <c r="FN111" s="57"/>
      <c r="FO111" s="57"/>
      <c r="FP111" s="57"/>
      <c r="FQ111" s="57"/>
      <c r="FR111" s="57"/>
      <c r="FS111" s="57"/>
    </row>
    <row r="112" spans="1:175" hidden="1">
      <c r="A112" s="57"/>
      <c r="B112" s="71">
        <v>66</v>
      </c>
      <c r="C112" s="53">
        <f>BC_LĐNM!B67</f>
        <v>0</v>
      </c>
      <c r="D112" s="342">
        <f>BC_LĐNM!C67</f>
        <v>0</v>
      </c>
      <c r="E112" s="343"/>
      <c r="F112" s="343"/>
      <c r="G112" s="344"/>
      <c r="H112" s="53">
        <f>BC_LĐNM!E67</f>
        <v>0</v>
      </c>
      <c r="I112" s="34">
        <f>BC_LĐNM!F67</f>
        <v>0</v>
      </c>
      <c r="J112" s="34"/>
      <c r="K112" s="34"/>
      <c r="L112" s="57"/>
      <c r="M112" s="57"/>
      <c r="N112" s="57"/>
      <c r="O112" s="57"/>
      <c r="P112" s="57"/>
      <c r="Q112" s="57"/>
      <c r="R112" s="57"/>
      <c r="S112" s="57"/>
      <c r="T112" s="57"/>
      <c r="U112" s="57"/>
      <c r="V112" s="57"/>
      <c r="W112" s="57"/>
      <c r="X112" s="57"/>
      <c r="Y112" s="57"/>
      <c r="Z112" s="57"/>
      <c r="AA112" s="57"/>
      <c r="AB112" s="57"/>
      <c r="AC112" s="57"/>
      <c r="AD112" s="57"/>
      <c r="AE112" s="57"/>
      <c r="AF112" s="57"/>
      <c r="AG112" s="57"/>
      <c r="AH112" s="57"/>
      <c r="AI112" s="57"/>
      <c r="AJ112" s="57"/>
      <c r="AK112" s="57"/>
      <c r="AL112" s="57"/>
      <c r="AM112" s="57"/>
      <c r="AN112" s="57"/>
      <c r="AO112" s="57"/>
      <c r="AP112" s="57"/>
      <c r="AQ112" s="57"/>
      <c r="AR112" s="57"/>
      <c r="AS112" s="57"/>
      <c r="AT112" s="57"/>
      <c r="AU112" s="57"/>
      <c r="AV112" s="57"/>
      <c r="AW112" s="57"/>
      <c r="AX112" s="57"/>
      <c r="AY112" s="57"/>
      <c r="AZ112" s="57"/>
      <c r="BA112" s="57"/>
      <c r="BB112" s="57"/>
      <c r="BC112" s="57"/>
      <c r="BD112" s="57"/>
      <c r="BE112" s="57"/>
      <c r="BF112" s="57"/>
      <c r="BG112" s="57"/>
      <c r="BH112" s="57"/>
      <c r="BI112" s="57"/>
      <c r="BJ112" s="57"/>
      <c r="BK112" s="57"/>
      <c r="BL112" s="57"/>
      <c r="BM112" s="57"/>
      <c r="BN112" s="57"/>
      <c r="BO112" s="57"/>
      <c r="BP112" s="57"/>
      <c r="BQ112" s="57"/>
      <c r="BR112" s="57"/>
      <c r="BS112" s="57"/>
      <c r="BT112" s="57"/>
      <c r="BU112" s="57"/>
      <c r="BV112" s="57"/>
      <c r="BW112" s="57"/>
      <c r="BX112" s="57"/>
      <c r="BY112" s="57"/>
      <c r="BZ112" s="57"/>
      <c r="CA112" s="57"/>
      <c r="CB112" s="57"/>
      <c r="CC112" s="57"/>
      <c r="CD112" s="57"/>
      <c r="CE112" s="57"/>
      <c r="CF112" s="57"/>
      <c r="CG112" s="57"/>
      <c r="CH112" s="57"/>
      <c r="CI112" s="57"/>
      <c r="CJ112" s="57"/>
      <c r="CK112" s="57"/>
      <c r="CL112" s="57"/>
      <c r="CM112" s="57"/>
      <c r="CN112" s="57"/>
      <c r="CO112" s="57"/>
      <c r="CP112" s="57"/>
      <c r="CQ112" s="57"/>
      <c r="CR112" s="57"/>
      <c r="CS112" s="57"/>
      <c r="CT112" s="57"/>
      <c r="CU112" s="57"/>
      <c r="CV112" s="57"/>
      <c r="CW112" s="57"/>
      <c r="CX112" s="57"/>
      <c r="CY112" s="57"/>
      <c r="CZ112" s="57"/>
      <c r="DA112" s="57"/>
      <c r="DB112" s="57"/>
      <c r="DC112" s="57"/>
      <c r="DD112" s="57"/>
      <c r="DE112" s="57"/>
      <c r="DF112" s="57"/>
      <c r="DG112" s="57"/>
      <c r="DH112" s="57"/>
      <c r="DI112" s="57"/>
      <c r="DJ112" s="57"/>
      <c r="DK112" s="57"/>
      <c r="DL112" s="57"/>
      <c r="DM112" s="57"/>
      <c r="DN112" s="57"/>
      <c r="DO112" s="57"/>
      <c r="DP112" s="57"/>
      <c r="DQ112" s="57"/>
      <c r="DR112" s="57"/>
      <c r="DS112" s="57"/>
      <c r="DT112" s="57"/>
      <c r="DU112" s="57"/>
      <c r="DV112" s="57"/>
      <c r="DW112" s="57"/>
      <c r="DX112" s="57"/>
      <c r="DY112" s="57"/>
      <c r="DZ112" s="57"/>
      <c r="EA112" s="57"/>
      <c r="EB112" s="57"/>
      <c r="EC112" s="57"/>
      <c r="ED112" s="57"/>
      <c r="EE112" s="57"/>
      <c r="EF112" s="57"/>
      <c r="EG112" s="57"/>
      <c r="EH112" s="57"/>
      <c r="EI112" s="57"/>
      <c r="EJ112" s="57"/>
      <c r="EK112" s="57"/>
      <c r="EL112" s="57"/>
      <c r="EM112" s="57"/>
      <c r="EN112" s="57"/>
      <c r="EO112" s="57"/>
      <c r="EP112" s="57"/>
      <c r="EQ112" s="57"/>
      <c r="ER112" s="57"/>
      <c r="ES112" s="57"/>
      <c r="ET112" s="57"/>
      <c r="EU112" s="57"/>
      <c r="EV112" s="57"/>
      <c r="EW112" s="57"/>
      <c r="EX112" s="57"/>
      <c r="EY112" s="57"/>
      <c r="EZ112" s="57"/>
      <c r="FA112" s="57"/>
      <c r="FB112" s="57"/>
      <c r="FC112" s="57"/>
      <c r="FD112" s="57"/>
      <c r="FE112" s="57"/>
      <c r="FF112" s="57"/>
      <c r="FG112" s="57"/>
      <c r="FH112" s="57"/>
      <c r="FI112" s="57"/>
      <c r="FJ112" s="57"/>
      <c r="FK112" s="57"/>
      <c r="FL112" s="57"/>
      <c r="FM112" s="57"/>
      <c r="FN112" s="57"/>
      <c r="FO112" s="57"/>
      <c r="FP112" s="57"/>
      <c r="FQ112" s="57"/>
      <c r="FR112" s="57"/>
      <c r="FS112" s="57"/>
    </row>
    <row r="113" spans="1:175" hidden="1">
      <c r="A113" s="57"/>
      <c r="B113" s="71">
        <v>67</v>
      </c>
      <c r="C113" s="53">
        <f>BC_LĐNM!B68</f>
        <v>0</v>
      </c>
      <c r="D113" s="342">
        <f>BC_LĐNM!C68</f>
        <v>0</v>
      </c>
      <c r="E113" s="343"/>
      <c r="F113" s="343"/>
      <c r="G113" s="344"/>
      <c r="H113" s="53">
        <f>BC_LĐNM!E68</f>
        <v>0</v>
      </c>
      <c r="I113" s="34">
        <f>BC_LĐNM!F68</f>
        <v>0</v>
      </c>
      <c r="J113" s="34"/>
      <c r="K113" s="34"/>
      <c r="L113" s="57"/>
      <c r="M113" s="57"/>
      <c r="N113" s="57"/>
      <c r="O113" s="57"/>
      <c r="P113" s="57"/>
      <c r="Q113" s="57"/>
      <c r="R113" s="57"/>
      <c r="S113" s="57"/>
      <c r="T113" s="57"/>
      <c r="U113" s="57"/>
      <c r="V113" s="57"/>
      <c r="W113" s="57"/>
      <c r="X113" s="57"/>
      <c r="Y113" s="57"/>
      <c r="Z113" s="57"/>
      <c r="AA113" s="57"/>
      <c r="AB113" s="57"/>
      <c r="AC113" s="57"/>
      <c r="AD113" s="57"/>
      <c r="AE113" s="57"/>
      <c r="AF113" s="57"/>
      <c r="AG113" s="57"/>
      <c r="AH113" s="57"/>
      <c r="AI113" s="57"/>
      <c r="AJ113" s="57"/>
      <c r="AK113" s="57"/>
      <c r="AL113" s="57"/>
      <c r="AM113" s="57"/>
      <c r="AN113" s="57"/>
      <c r="AO113" s="57"/>
      <c r="AP113" s="57"/>
      <c r="AQ113" s="57"/>
      <c r="AR113" s="57"/>
      <c r="AS113" s="57"/>
      <c r="AT113" s="57"/>
      <c r="AU113" s="57"/>
      <c r="AV113" s="57"/>
      <c r="AW113" s="57"/>
      <c r="AX113" s="57"/>
      <c r="AY113" s="57"/>
      <c r="AZ113" s="57"/>
      <c r="BA113" s="57"/>
      <c r="BB113" s="57"/>
      <c r="BC113" s="57"/>
      <c r="BD113" s="57"/>
      <c r="BE113" s="57"/>
      <c r="BF113" s="57"/>
      <c r="BG113" s="57"/>
      <c r="BH113" s="57"/>
      <c r="BI113" s="57"/>
      <c r="BJ113" s="57"/>
      <c r="BK113" s="57"/>
      <c r="BL113" s="57"/>
      <c r="BM113" s="57"/>
      <c r="BN113" s="57"/>
      <c r="BO113" s="57"/>
      <c r="BP113" s="57"/>
      <c r="BQ113" s="57"/>
      <c r="BR113" s="57"/>
      <c r="BS113" s="57"/>
      <c r="BT113" s="57"/>
      <c r="BU113" s="57"/>
      <c r="BV113" s="57"/>
      <c r="BW113" s="57"/>
      <c r="BX113" s="57"/>
      <c r="BY113" s="57"/>
      <c r="BZ113" s="57"/>
      <c r="CA113" s="57"/>
      <c r="CB113" s="57"/>
      <c r="CC113" s="57"/>
      <c r="CD113" s="57"/>
      <c r="CE113" s="57"/>
      <c r="CF113" s="57"/>
      <c r="CG113" s="57"/>
      <c r="CH113" s="57"/>
      <c r="CI113" s="57"/>
      <c r="CJ113" s="57"/>
      <c r="CK113" s="57"/>
      <c r="CL113" s="57"/>
      <c r="CM113" s="57"/>
      <c r="CN113" s="57"/>
      <c r="CO113" s="57"/>
      <c r="CP113" s="57"/>
      <c r="CQ113" s="57"/>
      <c r="CR113" s="57"/>
      <c r="CS113" s="57"/>
      <c r="CT113" s="57"/>
      <c r="CU113" s="57"/>
      <c r="CV113" s="57"/>
      <c r="CW113" s="57"/>
      <c r="CX113" s="57"/>
      <c r="CY113" s="57"/>
      <c r="CZ113" s="57"/>
      <c r="DA113" s="57"/>
      <c r="DB113" s="57"/>
      <c r="DC113" s="57"/>
      <c r="DD113" s="57"/>
      <c r="DE113" s="57"/>
      <c r="DF113" s="57"/>
      <c r="DG113" s="57"/>
      <c r="DH113" s="57"/>
      <c r="DI113" s="57"/>
      <c r="DJ113" s="57"/>
      <c r="DK113" s="57"/>
      <c r="DL113" s="57"/>
      <c r="DM113" s="57"/>
      <c r="DN113" s="57"/>
      <c r="DO113" s="57"/>
      <c r="DP113" s="57"/>
      <c r="DQ113" s="57"/>
      <c r="DR113" s="57"/>
      <c r="DS113" s="57"/>
      <c r="DT113" s="57"/>
      <c r="DU113" s="57"/>
      <c r="DV113" s="57"/>
      <c r="DW113" s="57"/>
      <c r="DX113" s="57"/>
      <c r="DY113" s="57"/>
      <c r="DZ113" s="57"/>
      <c r="EA113" s="57"/>
      <c r="EB113" s="57"/>
      <c r="EC113" s="57"/>
      <c r="ED113" s="57"/>
      <c r="EE113" s="57"/>
      <c r="EF113" s="57"/>
      <c r="EG113" s="57"/>
      <c r="EH113" s="57"/>
      <c r="EI113" s="57"/>
      <c r="EJ113" s="57"/>
      <c r="EK113" s="57"/>
      <c r="EL113" s="57"/>
      <c r="EM113" s="57"/>
      <c r="EN113" s="57"/>
      <c r="EO113" s="57"/>
      <c r="EP113" s="57"/>
      <c r="EQ113" s="57"/>
      <c r="ER113" s="57"/>
      <c r="ES113" s="57"/>
      <c r="ET113" s="57"/>
      <c r="EU113" s="57"/>
      <c r="EV113" s="57"/>
      <c r="EW113" s="57"/>
      <c r="EX113" s="57"/>
      <c r="EY113" s="57"/>
      <c r="EZ113" s="57"/>
      <c r="FA113" s="57"/>
      <c r="FB113" s="57"/>
      <c r="FC113" s="57"/>
      <c r="FD113" s="57"/>
      <c r="FE113" s="57"/>
      <c r="FF113" s="57"/>
      <c r="FG113" s="57"/>
      <c r="FH113" s="57"/>
      <c r="FI113" s="57"/>
      <c r="FJ113" s="57"/>
      <c r="FK113" s="57"/>
      <c r="FL113" s="57"/>
      <c r="FM113" s="57"/>
      <c r="FN113" s="57"/>
      <c r="FO113" s="57"/>
      <c r="FP113" s="57"/>
      <c r="FQ113" s="57"/>
      <c r="FR113" s="57"/>
      <c r="FS113" s="57"/>
    </row>
    <row r="114" spans="1:175" hidden="1">
      <c r="A114" s="57"/>
      <c r="B114" s="71">
        <v>68</v>
      </c>
      <c r="C114" s="53">
        <f>BC_LĐNM!B69</f>
        <v>0</v>
      </c>
      <c r="D114" s="342">
        <f>BC_LĐNM!C69</f>
        <v>0</v>
      </c>
      <c r="E114" s="343"/>
      <c r="F114" s="343"/>
      <c r="G114" s="344"/>
      <c r="H114" s="53">
        <f>BC_LĐNM!E69</f>
        <v>0</v>
      </c>
      <c r="I114" s="34">
        <f>BC_LĐNM!F69</f>
        <v>0</v>
      </c>
      <c r="J114" s="34"/>
      <c r="K114" s="34"/>
      <c r="L114" s="57"/>
      <c r="M114" s="57"/>
      <c r="N114" s="57"/>
      <c r="O114" s="57"/>
      <c r="P114" s="57"/>
      <c r="Q114" s="57"/>
      <c r="R114" s="57"/>
      <c r="S114" s="57"/>
      <c r="T114" s="57"/>
      <c r="U114" s="57"/>
      <c r="V114" s="57"/>
      <c r="W114" s="57"/>
      <c r="X114" s="57"/>
      <c r="Y114" s="57"/>
      <c r="Z114" s="57"/>
      <c r="AA114" s="57"/>
      <c r="AB114" s="57"/>
      <c r="AC114" s="57"/>
      <c r="AD114" s="57"/>
      <c r="AE114" s="57"/>
      <c r="AF114" s="57"/>
      <c r="AG114" s="57"/>
      <c r="AH114" s="57"/>
      <c r="AI114" s="57"/>
      <c r="AJ114" s="57"/>
      <c r="AK114" s="57"/>
      <c r="AL114" s="57"/>
      <c r="AM114" s="57"/>
      <c r="AN114" s="57"/>
      <c r="AO114" s="57"/>
      <c r="AP114" s="57"/>
      <c r="AQ114" s="57"/>
      <c r="AR114" s="57"/>
      <c r="AS114" s="57"/>
      <c r="AT114" s="57"/>
      <c r="AU114" s="57"/>
      <c r="AV114" s="57"/>
      <c r="AW114" s="57"/>
      <c r="AX114" s="57"/>
      <c r="AY114" s="57"/>
      <c r="AZ114" s="57"/>
      <c r="BA114" s="57"/>
      <c r="BB114" s="57"/>
      <c r="BC114" s="57"/>
      <c r="BD114" s="57"/>
      <c r="BE114" s="57"/>
      <c r="BF114" s="57"/>
      <c r="BG114" s="57"/>
      <c r="BH114" s="57"/>
      <c r="BI114" s="57"/>
      <c r="BJ114" s="57"/>
      <c r="BK114" s="57"/>
      <c r="BL114" s="57"/>
      <c r="BM114" s="57"/>
      <c r="BN114" s="57"/>
      <c r="BO114" s="57"/>
      <c r="BP114" s="57"/>
      <c r="BQ114" s="57"/>
      <c r="BR114" s="57"/>
      <c r="BS114" s="57"/>
      <c r="BT114" s="57"/>
      <c r="BU114" s="57"/>
      <c r="BV114" s="57"/>
      <c r="BW114" s="57"/>
      <c r="BX114" s="57"/>
      <c r="BY114" s="57"/>
      <c r="BZ114" s="57"/>
      <c r="CA114" s="57"/>
      <c r="CB114" s="57"/>
      <c r="CC114" s="57"/>
      <c r="CD114" s="57"/>
      <c r="CE114" s="57"/>
      <c r="CF114" s="57"/>
      <c r="CG114" s="57"/>
      <c r="CH114" s="57"/>
      <c r="CI114" s="57"/>
      <c r="CJ114" s="57"/>
      <c r="CK114" s="57"/>
      <c r="CL114" s="57"/>
      <c r="CM114" s="57"/>
      <c r="CN114" s="57"/>
      <c r="CO114" s="57"/>
      <c r="CP114" s="57"/>
      <c r="CQ114" s="57"/>
      <c r="CR114" s="57"/>
      <c r="CS114" s="57"/>
      <c r="CT114" s="57"/>
      <c r="CU114" s="57"/>
      <c r="CV114" s="57"/>
      <c r="CW114" s="57"/>
      <c r="CX114" s="57"/>
      <c r="CY114" s="57"/>
      <c r="CZ114" s="57"/>
      <c r="DA114" s="57"/>
      <c r="DB114" s="57"/>
      <c r="DC114" s="57"/>
      <c r="DD114" s="57"/>
      <c r="DE114" s="57"/>
      <c r="DF114" s="57"/>
      <c r="DG114" s="57"/>
      <c r="DH114" s="57"/>
      <c r="DI114" s="57"/>
      <c r="DJ114" s="57"/>
      <c r="DK114" s="57"/>
      <c r="DL114" s="57"/>
      <c r="DM114" s="57"/>
      <c r="DN114" s="57"/>
      <c r="DO114" s="57"/>
      <c r="DP114" s="57"/>
      <c r="DQ114" s="57"/>
      <c r="DR114" s="57"/>
      <c r="DS114" s="57"/>
      <c r="DT114" s="57"/>
      <c r="DU114" s="57"/>
      <c r="DV114" s="57"/>
      <c r="DW114" s="57"/>
      <c r="DX114" s="57"/>
      <c r="DY114" s="57"/>
      <c r="DZ114" s="57"/>
      <c r="EA114" s="57"/>
      <c r="EB114" s="57"/>
      <c r="EC114" s="57"/>
      <c r="ED114" s="57"/>
      <c r="EE114" s="57"/>
      <c r="EF114" s="57"/>
      <c r="EG114" s="57"/>
      <c r="EH114" s="57"/>
      <c r="EI114" s="57"/>
      <c r="EJ114" s="57"/>
      <c r="EK114" s="57"/>
      <c r="EL114" s="57"/>
      <c r="EM114" s="57"/>
      <c r="EN114" s="57"/>
      <c r="EO114" s="57"/>
      <c r="EP114" s="57"/>
      <c r="EQ114" s="57"/>
      <c r="ER114" s="57"/>
      <c r="ES114" s="57"/>
      <c r="ET114" s="57"/>
      <c r="EU114" s="57"/>
      <c r="EV114" s="57"/>
      <c r="EW114" s="57"/>
      <c r="EX114" s="57"/>
      <c r="EY114" s="57"/>
      <c r="EZ114" s="57"/>
      <c r="FA114" s="57"/>
      <c r="FB114" s="57"/>
      <c r="FC114" s="57"/>
      <c r="FD114" s="57"/>
      <c r="FE114" s="57"/>
      <c r="FF114" s="57"/>
      <c r="FG114" s="57"/>
      <c r="FH114" s="57"/>
      <c r="FI114" s="57"/>
      <c r="FJ114" s="57"/>
      <c r="FK114" s="57"/>
      <c r="FL114" s="57"/>
      <c r="FM114" s="57"/>
      <c r="FN114" s="57"/>
      <c r="FO114" s="57"/>
      <c r="FP114" s="57"/>
      <c r="FQ114" s="57"/>
      <c r="FR114" s="57"/>
      <c r="FS114" s="57"/>
    </row>
    <row r="115" spans="1:175" hidden="1">
      <c r="A115" s="57"/>
      <c r="B115" s="71">
        <v>69</v>
      </c>
      <c r="C115" s="53">
        <f>BC_LĐNM!B70</f>
        <v>0</v>
      </c>
      <c r="D115" s="342">
        <f>BC_LĐNM!C70</f>
        <v>0</v>
      </c>
      <c r="E115" s="343"/>
      <c r="F115" s="343"/>
      <c r="G115" s="344"/>
      <c r="H115" s="53">
        <f>BC_LĐNM!E70</f>
        <v>0</v>
      </c>
      <c r="I115" s="34">
        <f>BC_LĐNM!F70</f>
        <v>0</v>
      </c>
      <c r="J115" s="34"/>
      <c r="K115" s="34"/>
      <c r="L115" s="57"/>
      <c r="M115" s="57"/>
      <c r="N115" s="57"/>
      <c r="O115" s="57"/>
      <c r="P115" s="57"/>
      <c r="Q115" s="57"/>
      <c r="R115" s="57"/>
      <c r="S115" s="57"/>
      <c r="T115" s="57"/>
      <c r="U115" s="57"/>
      <c r="V115" s="57"/>
      <c r="W115" s="57"/>
      <c r="X115" s="57"/>
      <c r="Y115" s="57"/>
      <c r="Z115" s="57"/>
      <c r="AA115" s="57"/>
      <c r="AB115" s="57"/>
      <c r="AC115" s="57"/>
      <c r="AD115" s="57"/>
      <c r="AE115" s="57"/>
      <c r="AF115" s="57"/>
      <c r="AG115" s="57"/>
      <c r="AH115" s="57"/>
      <c r="AI115" s="57"/>
      <c r="AJ115" s="57"/>
      <c r="AK115" s="57"/>
      <c r="AL115" s="57"/>
      <c r="AM115" s="57"/>
      <c r="AN115" s="57"/>
      <c r="AO115" s="57"/>
      <c r="AP115" s="57"/>
      <c r="AQ115" s="57"/>
      <c r="AR115" s="57"/>
      <c r="AS115" s="57"/>
      <c r="AT115" s="57"/>
      <c r="AU115" s="57"/>
      <c r="AV115" s="57"/>
      <c r="AW115" s="57"/>
      <c r="AX115" s="57"/>
      <c r="AY115" s="57"/>
      <c r="AZ115" s="57"/>
      <c r="BA115" s="57"/>
      <c r="BB115" s="57"/>
      <c r="BC115" s="57"/>
      <c r="BD115" s="57"/>
      <c r="BE115" s="57"/>
      <c r="BF115" s="57"/>
      <c r="BG115" s="57"/>
      <c r="BH115" s="57"/>
      <c r="BI115" s="57"/>
      <c r="BJ115" s="57"/>
      <c r="BK115" s="57"/>
      <c r="BL115" s="57"/>
      <c r="BM115" s="57"/>
      <c r="BN115" s="57"/>
      <c r="BO115" s="57"/>
      <c r="BP115" s="57"/>
      <c r="BQ115" s="57"/>
      <c r="BR115" s="57"/>
      <c r="BS115" s="57"/>
      <c r="BT115" s="57"/>
      <c r="BU115" s="57"/>
      <c r="BV115" s="57"/>
      <c r="BW115" s="57"/>
      <c r="BX115" s="57"/>
      <c r="BY115" s="57"/>
      <c r="BZ115" s="57"/>
      <c r="CA115" s="57"/>
      <c r="CB115" s="57"/>
      <c r="CC115" s="57"/>
      <c r="CD115" s="57"/>
      <c r="CE115" s="57"/>
      <c r="CF115" s="57"/>
      <c r="CG115" s="57"/>
      <c r="CH115" s="57"/>
      <c r="CI115" s="57"/>
      <c r="CJ115" s="57"/>
      <c r="CK115" s="57"/>
      <c r="CL115" s="57"/>
      <c r="CM115" s="57"/>
      <c r="CN115" s="57"/>
      <c r="CO115" s="57"/>
      <c r="CP115" s="57"/>
      <c r="CQ115" s="57"/>
      <c r="CR115" s="57"/>
      <c r="CS115" s="57"/>
      <c r="CT115" s="57"/>
      <c r="CU115" s="57"/>
      <c r="CV115" s="57"/>
      <c r="CW115" s="57"/>
      <c r="CX115" s="57"/>
      <c r="CY115" s="57"/>
      <c r="CZ115" s="57"/>
      <c r="DA115" s="57"/>
      <c r="DB115" s="57"/>
      <c r="DC115" s="57"/>
      <c r="DD115" s="57"/>
      <c r="DE115" s="57"/>
      <c r="DF115" s="57"/>
      <c r="DG115" s="57"/>
      <c r="DH115" s="57"/>
      <c r="DI115" s="57"/>
      <c r="DJ115" s="57"/>
      <c r="DK115" s="57"/>
      <c r="DL115" s="57"/>
      <c r="DM115" s="57"/>
      <c r="DN115" s="57"/>
      <c r="DO115" s="57"/>
      <c r="DP115" s="57"/>
      <c r="DQ115" s="57"/>
      <c r="DR115" s="57"/>
      <c r="DS115" s="57"/>
      <c r="DT115" s="57"/>
      <c r="DU115" s="57"/>
      <c r="DV115" s="57"/>
      <c r="DW115" s="57"/>
      <c r="DX115" s="57"/>
      <c r="DY115" s="57"/>
      <c r="DZ115" s="57"/>
      <c r="EA115" s="57"/>
      <c r="EB115" s="57"/>
      <c r="EC115" s="57"/>
      <c r="ED115" s="57"/>
      <c r="EE115" s="57"/>
      <c r="EF115" s="57"/>
      <c r="EG115" s="57"/>
      <c r="EH115" s="57"/>
      <c r="EI115" s="57"/>
      <c r="EJ115" s="57"/>
      <c r="EK115" s="57"/>
      <c r="EL115" s="57"/>
      <c r="EM115" s="57"/>
      <c r="EN115" s="57"/>
      <c r="EO115" s="57"/>
      <c r="EP115" s="57"/>
      <c r="EQ115" s="57"/>
      <c r="ER115" s="57"/>
      <c r="ES115" s="57"/>
      <c r="ET115" s="57"/>
      <c r="EU115" s="57"/>
      <c r="EV115" s="57"/>
      <c r="EW115" s="57"/>
      <c r="EX115" s="57"/>
      <c r="EY115" s="57"/>
      <c r="EZ115" s="57"/>
      <c r="FA115" s="57"/>
      <c r="FB115" s="57"/>
      <c r="FC115" s="57"/>
      <c r="FD115" s="57"/>
      <c r="FE115" s="57"/>
      <c r="FF115" s="57"/>
      <c r="FG115" s="57"/>
      <c r="FH115" s="57"/>
      <c r="FI115" s="57"/>
      <c r="FJ115" s="57"/>
      <c r="FK115" s="57"/>
      <c r="FL115" s="57"/>
      <c r="FM115" s="57"/>
      <c r="FN115" s="57"/>
      <c r="FO115" s="57"/>
      <c r="FP115" s="57"/>
      <c r="FQ115" s="57"/>
      <c r="FR115" s="57"/>
      <c r="FS115" s="57"/>
    </row>
    <row r="116" spans="1:175" hidden="1">
      <c r="A116" s="57"/>
      <c r="B116" s="71">
        <v>70</v>
      </c>
      <c r="C116" s="53">
        <f>BC_LĐNM!B71</f>
        <v>0</v>
      </c>
      <c r="D116" s="342">
        <f>BC_LĐNM!C71</f>
        <v>0</v>
      </c>
      <c r="E116" s="343"/>
      <c r="F116" s="343"/>
      <c r="G116" s="344"/>
      <c r="H116" s="53">
        <f>BC_LĐNM!E71</f>
        <v>0</v>
      </c>
      <c r="I116" s="34">
        <f>BC_LĐNM!F71</f>
        <v>0</v>
      </c>
      <c r="J116" s="34"/>
      <c r="K116" s="34"/>
      <c r="L116" s="57"/>
      <c r="M116" s="57"/>
      <c r="N116" s="57"/>
      <c r="O116" s="57"/>
      <c r="P116" s="57"/>
      <c r="Q116" s="57"/>
      <c r="R116" s="57"/>
      <c r="S116" s="57"/>
      <c r="T116" s="57"/>
      <c r="U116" s="57"/>
      <c r="V116" s="57"/>
      <c r="W116" s="57"/>
      <c r="X116" s="57"/>
      <c r="Y116" s="57"/>
      <c r="Z116" s="57"/>
      <c r="AA116" s="57"/>
      <c r="AB116" s="57"/>
      <c r="AC116" s="57"/>
      <c r="AD116" s="57"/>
      <c r="AE116" s="57"/>
      <c r="AF116" s="57"/>
      <c r="AG116" s="57"/>
      <c r="AH116" s="57"/>
      <c r="AI116" s="57"/>
      <c r="AJ116" s="57"/>
      <c r="AK116" s="57"/>
      <c r="AL116" s="57"/>
      <c r="AM116" s="57"/>
      <c r="AN116" s="57"/>
      <c r="AO116" s="57"/>
      <c r="AP116" s="57"/>
      <c r="AQ116" s="57"/>
      <c r="AR116" s="57"/>
      <c r="AS116" s="57"/>
      <c r="AT116" s="57"/>
      <c r="AU116" s="57"/>
      <c r="AV116" s="57"/>
      <c r="AW116" s="57"/>
      <c r="AX116" s="57"/>
      <c r="AY116" s="57"/>
      <c r="AZ116" s="57"/>
      <c r="BA116" s="57"/>
      <c r="BB116" s="57"/>
      <c r="BC116" s="57"/>
      <c r="BD116" s="57"/>
      <c r="BE116" s="57"/>
      <c r="BF116" s="57"/>
      <c r="BG116" s="57"/>
      <c r="BH116" s="57"/>
      <c r="BI116" s="57"/>
      <c r="BJ116" s="57"/>
      <c r="BK116" s="57"/>
      <c r="BL116" s="57"/>
      <c r="BM116" s="57"/>
      <c r="BN116" s="57"/>
      <c r="BO116" s="57"/>
      <c r="BP116" s="57"/>
      <c r="BQ116" s="57"/>
      <c r="BR116" s="57"/>
      <c r="BS116" s="57"/>
      <c r="BT116" s="57"/>
      <c r="BU116" s="57"/>
      <c r="BV116" s="57"/>
      <c r="BW116" s="57"/>
      <c r="BX116" s="57"/>
      <c r="BY116" s="57"/>
      <c r="BZ116" s="57"/>
      <c r="CA116" s="57"/>
      <c r="CB116" s="57"/>
      <c r="CC116" s="57"/>
      <c r="CD116" s="57"/>
      <c r="CE116" s="57"/>
      <c r="CF116" s="57"/>
      <c r="CG116" s="57"/>
      <c r="CH116" s="57"/>
      <c r="CI116" s="57"/>
      <c r="CJ116" s="57"/>
      <c r="CK116" s="57"/>
      <c r="CL116" s="57"/>
      <c r="CM116" s="57"/>
      <c r="CN116" s="57"/>
      <c r="CO116" s="57"/>
      <c r="CP116" s="57"/>
      <c r="CQ116" s="57"/>
      <c r="CR116" s="57"/>
      <c r="CS116" s="57"/>
      <c r="CT116" s="57"/>
      <c r="CU116" s="57"/>
      <c r="CV116" s="57"/>
      <c r="CW116" s="57"/>
      <c r="CX116" s="57"/>
      <c r="CY116" s="57"/>
      <c r="CZ116" s="57"/>
      <c r="DA116" s="57"/>
      <c r="DB116" s="57"/>
      <c r="DC116" s="57"/>
      <c r="DD116" s="57"/>
      <c r="DE116" s="57"/>
      <c r="DF116" s="57"/>
      <c r="DG116" s="57"/>
      <c r="DH116" s="57"/>
      <c r="DI116" s="57"/>
      <c r="DJ116" s="57"/>
      <c r="DK116" s="57"/>
      <c r="DL116" s="57"/>
      <c r="DM116" s="57"/>
      <c r="DN116" s="57"/>
      <c r="DO116" s="57"/>
      <c r="DP116" s="57"/>
      <c r="DQ116" s="57"/>
      <c r="DR116" s="57"/>
      <c r="DS116" s="57"/>
      <c r="DT116" s="57"/>
      <c r="DU116" s="57"/>
      <c r="DV116" s="57"/>
      <c r="DW116" s="57"/>
      <c r="DX116" s="57"/>
      <c r="DY116" s="57"/>
      <c r="DZ116" s="57"/>
      <c r="EA116" s="57"/>
      <c r="EB116" s="57"/>
      <c r="EC116" s="57"/>
      <c r="ED116" s="57"/>
      <c r="EE116" s="57"/>
      <c r="EF116" s="57"/>
      <c r="EG116" s="57"/>
      <c r="EH116" s="57"/>
      <c r="EI116" s="57"/>
      <c r="EJ116" s="57"/>
      <c r="EK116" s="57"/>
      <c r="EL116" s="57"/>
      <c r="EM116" s="57"/>
      <c r="EN116" s="57"/>
      <c r="EO116" s="57"/>
      <c r="EP116" s="57"/>
      <c r="EQ116" s="57"/>
      <c r="ER116" s="57"/>
      <c r="ES116" s="57"/>
      <c r="ET116" s="57"/>
      <c r="EU116" s="57"/>
      <c r="EV116" s="57"/>
      <c r="EW116" s="57"/>
      <c r="EX116" s="57"/>
      <c r="EY116" s="57"/>
      <c r="EZ116" s="57"/>
      <c r="FA116" s="57"/>
      <c r="FB116" s="57"/>
      <c r="FC116" s="57"/>
      <c r="FD116" s="57"/>
      <c r="FE116" s="57"/>
      <c r="FF116" s="57"/>
      <c r="FG116" s="57"/>
      <c r="FH116" s="57"/>
      <c r="FI116" s="57"/>
      <c r="FJ116" s="57"/>
      <c r="FK116" s="57"/>
      <c r="FL116" s="57"/>
      <c r="FM116" s="57"/>
      <c r="FN116" s="57"/>
      <c r="FO116" s="57"/>
      <c r="FP116" s="57"/>
      <c r="FQ116" s="57"/>
      <c r="FR116" s="57"/>
      <c r="FS116" s="57"/>
    </row>
    <row r="117" spans="1:175" hidden="1">
      <c r="A117" s="57"/>
      <c r="B117" s="71">
        <v>71</v>
      </c>
      <c r="C117" s="53">
        <f>BC_LĐNM!B72</f>
        <v>0</v>
      </c>
      <c r="D117" s="342">
        <f>BC_LĐNM!C72</f>
        <v>0</v>
      </c>
      <c r="E117" s="343"/>
      <c r="F117" s="343"/>
      <c r="G117" s="344"/>
      <c r="H117" s="53">
        <f>BC_LĐNM!E72</f>
        <v>0</v>
      </c>
      <c r="I117" s="34">
        <f>BC_LĐNM!F72</f>
        <v>0</v>
      </c>
      <c r="J117" s="34"/>
      <c r="K117" s="34"/>
      <c r="L117" s="57"/>
      <c r="M117" s="57"/>
      <c r="N117" s="57"/>
      <c r="O117" s="57"/>
      <c r="P117" s="57"/>
      <c r="Q117" s="57"/>
      <c r="R117" s="57"/>
      <c r="S117" s="57"/>
      <c r="T117" s="57"/>
      <c r="U117" s="57"/>
      <c r="V117" s="57"/>
      <c r="W117" s="57"/>
      <c r="X117" s="57"/>
      <c r="Y117" s="57"/>
      <c r="Z117" s="57"/>
      <c r="AA117" s="57"/>
      <c r="AB117" s="57"/>
      <c r="AC117" s="57"/>
      <c r="AD117" s="57"/>
      <c r="AE117" s="57"/>
      <c r="AF117" s="57"/>
      <c r="AG117" s="57"/>
      <c r="AH117" s="57"/>
      <c r="AI117" s="57"/>
      <c r="AJ117" s="57"/>
      <c r="AK117" s="57"/>
      <c r="AL117" s="57"/>
      <c r="AM117" s="57"/>
      <c r="AN117" s="57"/>
      <c r="AO117" s="57"/>
      <c r="AP117" s="57"/>
      <c r="AQ117" s="57"/>
      <c r="AR117" s="57"/>
      <c r="AS117" s="57"/>
      <c r="AT117" s="57"/>
      <c r="AU117" s="57"/>
      <c r="AV117" s="57"/>
      <c r="AW117" s="57"/>
      <c r="AX117" s="57"/>
      <c r="AY117" s="57"/>
      <c r="AZ117" s="57"/>
      <c r="BA117" s="57"/>
      <c r="BB117" s="57"/>
      <c r="BC117" s="57"/>
      <c r="BD117" s="57"/>
      <c r="BE117" s="57"/>
      <c r="BF117" s="57"/>
      <c r="BG117" s="57"/>
      <c r="BH117" s="57"/>
      <c r="BI117" s="57"/>
      <c r="BJ117" s="57"/>
      <c r="BK117" s="57"/>
      <c r="BL117" s="57"/>
      <c r="BM117" s="57"/>
      <c r="BN117" s="57"/>
      <c r="BO117" s="57"/>
      <c r="BP117" s="57"/>
      <c r="BQ117" s="57"/>
      <c r="BR117" s="57"/>
      <c r="BS117" s="57"/>
      <c r="BT117" s="57"/>
      <c r="BU117" s="57"/>
      <c r="BV117" s="57"/>
      <c r="BW117" s="57"/>
      <c r="BX117" s="57"/>
      <c r="BY117" s="57"/>
      <c r="BZ117" s="57"/>
      <c r="CA117" s="57"/>
      <c r="CB117" s="57"/>
      <c r="CC117" s="57"/>
      <c r="CD117" s="57"/>
      <c r="CE117" s="57"/>
      <c r="CF117" s="57"/>
      <c r="CG117" s="57"/>
      <c r="CH117" s="57"/>
      <c r="CI117" s="57"/>
      <c r="CJ117" s="57"/>
      <c r="CK117" s="57"/>
      <c r="CL117" s="57"/>
      <c r="CM117" s="57"/>
      <c r="CN117" s="57"/>
      <c r="CO117" s="57"/>
      <c r="CP117" s="57"/>
      <c r="CQ117" s="57"/>
      <c r="CR117" s="57"/>
      <c r="CS117" s="57"/>
      <c r="CT117" s="57"/>
      <c r="CU117" s="57"/>
      <c r="CV117" s="57"/>
      <c r="CW117" s="57"/>
      <c r="CX117" s="57"/>
      <c r="CY117" s="57"/>
      <c r="CZ117" s="57"/>
      <c r="DA117" s="57"/>
      <c r="DB117" s="57"/>
      <c r="DC117" s="57"/>
      <c r="DD117" s="57"/>
      <c r="DE117" s="57"/>
      <c r="DF117" s="57"/>
      <c r="DG117" s="57"/>
      <c r="DH117" s="57"/>
      <c r="DI117" s="57"/>
      <c r="DJ117" s="57"/>
      <c r="DK117" s="57"/>
      <c r="DL117" s="57"/>
      <c r="DM117" s="57"/>
      <c r="DN117" s="57"/>
      <c r="DO117" s="57"/>
      <c r="DP117" s="57"/>
      <c r="DQ117" s="57"/>
      <c r="DR117" s="57"/>
      <c r="DS117" s="57"/>
      <c r="DT117" s="57"/>
      <c r="DU117" s="57"/>
      <c r="DV117" s="57"/>
      <c r="DW117" s="57"/>
      <c r="DX117" s="57"/>
      <c r="DY117" s="57"/>
      <c r="DZ117" s="57"/>
      <c r="EA117" s="57"/>
      <c r="EB117" s="57"/>
      <c r="EC117" s="57"/>
      <c r="ED117" s="57"/>
      <c r="EE117" s="57"/>
      <c r="EF117" s="57"/>
      <c r="EG117" s="57"/>
      <c r="EH117" s="57"/>
      <c r="EI117" s="57"/>
      <c r="EJ117" s="57"/>
      <c r="EK117" s="57"/>
      <c r="EL117" s="57"/>
      <c r="EM117" s="57"/>
      <c r="EN117" s="57"/>
      <c r="EO117" s="57"/>
      <c r="EP117" s="57"/>
      <c r="EQ117" s="57"/>
      <c r="ER117" s="57"/>
      <c r="ES117" s="57"/>
      <c r="ET117" s="57"/>
      <c r="EU117" s="57"/>
      <c r="EV117" s="57"/>
      <c r="EW117" s="57"/>
      <c r="EX117" s="57"/>
      <c r="EY117" s="57"/>
      <c r="EZ117" s="57"/>
      <c r="FA117" s="57"/>
      <c r="FB117" s="57"/>
      <c r="FC117" s="57"/>
      <c r="FD117" s="57"/>
      <c r="FE117" s="57"/>
      <c r="FF117" s="57"/>
      <c r="FG117" s="57"/>
      <c r="FH117" s="57"/>
      <c r="FI117" s="57"/>
      <c r="FJ117" s="57"/>
      <c r="FK117" s="57"/>
      <c r="FL117" s="57"/>
      <c r="FM117" s="57"/>
      <c r="FN117" s="57"/>
      <c r="FO117" s="57"/>
      <c r="FP117" s="57"/>
      <c r="FQ117" s="57"/>
      <c r="FR117" s="57"/>
      <c r="FS117" s="57"/>
    </row>
    <row r="118" spans="1:175" hidden="1">
      <c r="A118" s="57"/>
      <c r="B118" s="71">
        <v>72</v>
      </c>
      <c r="C118" s="53">
        <f>BC_LĐNM!B73</f>
        <v>0</v>
      </c>
      <c r="D118" s="342">
        <f>BC_LĐNM!C73</f>
        <v>0</v>
      </c>
      <c r="E118" s="343"/>
      <c r="F118" s="343"/>
      <c r="G118" s="344"/>
      <c r="H118" s="53">
        <f>BC_LĐNM!E73</f>
        <v>0</v>
      </c>
      <c r="I118" s="34">
        <f>BC_LĐNM!F73</f>
        <v>0</v>
      </c>
      <c r="J118" s="34"/>
      <c r="K118" s="34"/>
      <c r="L118" s="57"/>
      <c r="M118" s="57"/>
      <c r="N118" s="57"/>
      <c r="O118" s="57"/>
      <c r="P118" s="57"/>
      <c r="Q118" s="57"/>
      <c r="R118" s="57"/>
      <c r="S118" s="57"/>
      <c r="T118" s="57"/>
      <c r="U118" s="57"/>
      <c r="V118" s="57"/>
      <c r="W118" s="57"/>
      <c r="X118" s="57"/>
      <c r="Y118" s="57"/>
      <c r="Z118" s="57"/>
      <c r="AA118" s="57"/>
      <c r="AB118" s="57"/>
      <c r="AC118" s="57"/>
      <c r="AD118" s="57"/>
      <c r="AE118" s="57"/>
      <c r="AF118" s="57"/>
      <c r="AG118" s="57"/>
      <c r="AH118" s="57"/>
      <c r="AI118" s="57"/>
      <c r="AJ118" s="57"/>
      <c r="AK118" s="57"/>
      <c r="AL118" s="57"/>
      <c r="AM118" s="57"/>
      <c r="AN118" s="57"/>
      <c r="AO118" s="57"/>
      <c r="AP118" s="57"/>
      <c r="AQ118" s="57"/>
      <c r="AR118" s="57"/>
      <c r="AS118" s="57"/>
      <c r="AT118" s="57"/>
      <c r="AU118" s="57"/>
      <c r="AV118" s="57"/>
      <c r="AW118" s="57"/>
      <c r="AX118" s="57"/>
      <c r="AY118" s="57"/>
      <c r="AZ118" s="57"/>
      <c r="BA118" s="57"/>
      <c r="BB118" s="57"/>
      <c r="BC118" s="57"/>
      <c r="BD118" s="57"/>
      <c r="BE118" s="57"/>
      <c r="BF118" s="57"/>
      <c r="BG118" s="57"/>
      <c r="BH118" s="57"/>
      <c r="BI118" s="57"/>
      <c r="BJ118" s="57"/>
      <c r="BK118" s="57"/>
      <c r="BL118" s="57"/>
      <c r="BM118" s="57"/>
      <c r="BN118" s="57"/>
      <c r="BO118" s="57"/>
      <c r="BP118" s="57"/>
      <c r="BQ118" s="57"/>
      <c r="BR118" s="57"/>
      <c r="BS118" s="57"/>
      <c r="BT118" s="57"/>
      <c r="BU118" s="57"/>
      <c r="BV118" s="57"/>
      <c r="BW118" s="57"/>
      <c r="BX118" s="57"/>
      <c r="BY118" s="57"/>
      <c r="BZ118" s="57"/>
      <c r="CA118" s="57"/>
      <c r="CB118" s="57"/>
      <c r="CC118" s="57"/>
      <c r="CD118" s="57"/>
      <c r="CE118" s="57"/>
      <c r="CF118" s="57"/>
      <c r="CG118" s="57"/>
      <c r="CH118" s="57"/>
      <c r="CI118" s="57"/>
      <c r="CJ118" s="57"/>
      <c r="CK118" s="57"/>
      <c r="CL118" s="57"/>
      <c r="CM118" s="57"/>
      <c r="CN118" s="57"/>
      <c r="CO118" s="57"/>
      <c r="CP118" s="57"/>
      <c r="CQ118" s="57"/>
      <c r="CR118" s="57"/>
      <c r="CS118" s="57"/>
      <c r="CT118" s="57"/>
      <c r="CU118" s="57"/>
      <c r="CV118" s="57"/>
      <c r="CW118" s="57"/>
      <c r="CX118" s="57"/>
      <c r="CY118" s="57"/>
      <c r="CZ118" s="57"/>
      <c r="DA118" s="57"/>
      <c r="DB118" s="57"/>
      <c r="DC118" s="57"/>
      <c r="DD118" s="57"/>
      <c r="DE118" s="57"/>
      <c r="DF118" s="57"/>
      <c r="DG118" s="57"/>
      <c r="DH118" s="57"/>
      <c r="DI118" s="57"/>
      <c r="DJ118" s="57"/>
      <c r="DK118" s="57"/>
      <c r="DL118" s="57"/>
      <c r="DM118" s="57"/>
      <c r="DN118" s="57"/>
      <c r="DO118" s="57"/>
      <c r="DP118" s="57"/>
      <c r="DQ118" s="57"/>
      <c r="DR118" s="57"/>
      <c r="DS118" s="57"/>
      <c r="DT118" s="57"/>
      <c r="DU118" s="57"/>
      <c r="DV118" s="57"/>
      <c r="DW118" s="57"/>
      <c r="DX118" s="57"/>
      <c r="DY118" s="57"/>
      <c r="DZ118" s="57"/>
      <c r="EA118" s="57"/>
      <c r="EB118" s="57"/>
      <c r="EC118" s="57"/>
      <c r="ED118" s="57"/>
      <c r="EE118" s="57"/>
      <c r="EF118" s="57"/>
      <c r="EG118" s="57"/>
      <c r="EH118" s="57"/>
      <c r="EI118" s="57"/>
      <c r="EJ118" s="57"/>
      <c r="EK118" s="57"/>
      <c r="EL118" s="57"/>
      <c r="EM118" s="57"/>
      <c r="EN118" s="57"/>
      <c r="EO118" s="57"/>
      <c r="EP118" s="57"/>
      <c r="EQ118" s="57"/>
      <c r="ER118" s="57"/>
      <c r="ES118" s="57"/>
      <c r="ET118" s="57"/>
      <c r="EU118" s="57"/>
      <c r="EV118" s="57"/>
      <c r="EW118" s="57"/>
      <c r="EX118" s="57"/>
      <c r="EY118" s="57"/>
      <c r="EZ118" s="57"/>
      <c r="FA118" s="57"/>
      <c r="FB118" s="57"/>
      <c r="FC118" s="57"/>
      <c r="FD118" s="57"/>
      <c r="FE118" s="57"/>
      <c r="FF118" s="57"/>
      <c r="FG118" s="57"/>
      <c r="FH118" s="57"/>
      <c r="FI118" s="57"/>
      <c r="FJ118" s="57"/>
      <c r="FK118" s="57"/>
      <c r="FL118" s="57"/>
      <c r="FM118" s="57"/>
      <c r="FN118" s="57"/>
      <c r="FO118" s="57"/>
      <c r="FP118" s="57"/>
      <c r="FQ118" s="57"/>
      <c r="FR118" s="57"/>
      <c r="FS118" s="57"/>
    </row>
    <row r="119" spans="1:175" hidden="1">
      <c r="A119" s="57"/>
      <c r="B119" s="71">
        <v>73</v>
      </c>
      <c r="C119" s="53">
        <f>BC_LĐNM!B74</f>
        <v>0</v>
      </c>
      <c r="D119" s="342">
        <f>BC_LĐNM!C74</f>
        <v>0</v>
      </c>
      <c r="E119" s="343"/>
      <c r="F119" s="343"/>
      <c r="G119" s="344"/>
      <c r="H119" s="53">
        <f>BC_LĐNM!E74</f>
        <v>0</v>
      </c>
      <c r="I119" s="34">
        <f>BC_LĐNM!F74</f>
        <v>0</v>
      </c>
      <c r="J119" s="34"/>
      <c r="K119" s="34"/>
      <c r="L119" s="57"/>
      <c r="M119" s="57"/>
      <c r="N119" s="57"/>
      <c r="O119" s="57"/>
      <c r="P119" s="57"/>
      <c r="Q119" s="57"/>
      <c r="R119" s="57"/>
      <c r="S119" s="57"/>
      <c r="T119" s="57"/>
      <c r="U119" s="57"/>
      <c r="V119" s="57"/>
      <c r="W119" s="57"/>
      <c r="X119" s="57"/>
      <c r="Y119" s="57"/>
      <c r="Z119" s="57"/>
      <c r="AA119" s="57"/>
      <c r="AB119" s="57"/>
      <c r="AC119" s="57"/>
      <c r="AD119" s="57"/>
      <c r="AE119" s="57"/>
      <c r="AF119" s="57"/>
      <c r="AG119" s="57"/>
      <c r="AH119" s="57"/>
      <c r="AI119" s="57"/>
      <c r="AJ119" s="57"/>
      <c r="AK119" s="57"/>
      <c r="AL119" s="57"/>
      <c r="AM119" s="57"/>
      <c r="AN119" s="57"/>
      <c r="AO119" s="57"/>
      <c r="AP119" s="57"/>
      <c r="AQ119" s="57"/>
      <c r="AR119" s="57"/>
      <c r="AS119" s="57"/>
      <c r="AT119" s="57"/>
      <c r="AU119" s="57"/>
      <c r="AV119" s="57"/>
      <c r="AW119" s="57"/>
      <c r="AX119" s="57"/>
      <c r="AY119" s="57"/>
      <c r="AZ119" s="57"/>
      <c r="BA119" s="57"/>
      <c r="BB119" s="57"/>
      <c r="BC119" s="57"/>
      <c r="BD119" s="57"/>
      <c r="BE119" s="57"/>
      <c r="BF119" s="57"/>
      <c r="BG119" s="57"/>
      <c r="BH119" s="57"/>
      <c r="BI119" s="57"/>
      <c r="BJ119" s="57"/>
      <c r="BK119" s="57"/>
      <c r="BL119" s="57"/>
      <c r="BM119" s="57"/>
      <c r="BN119" s="57"/>
      <c r="BO119" s="57"/>
      <c r="BP119" s="57"/>
      <c r="BQ119" s="57"/>
      <c r="BR119" s="57"/>
      <c r="BS119" s="57"/>
      <c r="BT119" s="57"/>
      <c r="BU119" s="57"/>
      <c r="BV119" s="57"/>
      <c r="BW119" s="57"/>
      <c r="BX119" s="57"/>
      <c r="BY119" s="57"/>
      <c r="BZ119" s="57"/>
      <c r="CA119" s="57"/>
      <c r="CB119" s="57"/>
      <c r="CC119" s="57"/>
      <c r="CD119" s="57"/>
      <c r="CE119" s="57"/>
      <c r="CF119" s="57"/>
      <c r="CG119" s="57"/>
      <c r="CH119" s="57"/>
      <c r="CI119" s="57"/>
      <c r="CJ119" s="57"/>
      <c r="CK119" s="57"/>
      <c r="CL119" s="57"/>
      <c r="CM119" s="57"/>
      <c r="CN119" s="57"/>
      <c r="CO119" s="57"/>
      <c r="CP119" s="57"/>
      <c r="CQ119" s="57"/>
      <c r="CR119" s="57"/>
      <c r="CS119" s="57"/>
      <c r="CT119" s="57"/>
      <c r="CU119" s="57"/>
      <c r="CV119" s="57"/>
      <c r="CW119" s="57"/>
      <c r="CX119" s="57"/>
      <c r="CY119" s="57"/>
      <c r="CZ119" s="57"/>
      <c r="DA119" s="57"/>
      <c r="DB119" s="57"/>
      <c r="DC119" s="57"/>
      <c r="DD119" s="57"/>
      <c r="DE119" s="57"/>
      <c r="DF119" s="57"/>
      <c r="DG119" s="57"/>
      <c r="DH119" s="57"/>
      <c r="DI119" s="57"/>
      <c r="DJ119" s="57"/>
      <c r="DK119" s="57"/>
      <c r="DL119" s="57"/>
      <c r="DM119" s="57"/>
      <c r="DN119" s="57"/>
      <c r="DO119" s="57"/>
      <c r="DP119" s="57"/>
      <c r="DQ119" s="57"/>
      <c r="DR119" s="57"/>
      <c r="DS119" s="57"/>
      <c r="DT119" s="57"/>
      <c r="DU119" s="57"/>
      <c r="DV119" s="57"/>
      <c r="DW119" s="57"/>
      <c r="DX119" s="57"/>
      <c r="DY119" s="57"/>
      <c r="DZ119" s="57"/>
      <c r="EA119" s="57"/>
      <c r="EB119" s="57"/>
      <c r="EC119" s="57"/>
      <c r="ED119" s="57"/>
      <c r="EE119" s="57"/>
      <c r="EF119" s="57"/>
      <c r="EG119" s="57"/>
      <c r="EH119" s="57"/>
      <c r="EI119" s="57"/>
      <c r="EJ119" s="57"/>
      <c r="EK119" s="57"/>
      <c r="EL119" s="57"/>
      <c r="EM119" s="57"/>
      <c r="EN119" s="57"/>
      <c r="EO119" s="57"/>
      <c r="EP119" s="57"/>
      <c r="EQ119" s="57"/>
      <c r="ER119" s="57"/>
      <c r="ES119" s="57"/>
      <c r="ET119" s="57"/>
      <c r="EU119" s="57"/>
      <c r="EV119" s="57"/>
      <c r="EW119" s="57"/>
      <c r="EX119" s="57"/>
      <c r="EY119" s="57"/>
      <c r="EZ119" s="57"/>
      <c r="FA119" s="57"/>
      <c r="FB119" s="57"/>
      <c r="FC119" s="57"/>
      <c r="FD119" s="57"/>
      <c r="FE119" s="57"/>
      <c r="FF119" s="57"/>
      <c r="FG119" s="57"/>
      <c r="FH119" s="57"/>
      <c r="FI119" s="57"/>
      <c r="FJ119" s="57"/>
      <c r="FK119" s="57"/>
      <c r="FL119" s="57"/>
      <c r="FM119" s="57"/>
      <c r="FN119" s="57"/>
      <c r="FO119" s="57"/>
      <c r="FP119" s="57"/>
      <c r="FQ119" s="57"/>
      <c r="FR119" s="57"/>
      <c r="FS119" s="57"/>
    </row>
    <row r="120" spans="1:175" hidden="1">
      <c r="A120" s="57"/>
      <c r="B120" s="71">
        <v>74</v>
      </c>
      <c r="C120" s="53">
        <f>BC_LĐNM!B75</f>
        <v>0</v>
      </c>
      <c r="D120" s="342">
        <f>BC_LĐNM!C75</f>
        <v>0</v>
      </c>
      <c r="E120" s="343"/>
      <c r="F120" s="343"/>
      <c r="G120" s="344"/>
      <c r="H120" s="53">
        <f>BC_LĐNM!E75</f>
        <v>0</v>
      </c>
      <c r="I120" s="34">
        <f>BC_LĐNM!F75</f>
        <v>0</v>
      </c>
      <c r="J120" s="34"/>
      <c r="K120" s="34"/>
      <c r="L120" s="57"/>
      <c r="M120" s="57"/>
      <c r="N120" s="57"/>
      <c r="O120" s="57"/>
      <c r="P120" s="57"/>
      <c r="Q120" s="57"/>
      <c r="R120" s="57"/>
      <c r="S120" s="57"/>
      <c r="T120" s="57"/>
      <c r="U120" s="57"/>
      <c r="V120" s="57"/>
      <c r="W120" s="57"/>
      <c r="X120" s="57"/>
      <c r="Y120" s="57"/>
      <c r="Z120" s="57"/>
      <c r="AA120" s="57"/>
      <c r="AB120" s="57"/>
      <c r="AC120" s="57"/>
      <c r="AD120" s="57"/>
      <c r="AE120" s="57"/>
      <c r="AF120" s="57"/>
      <c r="AG120" s="57"/>
      <c r="AH120" s="57"/>
      <c r="AI120" s="57"/>
      <c r="AJ120" s="57"/>
      <c r="AK120" s="57"/>
      <c r="AL120" s="57"/>
      <c r="AM120" s="57"/>
      <c r="AN120" s="57"/>
      <c r="AO120" s="57"/>
      <c r="AP120" s="57"/>
      <c r="AQ120" s="57"/>
      <c r="AR120" s="57"/>
      <c r="AS120" s="57"/>
      <c r="AT120" s="57"/>
      <c r="AU120" s="57"/>
      <c r="AV120" s="57"/>
      <c r="AW120" s="57"/>
      <c r="AX120" s="57"/>
      <c r="AY120" s="57"/>
      <c r="AZ120" s="57"/>
      <c r="BA120" s="57"/>
      <c r="BB120" s="57"/>
      <c r="BC120" s="57"/>
      <c r="BD120" s="57"/>
      <c r="BE120" s="57"/>
      <c r="BF120" s="57"/>
      <c r="BG120" s="57"/>
      <c r="BH120" s="57"/>
      <c r="BI120" s="57"/>
      <c r="BJ120" s="57"/>
      <c r="BK120" s="57"/>
      <c r="BL120" s="57"/>
      <c r="BM120" s="57"/>
      <c r="BN120" s="57"/>
      <c r="BO120" s="57"/>
      <c r="BP120" s="57"/>
      <c r="BQ120" s="57"/>
      <c r="BR120" s="57"/>
      <c r="BS120" s="57"/>
      <c r="BT120" s="57"/>
      <c r="BU120" s="57"/>
      <c r="BV120" s="57"/>
      <c r="BW120" s="57"/>
      <c r="BX120" s="57"/>
      <c r="BY120" s="57"/>
      <c r="BZ120" s="57"/>
      <c r="CA120" s="57"/>
      <c r="CB120" s="57"/>
      <c r="CC120" s="57"/>
      <c r="CD120" s="57"/>
      <c r="CE120" s="57"/>
      <c r="CF120" s="57"/>
      <c r="CG120" s="57"/>
      <c r="CH120" s="57"/>
      <c r="CI120" s="57"/>
      <c r="CJ120" s="57"/>
      <c r="CK120" s="57"/>
      <c r="CL120" s="57"/>
      <c r="CM120" s="57"/>
      <c r="CN120" s="57"/>
      <c r="CO120" s="57"/>
      <c r="CP120" s="57"/>
      <c r="CQ120" s="57"/>
      <c r="CR120" s="57"/>
      <c r="CS120" s="57"/>
      <c r="CT120" s="57"/>
      <c r="CU120" s="57"/>
      <c r="CV120" s="57"/>
      <c r="CW120" s="57"/>
      <c r="CX120" s="57"/>
      <c r="CY120" s="57"/>
      <c r="CZ120" s="57"/>
      <c r="DA120" s="57"/>
      <c r="DB120" s="57"/>
      <c r="DC120" s="57"/>
      <c r="DD120" s="57"/>
      <c r="DE120" s="57"/>
      <c r="DF120" s="57"/>
      <c r="DG120" s="57"/>
      <c r="DH120" s="57"/>
      <c r="DI120" s="57"/>
      <c r="DJ120" s="57"/>
      <c r="DK120" s="57"/>
      <c r="DL120" s="57"/>
      <c r="DM120" s="57"/>
      <c r="DN120" s="57"/>
      <c r="DO120" s="57"/>
      <c r="DP120" s="57"/>
      <c r="DQ120" s="57"/>
      <c r="DR120" s="57"/>
      <c r="DS120" s="57"/>
      <c r="DT120" s="57"/>
      <c r="DU120" s="57"/>
      <c r="DV120" s="57"/>
      <c r="DW120" s="57"/>
      <c r="DX120" s="57"/>
      <c r="DY120" s="57"/>
      <c r="DZ120" s="57"/>
      <c r="EA120" s="57"/>
      <c r="EB120" s="57"/>
      <c r="EC120" s="57"/>
      <c r="ED120" s="57"/>
      <c r="EE120" s="57"/>
      <c r="EF120" s="57"/>
      <c r="EG120" s="57"/>
      <c r="EH120" s="57"/>
      <c r="EI120" s="57"/>
      <c r="EJ120" s="57"/>
      <c r="EK120" s="57"/>
      <c r="EL120" s="57"/>
      <c r="EM120" s="57"/>
      <c r="EN120" s="57"/>
      <c r="EO120" s="57"/>
      <c r="EP120" s="57"/>
      <c r="EQ120" s="57"/>
      <c r="ER120" s="57"/>
      <c r="ES120" s="57"/>
      <c r="ET120" s="57"/>
      <c r="EU120" s="57"/>
      <c r="EV120" s="57"/>
      <c r="EW120" s="57"/>
      <c r="EX120" s="57"/>
      <c r="EY120" s="57"/>
      <c r="EZ120" s="57"/>
      <c r="FA120" s="57"/>
      <c r="FB120" s="57"/>
      <c r="FC120" s="57"/>
      <c r="FD120" s="57"/>
      <c r="FE120" s="57"/>
      <c r="FF120" s="57"/>
      <c r="FG120" s="57"/>
      <c r="FH120" s="57"/>
      <c r="FI120" s="57"/>
      <c r="FJ120" s="57"/>
      <c r="FK120" s="57"/>
      <c r="FL120" s="57"/>
      <c r="FM120" s="57"/>
      <c r="FN120" s="57"/>
      <c r="FO120" s="57"/>
      <c r="FP120" s="57"/>
      <c r="FQ120" s="57"/>
      <c r="FR120" s="57"/>
      <c r="FS120" s="57"/>
    </row>
    <row r="121" spans="1:175" hidden="1">
      <c r="A121" s="57"/>
      <c r="B121" s="71">
        <v>75</v>
      </c>
      <c r="C121" s="53">
        <f>BC_LĐNM!B76</f>
        <v>0</v>
      </c>
      <c r="D121" s="342">
        <f>BC_LĐNM!C76</f>
        <v>0</v>
      </c>
      <c r="E121" s="343"/>
      <c r="F121" s="343"/>
      <c r="G121" s="344"/>
      <c r="H121" s="53">
        <f>BC_LĐNM!E76</f>
        <v>0</v>
      </c>
      <c r="I121" s="34">
        <f>BC_LĐNM!F76</f>
        <v>0</v>
      </c>
      <c r="J121" s="34"/>
      <c r="K121" s="34"/>
      <c r="L121" s="57"/>
      <c r="M121" s="57"/>
      <c r="N121" s="57"/>
      <c r="O121" s="57"/>
      <c r="P121" s="57"/>
      <c r="Q121" s="57"/>
      <c r="R121" s="57"/>
      <c r="S121" s="57"/>
      <c r="T121" s="57"/>
      <c r="U121" s="57"/>
      <c r="V121" s="57"/>
      <c r="W121" s="57"/>
      <c r="X121" s="57"/>
      <c r="Y121" s="57"/>
      <c r="Z121" s="57"/>
      <c r="AA121" s="57"/>
      <c r="AB121" s="57"/>
      <c r="AC121" s="57"/>
      <c r="AD121" s="57"/>
      <c r="AE121" s="57"/>
      <c r="AF121" s="57"/>
      <c r="AG121" s="57"/>
      <c r="AH121" s="57"/>
      <c r="AI121" s="57"/>
      <c r="AJ121" s="57"/>
      <c r="AK121" s="57"/>
      <c r="AL121" s="57"/>
      <c r="AM121" s="57"/>
      <c r="AN121" s="57"/>
      <c r="AO121" s="57"/>
      <c r="AP121" s="57"/>
      <c r="AQ121" s="57"/>
      <c r="AR121" s="57"/>
      <c r="AS121" s="57"/>
      <c r="AT121" s="57"/>
      <c r="AU121" s="57"/>
      <c r="AV121" s="57"/>
      <c r="AW121" s="57"/>
      <c r="AX121" s="57"/>
      <c r="AY121" s="57"/>
      <c r="AZ121" s="57"/>
      <c r="BA121" s="57"/>
      <c r="BB121" s="57"/>
      <c r="BC121" s="57"/>
      <c r="BD121" s="57"/>
      <c r="BE121" s="57"/>
      <c r="BF121" s="57"/>
      <c r="BG121" s="57"/>
      <c r="BH121" s="57"/>
      <c r="BI121" s="57"/>
      <c r="BJ121" s="57"/>
      <c r="BK121" s="57"/>
      <c r="BL121" s="57"/>
      <c r="BM121" s="57"/>
      <c r="BN121" s="57"/>
      <c r="BO121" s="57"/>
      <c r="BP121" s="57"/>
      <c r="BQ121" s="57"/>
      <c r="BR121" s="57"/>
      <c r="BS121" s="57"/>
      <c r="BT121" s="57"/>
      <c r="BU121" s="57"/>
      <c r="BV121" s="57"/>
      <c r="BW121" s="57"/>
      <c r="BX121" s="57"/>
      <c r="BY121" s="57"/>
      <c r="BZ121" s="57"/>
      <c r="CA121" s="57"/>
      <c r="CB121" s="57"/>
      <c r="CC121" s="57"/>
      <c r="CD121" s="57"/>
      <c r="CE121" s="57"/>
      <c r="CF121" s="57"/>
      <c r="CG121" s="57"/>
      <c r="CH121" s="57"/>
      <c r="CI121" s="57"/>
      <c r="CJ121" s="57"/>
      <c r="CK121" s="57"/>
      <c r="CL121" s="57"/>
      <c r="CM121" s="57"/>
      <c r="CN121" s="57"/>
      <c r="CO121" s="57"/>
      <c r="CP121" s="57"/>
      <c r="CQ121" s="57"/>
      <c r="CR121" s="57"/>
      <c r="CS121" s="57"/>
      <c r="CT121" s="57"/>
      <c r="CU121" s="57"/>
      <c r="CV121" s="57"/>
      <c r="CW121" s="57"/>
      <c r="CX121" s="57"/>
      <c r="CY121" s="57"/>
      <c r="CZ121" s="57"/>
      <c r="DA121" s="57"/>
      <c r="DB121" s="57"/>
      <c r="DC121" s="57"/>
      <c r="DD121" s="57"/>
      <c r="DE121" s="57"/>
      <c r="DF121" s="57"/>
      <c r="DG121" s="57"/>
      <c r="DH121" s="57"/>
      <c r="DI121" s="57"/>
      <c r="DJ121" s="57"/>
      <c r="DK121" s="57"/>
      <c r="DL121" s="57"/>
      <c r="DM121" s="57"/>
      <c r="DN121" s="57"/>
      <c r="DO121" s="57"/>
      <c r="DP121" s="57"/>
      <c r="DQ121" s="57"/>
      <c r="DR121" s="57"/>
      <c r="DS121" s="57"/>
      <c r="DT121" s="57"/>
      <c r="DU121" s="57"/>
      <c r="DV121" s="57"/>
      <c r="DW121" s="57"/>
      <c r="DX121" s="57"/>
      <c r="DY121" s="57"/>
      <c r="DZ121" s="57"/>
      <c r="EA121" s="57"/>
      <c r="EB121" s="57"/>
      <c r="EC121" s="57"/>
      <c r="ED121" s="57"/>
      <c r="EE121" s="57"/>
      <c r="EF121" s="57"/>
      <c r="EG121" s="57"/>
      <c r="EH121" s="57"/>
      <c r="EI121" s="57"/>
      <c r="EJ121" s="57"/>
      <c r="EK121" s="57"/>
      <c r="EL121" s="57"/>
      <c r="EM121" s="57"/>
      <c r="EN121" s="57"/>
      <c r="EO121" s="57"/>
      <c r="EP121" s="57"/>
      <c r="EQ121" s="57"/>
      <c r="ER121" s="57"/>
      <c r="ES121" s="57"/>
      <c r="ET121" s="57"/>
      <c r="EU121" s="57"/>
      <c r="EV121" s="57"/>
      <c r="EW121" s="57"/>
      <c r="EX121" s="57"/>
      <c r="EY121" s="57"/>
      <c r="EZ121" s="57"/>
      <c r="FA121" s="57"/>
      <c r="FB121" s="57"/>
      <c r="FC121" s="57"/>
      <c r="FD121" s="57"/>
      <c r="FE121" s="57"/>
      <c r="FF121" s="57"/>
      <c r="FG121" s="57"/>
      <c r="FH121" s="57"/>
      <c r="FI121" s="57"/>
      <c r="FJ121" s="57"/>
      <c r="FK121" s="57"/>
      <c r="FL121" s="57"/>
      <c r="FM121" s="57"/>
      <c r="FN121" s="57"/>
      <c r="FO121" s="57"/>
      <c r="FP121" s="57"/>
      <c r="FQ121" s="57"/>
      <c r="FR121" s="57"/>
      <c r="FS121" s="57"/>
    </row>
    <row r="122" spans="1:175" hidden="1">
      <c r="A122" s="57"/>
      <c r="B122" s="71">
        <v>76</v>
      </c>
      <c r="C122" s="53">
        <f>BC_LĐNM!B77</f>
        <v>0</v>
      </c>
      <c r="D122" s="342">
        <f>BC_LĐNM!C77</f>
        <v>0</v>
      </c>
      <c r="E122" s="343"/>
      <c r="F122" s="343"/>
      <c r="G122" s="344"/>
      <c r="H122" s="53">
        <f>BC_LĐNM!E77</f>
        <v>0</v>
      </c>
      <c r="I122" s="34">
        <f>BC_LĐNM!F77</f>
        <v>0</v>
      </c>
      <c r="J122" s="34"/>
      <c r="K122" s="34"/>
      <c r="L122" s="57"/>
      <c r="M122" s="57"/>
      <c r="N122" s="57"/>
      <c r="O122" s="57"/>
      <c r="P122" s="57"/>
      <c r="Q122" s="57"/>
      <c r="R122" s="57"/>
      <c r="S122" s="57"/>
      <c r="T122" s="57"/>
      <c r="U122" s="57"/>
      <c r="V122" s="57"/>
      <c r="W122" s="57"/>
      <c r="X122" s="57"/>
      <c r="Y122" s="57"/>
      <c r="Z122" s="57"/>
      <c r="AA122" s="57"/>
      <c r="AB122" s="57"/>
      <c r="AC122" s="57"/>
      <c r="AD122" s="57"/>
      <c r="AE122" s="57"/>
      <c r="AF122" s="57"/>
      <c r="AG122" s="57"/>
      <c r="AH122" s="57"/>
      <c r="AI122" s="57"/>
      <c r="AJ122" s="57"/>
      <c r="AK122" s="57"/>
      <c r="AL122" s="57"/>
      <c r="AM122" s="57"/>
      <c r="AN122" s="57"/>
      <c r="AO122" s="57"/>
      <c r="AP122" s="57"/>
      <c r="AQ122" s="57"/>
      <c r="AR122" s="57"/>
      <c r="AS122" s="57"/>
      <c r="AT122" s="57"/>
      <c r="AU122" s="57"/>
      <c r="AV122" s="57"/>
      <c r="AW122" s="57"/>
      <c r="AX122" s="57"/>
      <c r="AY122" s="57"/>
      <c r="AZ122" s="57"/>
      <c r="BA122" s="57"/>
      <c r="BB122" s="57"/>
      <c r="BC122" s="57"/>
      <c r="BD122" s="57"/>
      <c r="BE122" s="57"/>
      <c r="BF122" s="57"/>
      <c r="BG122" s="57"/>
      <c r="BH122" s="57"/>
      <c r="BI122" s="57"/>
      <c r="BJ122" s="57"/>
      <c r="BK122" s="57"/>
      <c r="BL122" s="57"/>
      <c r="BM122" s="57"/>
      <c r="BN122" s="57"/>
      <c r="BO122" s="57"/>
      <c r="BP122" s="57"/>
      <c r="BQ122" s="57"/>
      <c r="BR122" s="57"/>
      <c r="BS122" s="57"/>
      <c r="BT122" s="57"/>
      <c r="BU122" s="57"/>
      <c r="BV122" s="57"/>
      <c r="BW122" s="57"/>
      <c r="BX122" s="57"/>
      <c r="BY122" s="57"/>
      <c r="BZ122" s="57"/>
      <c r="CA122" s="57"/>
      <c r="CB122" s="57"/>
      <c r="CC122" s="57"/>
      <c r="CD122" s="57"/>
      <c r="CE122" s="57"/>
      <c r="CF122" s="57"/>
      <c r="CG122" s="57"/>
      <c r="CH122" s="57"/>
      <c r="CI122" s="57"/>
      <c r="CJ122" s="57"/>
      <c r="CK122" s="57"/>
      <c r="CL122" s="57"/>
      <c r="CM122" s="57"/>
      <c r="CN122" s="57"/>
      <c r="CO122" s="57"/>
      <c r="CP122" s="57"/>
      <c r="CQ122" s="57"/>
      <c r="CR122" s="57"/>
      <c r="CS122" s="57"/>
      <c r="CT122" s="57"/>
      <c r="CU122" s="57"/>
      <c r="CV122" s="57"/>
      <c r="CW122" s="57"/>
      <c r="CX122" s="57"/>
      <c r="CY122" s="57"/>
      <c r="CZ122" s="57"/>
      <c r="DA122" s="57"/>
      <c r="DB122" s="57"/>
      <c r="DC122" s="57"/>
      <c r="DD122" s="57"/>
      <c r="DE122" s="57"/>
      <c r="DF122" s="57"/>
      <c r="DG122" s="57"/>
      <c r="DH122" s="57"/>
      <c r="DI122" s="57"/>
      <c r="DJ122" s="57"/>
      <c r="DK122" s="57"/>
      <c r="DL122" s="57"/>
      <c r="DM122" s="57"/>
      <c r="DN122" s="57"/>
      <c r="DO122" s="57"/>
      <c r="DP122" s="57"/>
      <c r="DQ122" s="57"/>
      <c r="DR122" s="57"/>
      <c r="DS122" s="57"/>
      <c r="DT122" s="57"/>
      <c r="DU122" s="57"/>
      <c r="DV122" s="57"/>
      <c r="DW122" s="57"/>
      <c r="DX122" s="57"/>
      <c r="DY122" s="57"/>
      <c r="DZ122" s="57"/>
      <c r="EA122" s="57"/>
      <c r="EB122" s="57"/>
      <c r="EC122" s="57"/>
      <c r="ED122" s="57"/>
      <c r="EE122" s="57"/>
      <c r="EF122" s="57"/>
      <c r="EG122" s="57"/>
      <c r="EH122" s="57"/>
      <c r="EI122" s="57"/>
      <c r="EJ122" s="57"/>
      <c r="EK122" s="57"/>
      <c r="EL122" s="57"/>
      <c r="EM122" s="57"/>
      <c r="EN122" s="57"/>
      <c r="EO122" s="57"/>
      <c r="EP122" s="57"/>
      <c r="EQ122" s="57"/>
      <c r="ER122" s="57"/>
      <c r="ES122" s="57"/>
      <c r="ET122" s="57"/>
      <c r="EU122" s="57"/>
      <c r="EV122" s="57"/>
      <c r="EW122" s="57"/>
      <c r="EX122" s="57"/>
      <c r="EY122" s="57"/>
      <c r="EZ122" s="57"/>
      <c r="FA122" s="57"/>
      <c r="FB122" s="57"/>
      <c r="FC122" s="57"/>
      <c r="FD122" s="57"/>
      <c r="FE122" s="57"/>
      <c r="FF122" s="57"/>
      <c r="FG122" s="57"/>
      <c r="FH122" s="57"/>
      <c r="FI122" s="57"/>
      <c r="FJ122" s="57"/>
      <c r="FK122" s="57"/>
      <c r="FL122" s="57"/>
      <c r="FM122" s="57"/>
      <c r="FN122" s="57"/>
      <c r="FO122" s="57"/>
      <c r="FP122" s="57"/>
      <c r="FQ122" s="57"/>
      <c r="FR122" s="57"/>
      <c r="FS122" s="57"/>
    </row>
    <row r="123" spans="1:175" hidden="1">
      <c r="A123" s="57"/>
      <c r="B123" s="71">
        <v>77</v>
      </c>
      <c r="C123" s="53">
        <f>BC_LĐNM!B78</f>
        <v>0</v>
      </c>
      <c r="D123" s="342">
        <f>BC_LĐNM!C78</f>
        <v>0</v>
      </c>
      <c r="E123" s="343"/>
      <c r="F123" s="343"/>
      <c r="G123" s="344"/>
      <c r="H123" s="53">
        <f>BC_LĐNM!E78</f>
        <v>0</v>
      </c>
      <c r="I123" s="34">
        <f>BC_LĐNM!F78</f>
        <v>0</v>
      </c>
      <c r="J123" s="34"/>
      <c r="K123" s="34"/>
      <c r="L123" s="57"/>
      <c r="M123" s="57"/>
      <c r="N123" s="57"/>
      <c r="O123" s="57"/>
      <c r="P123" s="57"/>
      <c r="Q123" s="57"/>
      <c r="R123" s="57"/>
      <c r="S123" s="57"/>
      <c r="T123" s="57"/>
      <c r="U123" s="57"/>
      <c r="V123" s="57"/>
      <c r="W123" s="57"/>
      <c r="X123" s="57"/>
      <c r="Y123" s="57"/>
      <c r="Z123" s="57"/>
      <c r="AA123" s="57"/>
      <c r="AB123" s="57"/>
      <c r="AC123" s="57"/>
      <c r="AD123" s="57"/>
      <c r="AE123" s="57"/>
      <c r="AF123" s="57"/>
      <c r="AG123" s="57"/>
      <c r="AH123" s="57"/>
      <c r="AI123" s="57"/>
      <c r="AJ123" s="57"/>
      <c r="AK123" s="57"/>
      <c r="AL123" s="57"/>
      <c r="AM123" s="57"/>
      <c r="AN123" s="57"/>
      <c r="AO123" s="57"/>
      <c r="AP123" s="57"/>
      <c r="AQ123" s="57"/>
      <c r="AR123" s="57"/>
      <c r="AS123" s="57"/>
      <c r="AT123" s="57"/>
      <c r="AU123" s="57"/>
      <c r="AV123" s="57"/>
      <c r="AW123" s="57"/>
      <c r="AX123" s="57"/>
      <c r="AY123" s="57"/>
      <c r="AZ123" s="57"/>
      <c r="BA123" s="57"/>
      <c r="BB123" s="57"/>
      <c r="BC123" s="57"/>
      <c r="BD123" s="57"/>
      <c r="BE123" s="57"/>
      <c r="BF123" s="57"/>
      <c r="BG123" s="57"/>
      <c r="BH123" s="57"/>
      <c r="BI123" s="57"/>
      <c r="BJ123" s="57"/>
      <c r="BK123" s="57"/>
      <c r="BL123" s="57"/>
      <c r="BM123" s="57"/>
      <c r="BN123" s="57"/>
      <c r="BO123" s="57"/>
      <c r="BP123" s="57"/>
      <c r="BQ123" s="57"/>
      <c r="BR123" s="57"/>
      <c r="BS123" s="57"/>
      <c r="BT123" s="57"/>
      <c r="BU123" s="57"/>
      <c r="BV123" s="57"/>
      <c r="BW123" s="57"/>
      <c r="BX123" s="57"/>
      <c r="BY123" s="57"/>
      <c r="BZ123" s="57"/>
      <c r="CA123" s="57"/>
      <c r="CB123" s="57"/>
      <c r="CC123" s="57"/>
      <c r="CD123" s="57"/>
      <c r="CE123" s="57"/>
      <c r="CF123" s="57"/>
      <c r="CG123" s="57"/>
      <c r="CH123" s="57"/>
      <c r="CI123" s="57"/>
      <c r="CJ123" s="57"/>
      <c r="CK123" s="57"/>
      <c r="CL123" s="57"/>
      <c r="CM123" s="57"/>
      <c r="CN123" s="57"/>
      <c r="CO123" s="57"/>
      <c r="CP123" s="57"/>
      <c r="CQ123" s="57"/>
      <c r="CR123" s="57"/>
      <c r="CS123" s="57"/>
      <c r="CT123" s="57"/>
      <c r="CU123" s="57"/>
      <c r="CV123" s="57"/>
      <c r="CW123" s="57"/>
      <c r="CX123" s="57"/>
      <c r="CY123" s="57"/>
      <c r="CZ123" s="57"/>
      <c r="DA123" s="57"/>
      <c r="DB123" s="57"/>
      <c r="DC123" s="57"/>
      <c r="DD123" s="57"/>
      <c r="DE123" s="57"/>
      <c r="DF123" s="57"/>
      <c r="DG123" s="57"/>
      <c r="DH123" s="57"/>
      <c r="DI123" s="57"/>
      <c r="DJ123" s="57"/>
      <c r="DK123" s="57"/>
      <c r="DL123" s="57"/>
      <c r="DM123" s="57"/>
      <c r="DN123" s="57"/>
      <c r="DO123" s="57"/>
      <c r="DP123" s="57"/>
      <c r="DQ123" s="57"/>
      <c r="DR123" s="57"/>
      <c r="DS123" s="57"/>
      <c r="DT123" s="57"/>
      <c r="DU123" s="57"/>
      <c r="DV123" s="57"/>
      <c r="DW123" s="57"/>
      <c r="DX123" s="57"/>
      <c r="DY123" s="57"/>
      <c r="DZ123" s="57"/>
      <c r="EA123" s="57"/>
      <c r="EB123" s="57"/>
      <c r="EC123" s="57"/>
      <c r="ED123" s="57"/>
      <c r="EE123" s="57"/>
      <c r="EF123" s="57"/>
      <c r="EG123" s="57"/>
      <c r="EH123" s="57"/>
      <c r="EI123" s="57"/>
      <c r="EJ123" s="57"/>
      <c r="EK123" s="57"/>
      <c r="EL123" s="57"/>
      <c r="EM123" s="57"/>
      <c r="EN123" s="57"/>
      <c r="EO123" s="57"/>
      <c r="EP123" s="57"/>
      <c r="EQ123" s="57"/>
      <c r="ER123" s="57"/>
      <c r="ES123" s="57"/>
      <c r="ET123" s="57"/>
      <c r="EU123" s="57"/>
      <c r="EV123" s="57"/>
      <c r="EW123" s="57"/>
      <c r="EX123" s="57"/>
      <c r="EY123" s="57"/>
      <c r="EZ123" s="57"/>
      <c r="FA123" s="57"/>
      <c r="FB123" s="57"/>
      <c r="FC123" s="57"/>
      <c r="FD123" s="57"/>
      <c r="FE123" s="57"/>
      <c r="FF123" s="57"/>
      <c r="FG123" s="57"/>
      <c r="FH123" s="57"/>
      <c r="FI123" s="57"/>
      <c r="FJ123" s="57"/>
      <c r="FK123" s="57"/>
      <c r="FL123" s="57"/>
      <c r="FM123" s="57"/>
      <c r="FN123" s="57"/>
      <c r="FO123" s="57"/>
      <c r="FP123" s="57"/>
      <c r="FQ123" s="57"/>
      <c r="FR123" s="57"/>
      <c r="FS123" s="57"/>
    </row>
    <row r="124" spans="1:175" hidden="1">
      <c r="A124" s="57"/>
      <c r="B124" s="71">
        <v>78</v>
      </c>
      <c r="C124" s="53">
        <f>BC_LĐNM!B79</f>
        <v>0</v>
      </c>
      <c r="D124" s="342">
        <f>BC_LĐNM!C79</f>
        <v>0</v>
      </c>
      <c r="E124" s="343"/>
      <c r="F124" s="343"/>
      <c r="G124" s="344"/>
      <c r="H124" s="53">
        <f>BC_LĐNM!E79</f>
        <v>0</v>
      </c>
      <c r="I124" s="34">
        <f>BC_LĐNM!F79</f>
        <v>0</v>
      </c>
      <c r="J124" s="34"/>
      <c r="K124" s="34"/>
      <c r="L124" s="57"/>
      <c r="M124" s="57"/>
      <c r="N124" s="57"/>
      <c r="O124" s="57"/>
      <c r="P124" s="57"/>
      <c r="Q124" s="57"/>
      <c r="R124" s="57"/>
      <c r="S124" s="57"/>
      <c r="T124" s="57"/>
      <c r="U124" s="57"/>
      <c r="V124" s="57"/>
      <c r="W124" s="57"/>
      <c r="X124" s="57"/>
      <c r="Y124" s="57"/>
      <c r="Z124" s="57"/>
      <c r="AA124" s="57"/>
      <c r="AB124" s="57"/>
      <c r="AC124" s="57"/>
      <c r="AD124" s="57"/>
      <c r="AE124" s="57"/>
      <c r="AF124" s="57"/>
      <c r="AG124" s="57"/>
      <c r="AH124" s="57"/>
      <c r="AI124" s="57"/>
      <c r="AJ124" s="57"/>
      <c r="AK124" s="57"/>
      <c r="AL124" s="57"/>
      <c r="AM124" s="57"/>
      <c r="AN124" s="57"/>
      <c r="AO124" s="57"/>
      <c r="AP124" s="57"/>
      <c r="AQ124" s="57"/>
      <c r="AR124" s="57"/>
      <c r="AS124" s="57"/>
      <c r="AT124" s="57"/>
      <c r="AU124" s="57"/>
      <c r="AV124" s="57"/>
      <c r="AW124" s="57"/>
      <c r="AX124" s="57"/>
      <c r="AY124" s="57"/>
      <c r="AZ124" s="57"/>
      <c r="BA124" s="57"/>
      <c r="BB124" s="57"/>
      <c r="BC124" s="57"/>
      <c r="BD124" s="57"/>
      <c r="BE124" s="57"/>
      <c r="BF124" s="57"/>
      <c r="BG124" s="57"/>
      <c r="BH124" s="57"/>
      <c r="BI124" s="57"/>
      <c r="BJ124" s="57"/>
      <c r="BK124" s="57"/>
      <c r="BL124" s="57"/>
      <c r="BM124" s="57"/>
      <c r="BN124" s="57"/>
      <c r="BO124" s="57"/>
      <c r="BP124" s="57"/>
      <c r="BQ124" s="57"/>
      <c r="BR124" s="57"/>
      <c r="BS124" s="57"/>
      <c r="BT124" s="57"/>
      <c r="BU124" s="57"/>
      <c r="BV124" s="57"/>
      <c r="BW124" s="57"/>
      <c r="BX124" s="57"/>
      <c r="BY124" s="57"/>
      <c r="BZ124" s="57"/>
      <c r="CA124" s="57"/>
      <c r="CB124" s="57"/>
      <c r="CC124" s="57"/>
      <c r="CD124" s="57"/>
      <c r="CE124" s="57"/>
      <c r="CF124" s="57"/>
      <c r="CG124" s="57"/>
      <c r="CH124" s="57"/>
      <c r="CI124" s="57"/>
      <c r="CJ124" s="57"/>
      <c r="CK124" s="57"/>
      <c r="CL124" s="57"/>
      <c r="CM124" s="57"/>
      <c r="CN124" s="57"/>
      <c r="CO124" s="57"/>
      <c r="CP124" s="57"/>
      <c r="CQ124" s="57"/>
      <c r="CR124" s="57"/>
      <c r="CS124" s="57"/>
      <c r="CT124" s="57"/>
      <c r="CU124" s="57"/>
      <c r="CV124" s="57"/>
      <c r="CW124" s="57"/>
      <c r="CX124" s="57"/>
      <c r="CY124" s="57"/>
      <c r="CZ124" s="57"/>
      <c r="DA124" s="57"/>
      <c r="DB124" s="57"/>
      <c r="DC124" s="57"/>
      <c r="DD124" s="57"/>
      <c r="DE124" s="57"/>
      <c r="DF124" s="57"/>
      <c r="DG124" s="57"/>
      <c r="DH124" s="57"/>
      <c r="DI124" s="57"/>
      <c r="DJ124" s="57"/>
      <c r="DK124" s="57"/>
      <c r="DL124" s="57"/>
      <c r="DM124" s="57"/>
      <c r="DN124" s="57"/>
      <c r="DO124" s="57"/>
      <c r="DP124" s="57"/>
      <c r="DQ124" s="57"/>
      <c r="DR124" s="57"/>
      <c r="DS124" s="57"/>
      <c r="DT124" s="57"/>
      <c r="DU124" s="57"/>
      <c r="DV124" s="57"/>
      <c r="DW124" s="57"/>
      <c r="DX124" s="57"/>
      <c r="DY124" s="57"/>
      <c r="DZ124" s="57"/>
      <c r="EA124" s="57"/>
      <c r="EB124" s="57"/>
      <c r="EC124" s="57"/>
      <c r="ED124" s="57"/>
      <c r="EE124" s="57"/>
      <c r="EF124" s="57"/>
      <c r="EG124" s="57"/>
      <c r="EH124" s="57"/>
      <c r="EI124" s="57"/>
      <c r="EJ124" s="57"/>
      <c r="EK124" s="57"/>
      <c r="EL124" s="57"/>
      <c r="EM124" s="57"/>
      <c r="EN124" s="57"/>
      <c r="EO124" s="57"/>
      <c r="EP124" s="57"/>
      <c r="EQ124" s="57"/>
      <c r="ER124" s="57"/>
      <c r="ES124" s="57"/>
      <c r="ET124" s="57"/>
      <c r="EU124" s="57"/>
      <c r="EV124" s="57"/>
      <c r="EW124" s="57"/>
      <c r="EX124" s="57"/>
      <c r="EY124" s="57"/>
      <c r="EZ124" s="57"/>
      <c r="FA124" s="57"/>
      <c r="FB124" s="57"/>
      <c r="FC124" s="57"/>
      <c r="FD124" s="57"/>
      <c r="FE124" s="57"/>
      <c r="FF124" s="57"/>
      <c r="FG124" s="57"/>
      <c r="FH124" s="57"/>
      <c r="FI124" s="57"/>
      <c r="FJ124" s="57"/>
      <c r="FK124" s="57"/>
      <c r="FL124" s="57"/>
      <c r="FM124" s="57"/>
      <c r="FN124" s="57"/>
      <c r="FO124" s="57"/>
      <c r="FP124" s="57"/>
      <c r="FQ124" s="57"/>
      <c r="FR124" s="57"/>
      <c r="FS124" s="57"/>
    </row>
    <row r="125" spans="1:175" hidden="1">
      <c r="A125" s="57"/>
      <c r="B125" s="71">
        <v>79</v>
      </c>
      <c r="C125" s="53">
        <f>BC_LĐNM!B80</f>
        <v>0</v>
      </c>
      <c r="D125" s="342">
        <f>BC_LĐNM!C80</f>
        <v>0</v>
      </c>
      <c r="E125" s="343"/>
      <c r="F125" s="343"/>
      <c r="G125" s="344"/>
      <c r="H125" s="53">
        <f>BC_LĐNM!E80</f>
        <v>0</v>
      </c>
      <c r="I125" s="34">
        <f>BC_LĐNM!F80</f>
        <v>0</v>
      </c>
      <c r="J125" s="34"/>
      <c r="K125" s="34"/>
      <c r="L125" s="57"/>
      <c r="M125" s="57"/>
      <c r="N125" s="57"/>
      <c r="O125" s="57"/>
      <c r="P125" s="57"/>
      <c r="Q125" s="57"/>
      <c r="R125" s="57"/>
      <c r="S125" s="57"/>
      <c r="T125" s="57"/>
      <c r="U125" s="57"/>
      <c r="V125" s="57"/>
      <c r="W125" s="57"/>
      <c r="X125" s="57"/>
      <c r="Y125" s="57"/>
      <c r="Z125" s="57"/>
      <c r="AA125" s="57"/>
      <c r="AB125" s="57"/>
      <c r="AC125" s="57"/>
      <c r="AD125" s="57"/>
      <c r="AE125" s="57"/>
      <c r="AF125" s="57"/>
      <c r="AG125" s="57"/>
      <c r="AH125" s="57"/>
      <c r="AI125" s="57"/>
      <c r="AJ125" s="57"/>
      <c r="AK125" s="57"/>
      <c r="AL125" s="57"/>
      <c r="AM125" s="57"/>
      <c r="AN125" s="57"/>
      <c r="AO125" s="57"/>
      <c r="AP125" s="57"/>
      <c r="AQ125" s="57"/>
      <c r="AR125" s="57"/>
      <c r="AS125" s="57"/>
      <c r="AT125" s="57"/>
      <c r="AU125" s="57"/>
      <c r="AV125" s="57"/>
      <c r="AW125" s="57"/>
      <c r="AX125" s="57"/>
      <c r="AY125" s="57"/>
      <c r="AZ125" s="57"/>
      <c r="BA125" s="57"/>
      <c r="BB125" s="57"/>
      <c r="BC125" s="57"/>
      <c r="BD125" s="57"/>
      <c r="BE125" s="57"/>
      <c r="BF125" s="57"/>
      <c r="BG125" s="57"/>
      <c r="BH125" s="57"/>
      <c r="BI125" s="57"/>
      <c r="BJ125" s="57"/>
      <c r="BK125" s="57"/>
      <c r="BL125" s="57"/>
      <c r="BM125" s="57"/>
      <c r="BN125" s="57"/>
      <c r="BO125" s="57"/>
      <c r="BP125" s="57"/>
      <c r="BQ125" s="57"/>
      <c r="BR125" s="57"/>
      <c r="BS125" s="57"/>
      <c r="BT125" s="57"/>
      <c r="BU125" s="57"/>
      <c r="BV125" s="57"/>
      <c r="BW125" s="57"/>
      <c r="BX125" s="57"/>
      <c r="BY125" s="57"/>
      <c r="BZ125" s="57"/>
      <c r="CA125" s="57"/>
      <c r="CB125" s="57"/>
      <c r="CC125" s="57"/>
      <c r="CD125" s="57"/>
      <c r="CE125" s="57"/>
      <c r="CF125" s="57"/>
      <c r="CG125" s="57"/>
      <c r="CH125" s="57"/>
      <c r="CI125" s="57"/>
      <c r="CJ125" s="57"/>
      <c r="CK125" s="57"/>
      <c r="CL125" s="57"/>
      <c r="CM125" s="57"/>
      <c r="CN125" s="57"/>
      <c r="CO125" s="57"/>
      <c r="CP125" s="57"/>
      <c r="CQ125" s="57"/>
      <c r="CR125" s="57"/>
      <c r="CS125" s="57"/>
      <c r="CT125" s="57"/>
      <c r="CU125" s="57"/>
      <c r="CV125" s="57"/>
      <c r="CW125" s="57"/>
      <c r="CX125" s="57"/>
      <c r="CY125" s="57"/>
      <c r="CZ125" s="57"/>
      <c r="DA125" s="57"/>
      <c r="DB125" s="57"/>
      <c r="DC125" s="57"/>
      <c r="DD125" s="57"/>
      <c r="DE125" s="57"/>
      <c r="DF125" s="57"/>
      <c r="DG125" s="57"/>
      <c r="DH125" s="57"/>
      <c r="DI125" s="57"/>
      <c r="DJ125" s="57"/>
      <c r="DK125" s="57"/>
      <c r="DL125" s="57"/>
      <c r="DM125" s="57"/>
      <c r="DN125" s="57"/>
      <c r="DO125" s="57"/>
      <c r="DP125" s="57"/>
      <c r="DQ125" s="57"/>
      <c r="DR125" s="57"/>
      <c r="DS125" s="57"/>
      <c r="DT125" s="57"/>
      <c r="DU125" s="57"/>
      <c r="DV125" s="57"/>
      <c r="DW125" s="57"/>
      <c r="DX125" s="57"/>
      <c r="DY125" s="57"/>
      <c r="DZ125" s="57"/>
      <c r="EA125" s="57"/>
      <c r="EB125" s="57"/>
      <c r="EC125" s="57"/>
      <c r="ED125" s="57"/>
      <c r="EE125" s="57"/>
      <c r="EF125" s="57"/>
      <c r="EG125" s="57"/>
      <c r="EH125" s="57"/>
      <c r="EI125" s="57"/>
      <c r="EJ125" s="57"/>
      <c r="EK125" s="57"/>
      <c r="EL125" s="57"/>
      <c r="EM125" s="57"/>
      <c r="EN125" s="57"/>
      <c r="EO125" s="57"/>
      <c r="EP125" s="57"/>
      <c r="EQ125" s="57"/>
      <c r="ER125" s="57"/>
      <c r="ES125" s="57"/>
      <c r="ET125" s="57"/>
      <c r="EU125" s="57"/>
      <c r="EV125" s="57"/>
      <c r="EW125" s="57"/>
      <c r="EX125" s="57"/>
      <c r="EY125" s="57"/>
      <c r="EZ125" s="57"/>
      <c r="FA125" s="57"/>
      <c r="FB125" s="57"/>
      <c r="FC125" s="57"/>
      <c r="FD125" s="57"/>
      <c r="FE125" s="57"/>
      <c r="FF125" s="57"/>
      <c r="FG125" s="57"/>
      <c r="FH125" s="57"/>
      <c r="FI125" s="57"/>
      <c r="FJ125" s="57"/>
      <c r="FK125" s="57"/>
      <c r="FL125" s="57"/>
      <c r="FM125" s="57"/>
      <c r="FN125" s="57"/>
      <c r="FO125" s="57"/>
      <c r="FP125" s="57"/>
      <c r="FQ125" s="57"/>
      <c r="FR125" s="57"/>
      <c r="FS125" s="57"/>
    </row>
    <row r="126" spans="1:175" hidden="1">
      <c r="A126" s="57"/>
      <c r="B126" s="71">
        <v>80</v>
      </c>
      <c r="C126" s="53">
        <f>BC_LĐNM!B81</f>
        <v>0</v>
      </c>
      <c r="D126" s="342">
        <f>BC_LĐNM!C81</f>
        <v>0</v>
      </c>
      <c r="E126" s="343"/>
      <c r="F126" s="343"/>
      <c r="G126" s="344"/>
      <c r="H126" s="53">
        <f>BC_LĐNM!E81</f>
        <v>0</v>
      </c>
      <c r="I126" s="34">
        <f>BC_LĐNM!F81</f>
        <v>0</v>
      </c>
      <c r="J126" s="34"/>
      <c r="K126" s="34"/>
      <c r="L126" s="57"/>
      <c r="M126" s="57"/>
      <c r="N126" s="57"/>
      <c r="O126" s="57"/>
      <c r="P126" s="57"/>
      <c r="Q126" s="57"/>
      <c r="R126" s="57"/>
      <c r="S126" s="57"/>
      <c r="T126" s="57"/>
      <c r="U126" s="57"/>
      <c r="V126" s="57"/>
      <c r="W126" s="57"/>
      <c r="X126" s="57"/>
      <c r="Y126" s="57"/>
      <c r="Z126" s="57"/>
      <c r="AA126" s="57"/>
      <c r="AB126" s="57"/>
      <c r="AC126" s="57"/>
      <c r="AD126" s="57"/>
      <c r="AE126" s="57"/>
      <c r="AF126" s="57"/>
      <c r="AG126" s="57"/>
      <c r="AH126" s="57"/>
      <c r="AI126" s="57"/>
      <c r="AJ126" s="57"/>
      <c r="AK126" s="57"/>
      <c r="AL126" s="57"/>
      <c r="AM126" s="57"/>
      <c r="AN126" s="57"/>
      <c r="AO126" s="57"/>
      <c r="AP126" s="57"/>
      <c r="AQ126" s="57"/>
      <c r="AR126" s="57"/>
      <c r="AS126" s="57"/>
      <c r="AT126" s="57"/>
      <c r="AU126" s="57"/>
      <c r="AV126" s="57"/>
      <c r="AW126" s="57"/>
      <c r="AX126" s="57"/>
      <c r="AY126" s="57"/>
      <c r="AZ126" s="57"/>
      <c r="BA126" s="57"/>
      <c r="BB126" s="57"/>
      <c r="BC126" s="57"/>
      <c r="BD126" s="57"/>
      <c r="BE126" s="57"/>
      <c r="BF126" s="57"/>
      <c r="BG126" s="57"/>
      <c r="BH126" s="57"/>
      <c r="BI126" s="57"/>
      <c r="BJ126" s="57"/>
      <c r="BK126" s="57"/>
      <c r="BL126" s="57"/>
      <c r="BM126" s="57"/>
      <c r="BN126" s="57"/>
      <c r="BO126" s="57"/>
      <c r="BP126" s="57"/>
      <c r="BQ126" s="57"/>
      <c r="BR126" s="57"/>
      <c r="BS126" s="57"/>
      <c r="BT126" s="57"/>
      <c r="BU126" s="57"/>
      <c r="BV126" s="57"/>
      <c r="BW126" s="57"/>
      <c r="BX126" s="57"/>
      <c r="BY126" s="57"/>
      <c r="BZ126" s="57"/>
      <c r="CA126" s="57"/>
      <c r="CB126" s="57"/>
      <c r="CC126" s="57"/>
      <c r="CD126" s="57"/>
      <c r="CE126" s="57"/>
      <c r="CF126" s="57"/>
      <c r="CG126" s="57"/>
      <c r="CH126" s="57"/>
      <c r="CI126" s="57"/>
      <c r="CJ126" s="57"/>
      <c r="CK126" s="57"/>
      <c r="CL126" s="57"/>
      <c r="CM126" s="57"/>
      <c r="CN126" s="57"/>
      <c r="CO126" s="57"/>
      <c r="CP126" s="57"/>
      <c r="CQ126" s="57"/>
      <c r="CR126" s="57"/>
      <c r="CS126" s="57"/>
      <c r="CT126" s="57"/>
      <c r="CU126" s="57"/>
      <c r="CV126" s="57"/>
      <c r="CW126" s="57"/>
      <c r="CX126" s="57"/>
      <c r="CY126" s="57"/>
      <c r="CZ126" s="57"/>
      <c r="DA126" s="57"/>
      <c r="DB126" s="57"/>
      <c r="DC126" s="57"/>
      <c r="DD126" s="57"/>
      <c r="DE126" s="57"/>
      <c r="DF126" s="57"/>
      <c r="DG126" s="57"/>
      <c r="DH126" s="57"/>
      <c r="DI126" s="57"/>
      <c r="DJ126" s="57"/>
      <c r="DK126" s="57"/>
      <c r="DL126" s="57"/>
      <c r="DM126" s="57"/>
      <c r="DN126" s="57"/>
      <c r="DO126" s="57"/>
      <c r="DP126" s="57"/>
      <c r="DQ126" s="57"/>
      <c r="DR126" s="57"/>
      <c r="DS126" s="57"/>
      <c r="DT126" s="57"/>
      <c r="DU126" s="57"/>
      <c r="DV126" s="57"/>
      <c r="DW126" s="57"/>
      <c r="DX126" s="57"/>
      <c r="DY126" s="57"/>
      <c r="DZ126" s="57"/>
      <c r="EA126" s="57"/>
      <c r="EB126" s="57"/>
      <c r="EC126" s="57"/>
      <c r="ED126" s="57"/>
      <c r="EE126" s="57"/>
      <c r="EF126" s="57"/>
      <c r="EG126" s="57"/>
      <c r="EH126" s="57"/>
      <c r="EI126" s="57"/>
      <c r="EJ126" s="57"/>
      <c r="EK126" s="57"/>
      <c r="EL126" s="57"/>
      <c r="EM126" s="57"/>
      <c r="EN126" s="57"/>
      <c r="EO126" s="57"/>
      <c r="EP126" s="57"/>
      <c r="EQ126" s="57"/>
      <c r="ER126" s="57"/>
      <c r="ES126" s="57"/>
      <c r="ET126" s="57"/>
      <c r="EU126" s="57"/>
      <c r="EV126" s="57"/>
      <c r="EW126" s="57"/>
      <c r="EX126" s="57"/>
      <c r="EY126" s="57"/>
      <c r="EZ126" s="57"/>
      <c r="FA126" s="57"/>
      <c r="FB126" s="57"/>
      <c r="FC126" s="57"/>
      <c r="FD126" s="57"/>
      <c r="FE126" s="57"/>
      <c r="FF126" s="57"/>
      <c r="FG126" s="57"/>
      <c r="FH126" s="57"/>
      <c r="FI126" s="57"/>
      <c r="FJ126" s="57"/>
      <c r="FK126" s="57"/>
      <c r="FL126" s="57"/>
      <c r="FM126" s="57"/>
      <c r="FN126" s="57"/>
      <c r="FO126" s="57"/>
      <c r="FP126" s="57"/>
      <c r="FQ126" s="57"/>
      <c r="FR126" s="57"/>
      <c r="FS126" s="57"/>
    </row>
    <row r="127" spans="1:175" hidden="1">
      <c r="A127" s="57"/>
      <c r="B127" s="71">
        <v>81</v>
      </c>
      <c r="C127" s="53">
        <f>BC_LĐNM!B82</f>
        <v>0</v>
      </c>
      <c r="D127" s="342">
        <f>BC_LĐNM!C82</f>
        <v>0</v>
      </c>
      <c r="E127" s="343"/>
      <c r="F127" s="343"/>
      <c r="G127" s="344"/>
      <c r="H127" s="53">
        <f>BC_LĐNM!E82</f>
        <v>0</v>
      </c>
      <c r="I127" s="34">
        <f>BC_LĐNM!F82</f>
        <v>0</v>
      </c>
      <c r="J127" s="34"/>
      <c r="K127" s="34"/>
      <c r="L127" s="57"/>
      <c r="M127" s="57"/>
      <c r="N127" s="57"/>
      <c r="O127" s="57"/>
      <c r="P127" s="57"/>
      <c r="Q127" s="57"/>
      <c r="R127" s="57"/>
      <c r="S127" s="57"/>
      <c r="T127" s="57"/>
      <c r="U127" s="57"/>
      <c r="V127" s="57"/>
      <c r="W127" s="57"/>
      <c r="X127" s="57"/>
      <c r="Y127" s="57"/>
      <c r="Z127" s="57"/>
      <c r="AA127" s="57"/>
      <c r="AB127" s="57"/>
      <c r="AC127" s="57"/>
      <c r="AD127" s="57"/>
      <c r="AE127" s="57"/>
      <c r="AF127" s="57"/>
      <c r="AG127" s="57"/>
      <c r="AH127" s="57"/>
      <c r="AI127" s="57"/>
      <c r="AJ127" s="57"/>
      <c r="AK127" s="57"/>
      <c r="AL127" s="57"/>
      <c r="AM127" s="57"/>
      <c r="AN127" s="57"/>
      <c r="AO127" s="57"/>
      <c r="AP127" s="57"/>
      <c r="AQ127" s="57"/>
      <c r="AR127" s="57"/>
      <c r="AS127" s="57"/>
      <c r="AT127" s="57"/>
      <c r="AU127" s="57"/>
      <c r="AV127" s="57"/>
      <c r="AW127" s="57"/>
      <c r="AX127" s="57"/>
      <c r="AY127" s="57"/>
      <c r="AZ127" s="57"/>
      <c r="BA127" s="57"/>
      <c r="BB127" s="57"/>
      <c r="BC127" s="57"/>
      <c r="BD127" s="57"/>
      <c r="BE127" s="57"/>
      <c r="BF127" s="57"/>
      <c r="BG127" s="57"/>
      <c r="BH127" s="57"/>
      <c r="BI127" s="57"/>
      <c r="BJ127" s="57"/>
      <c r="BK127" s="57"/>
      <c r="BL127" s="57"/>
      <c r="BM127" s="57"/>
      <c r="BN127" s="57"/>
      <c r="BO127" s="57"/>
      <c r="BP127" s="57"/>
      <c r="BQ127" s="57"/>
      <c r="BR127" s="57"/>
      <c r="BS127" s="57"/>
      <c r="BT127" s="57"/>
      <c r="BU127" s="57"/>
      <c r="BV127" s="57"/>
      <c r="BW127" s="57"/>
      <c r="BX127" s="57"/>
      <c r="BY127" s="57"/>
      <c r="BZ127" s="57"/>
      <c r="CA127" s="57"/>
      <c r="CB127" s="57"/>
      <c r="CC127" s="57"/>
      <c r="CD127" s="57"/>
      <c r="CE127" s="57"/>
      <c r="CF127" s="57"/>
      <c r="CG127" s="57"/>
      <c r="CH127" s="57"/>
      <c r="CI127" s="57"/>
      <c r="CJ127" s="57"/>
      <c r="CK127" s="57"/>
      <c r="CL127" s="57"/>
      <c r="CM127" s="57"/>
      <c r="CN127" s="57"/>
      <c r="CO127" s="57"/>
      <c r="CP127" s="57"/>
      <c r="CQ127" s="57"/>
      <c r="CR127" s="57"/>
      <c r="CS127" s="57"/>
      <c r="CT127" s="57"/>
      <c r="CU127" s="57"/>
      <c r="CV127" s="57"/>
      <c r="CW127" s="57"/>
      <c r="CX127" s="57"/>
      <c r="CY127" s="57"/>
      <c r="CZ127" s="57"/>
      <c r="DA127" s="57"/>
      <c r="DB127" s="57"/>
      <c r="DC127" s="57"/>
      <c r="DD127" s="57"/>
      <c r="DE127" s="57"/>
      <c r="DF127" s="57"/>
      <c r="DG127" s="57"/>
      <c r="DH127" s="57"/>
      <c r="DI127" s="57"/>
      <c r="DJ127" s="57"/>
      <c r="DK127" s="57"/>
      <c r="DL127" s="57"/>
      <c r="DM127" s="57"/>
      <c r="DN127" s="57"/>
      <c r="DO127" s="57"/>
      <c r="DP127" s="57"/>
      <c r="DQ127" s="57"/>
      <c r="DR127" s="57"/>
      <c r="DS127" s="57"/>
      <c r="DT127" s="57"/>
      <c r="DU127" s="57"/>
      <c r="DV127" s="57"/>
      <c r="DW127" s="57"/>
      <c r="DX127" s="57"/>
      <c r="DY127" s="57"/>
      <c r="DZ127" s="57"/>
      <c r="EA127" s="57"/>
      <c r="EB127" s="57"/>
      <c r="EC127" s="57"/>
      <c r="ED127" s="57"/>
      <c r="EE127" s="57"/>
      <c r="EF127" s="57"/>
      <c r="EG127" s="57"/>
      <c r="EH127" s="57"/>
      <c r="EI127" s="57"/>
      <c r="EJ127" s="57"/>
      <c r="EK127" s="57"/>
      <c r="EL127" s="57"/>
      <c r="EM127" s="57"/>
      <c r="EN127" s="57"/>
      <c r="EO127" s="57"/>
      <c r="EP127" s="57"/>
      <c r="EQ127" s="57"/>
      <c r="ER127" s="57"/>
      <c r="ES127" s="57"/>
      <c r="ET127" s="57"/>
      <c r="EU127" s="57"/>
      <c r="EV127" s="57"/>
      <c r="EW127" s="57"/>
      <c r="EX127" s="57"/>
      <c r="EY127" s="57"/>
      <c r="EZ127" s="57"/>
      <c r="FA127" s="57"/>
      <c r="FB127" s="57"/>
      <c r="FC127" s="57"/>
      <c r="FD127" s="57"/>
      <c r="FE127" s="57"/>
      <c r="FF127" s="57"/>
      <c r="FG127" s="57"/>
      <c r="FH127" s="57"/>
      <c r="FI127" s="57"/>
      <c r="FJ127" s="57"/>
      <c r="FK127" s="57"/>
      <c r="FL127" s="57"/>
      <c r="FM127" s="57"/>
      <c r="FN127" s="57"/>
      <c r="FO127" s="57"/>
      <c r="FP127" s="57"/>
      <c r="FQ127" s="57"/>
      <c r="FR127" s="57"/>
      <c r="FS127" s="57"/>
    </row>
    <row r="128" spans="1:175" hidden="1">
      <c r="A128" s="57"/>
      <c r="B128" s="71">
        <v>82</v>
      </c>
      <c r="C128" s="53">
        <f>BC_LĐNM!B83</f>
        <v>0</v>
      </c>
      <c r="D128" s="342">
        <f>BC_LĐNM!C83</f>
        <v>0</v>
      </c>
      <c r="E128" s="343"/>
      <c r="F128" s="343"/>
      <c r="G128" s="344"/>
      <c r="H128" s="53">
        <f>BC_LĐNM!E83</f>
        <v>0</v>
      </c>
      <c r="I128" s="34">
        <f>BC_LĐNM!F83</f>
        <v>0</v>
      </c>
      <c r="J128" s="34"/>
      <c r="K128" s="34"/>
      <c r="L128" s="57"/>
      <c r="M128" s="57"/>
      <c r="N128" s="57"/>
      <c r="O128" s="57"/>
      <c r="P128" s="57"/>
      <c r="Q128" s="57"/>
      <c r="R128" s="57"/>
      <c r="S128" s="57"/>
      <c r="T128" s="57"/>
      <c r="U128" s="57"/>
      <c r="V128" s="57"/>
      <c r="W128" s="57"/>
      <c r="X128" s="57"/>
      <c r="Y128" s="57"/>
      <c r="Z128" s="57"/>
      <c r="AA128" s="57"/>
      <c r="AB128" s="57"/>
      <c r="AC128" s="57"/>
      <c r="AD128" s="57"/>
      <c r="AE128" s="57"/>
      <c r="AF128" s="57"/>
      <c r="AG128" s="57"/>
      <c r="AH128" s="57"/>
      <c r="AI128" s="57"/>
      <c r="AJ128" s="57"/>
      <c r="AK128" s="57"/>
      <c r="AL128" s="57"/>
      <c r="AM128" s="57"/>
      <c r="AN128" s="57"/>
      <c r="AO128" s="57"/>
      <c r="AP128" s="57"/>
      <c r="AQ128" s="57"/>
      <c r="AR128" s="57"/>
      <c r="AS128" s="57"/>
      <c r="AT128" s="57"/>
      <c r="AU128" s="57"/>
      <c r="AV128" s="57"/>
      <c r="AW128" s="57"/>
      <c r="AX128" s="57"/>
      <c r="AY128" s="57"/>
      <c r="AZ128" s="57"/>
      <c r="BA128" s="57"/>
      <c r="BB128" s="57"/>
      <c r="BC128" s="57"/>
      <c r="BD128" s="57"/>
      <c r="BE128" s="57"/>
      <c r="BF128" s="57"/>
      <c r="BG128" s="57"/>
      <c r="BH128" s="57"/>
      <c r="BI128" s="57"/>
      <c r="BJ128" s="57"/>
      <c r="BK128" s="57"/>
      <c r="BL128" s="57"/>
      <c r="BM128" s="57"/>
      <c r="BN128" s="57"/>
      <c r="BO128" s="57"/>
      <c r="BP128" s="57"/>
      <c r="BQ128" s="57"/>
      <c r="BR128" s="57"/>
      <c r="BS128" s="57"/>
      <c r="BT128" s="57"/>
      <c r="BU128" s="57"/>
      <c r="BV128" s="57"/>
      <c r="BW128" s="57"/>
      <c r="BX128" s="57"/>
      <c r="BY128" s="57"/>
      <c r="BZ128" s="57"/>
      <c r="CA128" s="57"/>
      <c r="CB128" s="57"/>
      <c r="CC128" s="57"/>
      <c r="CD128" s="57"/>
      <c r="CE128" s="57"/>
      <c r="CF128" s="57"/>
      <c r="CG128" s="57"/>
      <c r="CH128" s="57"/>
      <c r="CI128" s="57"/>
      <c r="CJ128" s="57"/>
      <c r="CK128" s="57"/>
      <c r="CL128" s="57"/>
      <c r="CM128" s="57"/>
      <c r="CN128" s="57"/>
      <c r="CO128" s="57"/>
      <c r="CP128" s="57"/>
      <c r="CQ128" s="57"/>
      <c r="CR128" s="57"/>
      <c r="CS128" s="57"/>
      <c r="CT128" s="57"/>
      <c r="CU128" s="57"/>
      <c r="CV128" s="57"/>
      <c r="CW128" s="57"/>
      <c r="CX128" s="57"/>
      <c r="CY128" s="57"/>
      <c r="CZ128" s="57"/>
      <c r="DA128" s="57"/>
      <c r="DB128" s="57"/>
      <c r="DC128" s="57"/>
      <c r="DD128" s="57"/>
      <c r="DE128" s="57"/>
      <c r="DF128" s="57"/>
      <c r="DG128" s="57"/>
      <c r="DH128" s="57"/>
      <c r="DI128" s="57"/>
      <c r="DJ128" s="57"/>
      <c r="DK128" s="57"/>
      <c r="DL128" s="57"/>
      <c r="DM128" s="57"/>
      <c r="DN128" s="57"/>
      <c r="DO128" s="57"/>
      <c r="DP128" s="57"/>
      <c r="DQ128" s="57"/>
      <c r="DR128" s="57"/>
      <c r="DS128" s="57"/>
      <c r="DT128" s="57"/>
      <c r="DU128" s="57"/>
      <c r="DV128" s="57"/>
      <c r="DW128" s="57"/>
      <c r="DX128" s="57"/>
      <c r="DY128" s="57"/>
      <c r="DZ128" s="57"/>
      <c r="EA128" s="57"/>
      <c r="EB128" s="57"/>
      <c r="EC128" s="57"/>
      <c r="ED128" s="57"/>
      <c r="EE128" s="57"/>
      <c r="EF128" s="57"/>
      <c r="EG128" s="57"/>
      <c r="EH128" s="57"/>
      <c r="EI128" s="57"/>
      <c r="EJ128" s="57"/>
      <c r="EK128" s="57"/>
      <c r="EL128" s="57"/>
      <c r="EM128" s="57"/>
      <c r="EN128" s="57"/>
      <c r="EO128" s="57"/>
      <c r="EP128" s="57"/>
      <c r="EQ128" s="57"/>
      <c r="ER128" s="57"/>
      <c r="ES128" s="57"/>
      <c r="ET128" s="57"/>
      <c r="EU128" s="57"/>
      <c r="EV128" s="57"/>
      <c r="EW128" s="57"/>
      <c r="EX128" s="57"/>
      <c r="EY128" s="57"/>
      <c r="EZ128" s="57"/>
      <c r="FA128" s="57"/>
      <c r="FB128" s="57"/>
      <c r="FC128" s="57"/>
      <c r="FD128" s="57"/>
      <c r="FE128" s="57"/>
      <c r="FF128" s="57"/>
      <c r="FG128" s="57"/>
      <c r="FH128" s="57"/>
      <c r="FI128" s="57"/>
      <c r="FJ128" s="57"/>
      <c r="FK128" s="57"/>
      <c r="FL128" s="57"/>
      <c r="FM128" s="57"/>
      <c r="FN128" s="57"/>
      <c r="FO128" s="57"/>
      <c r="FP128" s="57"/>
      <c r="FQ128" s="57"/>
      <c r="FR128" s="57"/>
      <c r="FS128" s="57"/>
    </row>
    <row r="129" spans="1:175" hidden="1">
      <c r="A129" s="57"/>
      <c r="B129" s="71">
        <v>83</v>
      </c>
      <c r="C129" s="53">
        <f>BC_LĐNM!B84</f>
        <v>0</v>
      </c>
      <c r="D129" s="342">
        <f>BC_LĐNM!C84</f>
        <v>0</v>
      </c>
      <c r="E129" s="343"/>
      <c r="F129" s="343"/>
      <c r="G129" s="344"/>
      <c r="H129" s="53">
        <f>BC_LĐNM!E84</f>
        <v>0</v>
      </c>
      <c r="I129" s="34">
        <f>BC_LĐNM!F84</f>
        <v>0</v>
      </c>
      <c r="J129" s="34"/>
      <c r="K129" s="34"/>
      <c r="L129" s="57"/>
      <c r="M129" s="57"/>
      <c r="N129" s="57"/>
      <c r="O129" s="57"/>
      <c r="P129" s="57"/>
      <c r="Q129" s="57"/>
      <c r="R129" s="57"/>
      <c r="S129" s="57"/>
      <c r="T129" s="57"/>
      <c r="U129" s="57"/>
      <c r="V129" s="57"/>
      <c r="W129" s="57"/>
      <c r="X129" s="57"/>
      <c r="Y129" s="57"/>
      <c r="Z129" s="57"/>
      <c r="AA129" s="57"/>
      <c r="AB129" s="57"/>
      <c r="AC129" s="57"/>
      <c r="AD129" s="57"/>
      <c r="AE129" s="57"/>
      <c r="AF129" s="57"/>
      <c r="AG129" s="57"/>
      <c r="AH129" s="57"/>
      <c r="AI129" s="57"/>
      <c r="AJ129" s="57"/>
      <c r="AK129" s="57"/>
      <c r="AL129" s="57"/>
      <c r="AM129" s="57"/>
      <c r="AN129" s="57"/>
      <c r="AO129" s="57"/>
      <c r="AP129" s="57"/>
      <c r="AQ129" s="57"/>
      <c r="AR129" s="57"/>
      <c r="AS129" s="57"/>
      <c r="AT129" s="57"/>
      <c r="AU129" s="57"/>
      <c r="AV129" s="57"/>
      <c r="AW129" s="57"/>
      <c r="AX129" s="57"/>
      <c r="AY129" s="57"/>
      <c r="AZ129" s="57"/>
      <c r="BA129" s="57"/>
      <c r="BB129" s="57"/>
      <c r="BC129" s="57"/>
      <c r="BD129" s="57"/>
      <c r="BE129" s="57"/>
      <c r="BF129" s="57"/>
      <c r="BG129" s="57"/>
      <c r="BH129" s="57"/>
      <c r="BI129" s="57"/>
      <c r="BJ129" s="57"/>
      <c r="BK129" s="57"/>
      <c r="BL129" s="57"/>
      <c r="BM129" s="57"/>
      <c r="BN129" s="57"/>
      <c r="BO129" s="57"/>
      <c r="BP129" s="57"/>
      <c r="BQ129" s="57"/>
      <c r="BR129" s="57"/>
      <c r="BS129" s="57"/>
      <c r="BT129" s="57"/>
      <c r="BU129" s="57"/>
      <c r="BV129" s="57"/>
      <c r="BW129" s="57"/>
      <c r="BX129" s="57"/>
      <c r="BY129" s="57"/>
      <c r="BZ129" s="57"/>
      <c r="CA129" s="57"/>
      <c r="CB129" s="57"/>
      <c r="CC129" s="57"/>
      <c r="CD129" s="57"/>
      <c r="CE129" s="57"/>
      <c r="CF129" s="57"/>
      <c r="CG129" s="57"/>
      <c r="CH129" s="57"/>
      <c r="CI129" s="57"/>
      <c r="CJ129" s="57"/>
      <c r="CK129" s="57"/>
      <c r="CL129" s="57"/>
      <c r="CM129" s="57"/>
      <c r="CN129" s="57"/>
      <c r="CO129" s="57"/>
      <c r="CP129" s="57"/>
      <c r="CQ129" s="57"/>
      <c r="CR129" s="57"/>
      <c r="CS129" s="57"/>
      <c r="CT129" s="57"/>
      <c r="CU129" s="57"/>
      <c r="CV129" s="57"/>
      <c r="CW129" s="57"/>
      <c r="CX129" s="57"/>
      <c r="CY129" s="57"/>
      <c r="CZ129" s="57"/>
      <c r="DA129" s="57"/>
      <c r="DB129" s="57"/>
      <c r="DC129" s="57"/>
      <c r="DD129" s="57"/>
      <c r="DE129" s="57"/>
      <c r="DF129" s="57"/>
      <c r="DG129" s="57"/>
      <c r="DH129" s="57"/>
      <c r="DI129" s="57"/>
      <c r="DJ129" s="57"/>
      <c r="DK129" s="57"/>
      <c r="DL129" s="57"/>
      <c r="DM129" s="57"/>
      <c r="DN129" s="57"/>
      <c r="DO129" s="57"/>
      <c r="DP129" s="57"/>
      <c r="DQ129" s="57"/>
      <c r="DR129" s="57"/>
      <c r="DS129" s="57"/>
      <c r="DT129" s="57"/>
      <c r="DU129" s="57"/>
      <c r="DV129" s="57"/>
      <c r="DW129" s="57"/>
      <c r="DX129" s="57"/>
      <c r="DY129" s="57"/>
      <c r="DZ129" s="57"/>
      <c r="EA129" s="57"/>
      <c r="EB129" s="57"/>
      <c r="EC129" s="57"/>
      <c r="ED129" s="57"/>
      <c r="EE129" s="57"/>
      <c r="EF129" s="57"/>
      <c r="EG129" s="57"/>
      <c r="EH129" s="57"/>
      <c r="EI129" s="57"/>
      <c r="EJ129" s="57"/>
      <c r="EK129" s="57"/>
      <c r="EL129" s="57"/>
      <c r="EM129" s="57"/>
      <c r="EN129" s="57"/>
      <c r="EO129" s="57"/>
      <c r="EP129" s="57"/>
      <c r="EQ129" s="57"/>
      <c r="ER129" s="57"/>
      <c r="ES129" s="57"/>
      <c r="ET129" s="57"/>
      <c r="EU129" s="57"/>
      <c r="EV129" s="57"/>
      <c r="EW129" s="57"/>
      <c r="EX129" s="57"/>
      <c r="EY129" s="57"/>
      <c r="EZ129" s="57"/>
      <c r="FA129" s="57"/>
      <c r="FB129" s="57"/>
      <c r="FC129" s="57"/>
      <c r="FD129" s="57"/>
      <c r="FE129" s="57"/>
      <c r="FF129" s="57"/>
      <c r="FG129" s="57"/>
      <c r="FH129" s="57"/>
      <c r="FI129" s="57"/>
      <c r="FJ129" s="57"/>
      <c r="FK129" s="57"/>
      <c r="FL129" s="57"/>
      <c r="FM129" s="57"/>
      <c r="FN129" s="57"/>
      <c r="FO129" s="57"/>
      <c r="FP129" s="57"/>
      <c r="FQ129" s="57"/>
      <c r="FR129" s="57"/>
      <c r="FS129" s="57"/>
    </row>
    <row r="130" spans="1:175" hidden="1">
      <c r="A130" s="57"/>
      <c r="B130" s="71">
        <v>84</v>
      </c>
      <c r="C130" s="53">
        <f>BC_LĐNM!B85</f>
        <v>0</v>
      </c>
      <c r="D130" s="342">
        <f>BC_LĐNM!C85</f>
        <v>0</v>
      </c>
      <c r="E130" s="343"/>
      <c r="F130" s="343"/>
      <c r="G130" s="344"/>
      <c r="H130" s="53">
        <f>BC_LĐNM!E85</f>
        <v>0</v>
      </c>
      <c r="I130" s="34">
        <f>BC_LĐNM!F85</f>
        <v>0</v>
      </c>
      <c r="J130" s="34"/>
      <c r="K130" s="34"/>
      <c r="L130" s="57"/>
      <c r="M130" s="57"/>
      <c r="N130" s="57"/>
      <c r="O130" s="57"/>
      <c r="P130" s="57"/>
      <c r="Q130" s="57"/>
      <c r="R130" s="57"/>
      <c r="S130" s="57"/>
      <c r="T130" s="57"/>
      <c r="U130" s="57"/>
      <c r="V130" s="57"/>
      <c r="W130" s="57"/>
      <c r="X130" s="57"/>
      <c r="Y130" s="57"/>
      <c r="Z130" s="57"/>
      <c r="AA130" s="57"/>
      <c r="AB130" s="57"/>
      <c r="AC130" s="57"/>
      <c r="AD130" s="57"/>
      <c r="AE130" s="57"/>
      <c r="AF130" s="57"/>
      <c r="AG130" s="57"/>
      <c r="AH130" s="57"/>
      <c r="AI130" s="57"/>
      <c r="AJ130" s="57"/>
      <c r="AK130" s="57"/>
      <c r="AL130" s="57"/>
      <c r="AM130" s="57"/>
      <c r="AN130" s="57"/>
      <c r="AO130" s="57"/>
      <c r="AP130" s="57"/>
      <c r="AQ130" s="57"/>
      <c r="AR130" s="57"/>
      <c r="AS130" s="57"/>
      <c r="AT130" s="57"/>
      <c r="AU130" s="57"/>
      <c r="AV130" s="57"/>
      <c r="AW130" s="57"/>
      <c r="AX130" s="57"/>
      <c r="AY130" s="57"/>
      <c r="AZ130" s="57"/>
      <c r="BA130" s="57"/>
      <c r="BB130" s="57"/>
      <c r="BC130" s="57"/>
      <c r="BD130" s="57"/>
      <c r="BE130" s="57"/>
      <c r="BF130" s="57"/>
      <c r="BG130" s="57"/>
      <c r="BH130" s="57"/>
      <c r="BI130" s="57"/>
      <c r="BJ130" s="57"/>
      <c r="BK130" s="57"/>
      <c r="BL130" s="57"/>
      <c r="BM130" s="57"/>
      <c r="BN130" s="57"/>
      <c r="BO130" s="57"/>
      <c r="BP130" s="57"/>
      <c r="BQ130" s="57"/>
      <c r="BR130" s="57"/>
      <c r="BS130" s="57"/>
      <c r="BT130" s="57"/>
      <c r="BU130" s="57"/>
      <c r="BV130" s="57"/>
      <c r="BW130" s="57"/>
      <c r="BX130" s="57"/>
      <c r="BY130" s="57"/>
      <c r="BZ130" s="57"/>
      <c r="CA130" s="57"/>
      <c r="CB130" s="57"/>
      <c r="CC130" s="57"/>
      <c r="CD130" s="57"/>
      <c r="CE130" s="57"/>
      <c r="CF130" s="57"/>
      <c r="CG130" s="57"/>
      <c r="CH130" s="57"/>
      <c r="CI130" s="57"/>
      <c r="CJ130" s="57"/>
      <c r="CK130" s="57"/>
      <c r="CL130" s="57"/>
      <c r="CM130" s="57"/>
      <c r="CN130" s="57"/>
      <c r="CO130" s="57"/>
      <c r="CP130" s="57"/>
      <c r="CQ130" s="57"/>
      <c r="CR130" s="57"/>
      <c r="CS130" s="57"/>
      <c r="CT130" s="57"/>
      <c r="CU130" s="57"/>
      <c r="CV130" s="57"/>
      <c r="CW130" s="57"/>
      <c r="CX130" s="57"/>
      <c r="CY130" s="57"/>
      <c r="CZ130" s="57"/>
      <c r="DA130" s="57"/>
      <c r="DB130" s="57"/>
      <c r="DC130" s="57"/>
      <c r="DD130" s="57"/>
      <c r="DE130" s="57"/>
      <c r="DF130" s="57"/>
      <c r="DG130" s="57"/>
      <c r="DH130" s="57"/>
      <c r="DI130" s="57"/>
      <c r="DJ130" s="57"/>
      <c r="DK130" s="57"/>
      <c r="DL130" s="57"/>
      <c r="DM130" s="57"/>
      <c r="DN130" s="57"/>
      <c r="DO130" s="57"/>
      <c r="DP130" s="57"/>
      <c r="DQ130" s="57"/>
      <c r="DR130" s="57"/>
      <c r="DS130" s="57"/>
      <c r="DT130" s="57"/>
      <c r="DU130" s="57"/>
      <c r="DV130" s="57"/>
      <c r="DW130" s="57"/>
      <c r="DX130" s="57"/>
      <c r="DY130" s="57"/>
      <c r="DZ130" s="57"/>
      <c r="EA130" s="57"/>
      <c r="EB130" s="57"/>
      <c r="EC130" s="57"/>
      <c r="ED130" s="57"/>
      <c r="EE130" s="57"/>
      <c r="EF130" s="57"/>
      <c r="EG130" s="57"/>
      <c r="EH130" s="57"/>
      <c r="EI130" s="57"/>
      <c r="EJ130" s="57"/>
      <c r="EK130" s="57"/>
      <c r="EL130" s="57"/>
      <c r="EM130" s="57"/>
      <c r="EN130" s="57"/>
      <c r="EO130" s="57"/>
      <c r="EP130" s="57"/>
      <c r="EQ130" s="57"/>
      <c r="ER130" s="57"/>
      <c r="ES130" s="57"/>
      <c r="ET130" s="57"/>
      <c r="EU130" s="57"/>
      <c r="EV130" s="57"/>
      <c r="EW130" s="57"/>
      <c r="EX130" s="57"/>
      <c r="EY130" s="57"/>
      <c r="EZ130" s="57"/>
      <c r="FA130" s="57"/>
      <c r="FB130" s="57"/>
      <c r="FC130" s="57"/>
      <c r="FD130" s="57"/>
      <c r="FE130" s="57"/>
      <c r="FF130" s="57"/>
      <c r="FG130" s="57"/>
      <c r="FH130" s="57"/>
      <c r="FI130" s="57"/>
      <c r="FJ130" s="57"/>
      <c r="FK130" s="57"/>
      <c r="FL130" s="57"/>
      <c r="FM130" s="57"/>
      <c r="FN130" s="57"/>
      <c r="FO130" s="57"/>
      <c r="FP130" s="57"/>
      <c r="FQ130" s="57"/>
      <c r="FR130" s="57"/>
      <c r="FS130" s="57"/>
    </row>
    <row r="131" spans="1:175" hidden="1">
      <c r="A131" s="57"/>
      <c r="B131" s="71">
        <v>85</v>
      </c>
      <c r="C131" s="53">
        <f>BC_LĐNM!B86</f>
        <v>0</v>
      </c>
      <c r="D131" s="342">
        <f>BC_LĐNM!C86</f>
        <v>0</v>
      </c>
      <c r="E131" s="343"/>
      <c r="F131" s="343"/>
      <c r="G131" s="344"/>
      <c r="H131" s="53">
        <f>BC_LĐNM!E86</f>
        <v>0</v>
      </c>
      <c r="I131" s="34">
        <f>BC_LĐNM!F86</f>
        <v>0</v>
      </c>
      <c r="J131" s="34"/>
      <c r="K131" s="34"/>
      <c r="L131" s="57"/>
      <c r="M131" s="57"/>
      <c r="N131" s="57"/>
      <c r="O131" s="57"/>
      <c r="P131" s="57"/>
      <c r="Q131" s="57"/>
      <c r="R131" s="57"/>
      <c r="S131" s="57"/>
      <c r="T131" s="57"/>
      <c r="U131" s="57"/>
      <c r="V131" s="57"/>
      <c r="W131" s="57"/>
      <c r="X131" s="57"/>
      <c r="Y131" s="57"/>
      <c r="Z131" s="57"/>
      <c r="AA131" s="57"/>
      <c r="AB131" s="57"/>
      <c r="AC131" s="57"/>
      <c r="AD131" s="57"/>
      <c r="AE131" s="57"/>
      <c r="AF131" s="57"/>
      <c r="AG131" s="57"/>
      <c r="AH131" s="57"/>
      <c r="AI131" s="57"/>
      <c r="AJ131" s="57"/>
      <c r="AK131" s="57"/>
      <c r="AL131" s="57"/>
      <c r="AM131" s="57"/>
      <c r="AN131" s="57"/>
      <c r="AO131" s="57"/>
      <c r="AP131" s="57"/>
      <c r="AQ131" s="57"/>
      <c r="AR131" s="57"/>
      <c r="AS131" s="57"/>
      <c r="AT131" s="57"/>
      <c r="AU131" s="57"/>
      <c r="AV131" s="57"/>
      <c r="AW131" s="57"/>
      <c r="AX131" s="57"/>
      <c r="AY131" s="57"/>
      <c r="AZ131" s="57"/>
      <c r="BA131" s="57"/>
      <c r="BB131" s="57"/>
      <c r="BC131" s="57"/>
      <c r="BD131" s="57"/>
      <c r="BE131" s="57"/>
      <c r="BF131" s="57"/>
      <c r="BG131" s="57"/>
      <c r="BH131" s="57"/>
      <c r="BI131" s="57"/>
      <c r="BJ131" s="57"/>
      <c r="BK131" s="57"/>
      <c r="BL131" s="57"/>
      <c r="BM131" s="57"/>
      <c r="BN131" s="57"/>
      <c r="BO131" s="57"/>
      <c r="BP131" s="57"/>
      <c r="BQ131" s="57"/>
      <c r="BR131" s="57"/>
      <c r="BS131" s="57"/>
      <c r="BT131" s="57"/>
      <c r="BU131" s="57"/>
      <c r="BV131" s="57"/>
      <c r="BW131" s="57"/>
      <c r="BX131" s="57"/>
      <c r="BY131" s="57"/>
      <c r="BZ131" s="57"/>
      <c r="CA131" s="57"/>
      <c r="CB131" s="57"/>
      <c r="CC131" s="57"/>
      <c r="CD131" s="57"/>
      <c r="CE131" s="57"/>
      <c r="CF131" s="57"/>
      <c r="CG131" s="57"/>
      <c r="CH131" s="57"/>
      <c r="CI131" s="57"/>
      <c r="CJ131" s="57"/>
      <c r="CK131" s="57"/>
      <c r="CL131" s="57"/>
      <c r="CM131" s="57"/>
      <c r="CN131" s="57"/>
      <c r="CO131" s="57"/>
      <c r="CP131" s="57"/>
      <c r="CQ131" s="57"/>
      <c r="CR131" s="57"/>
      <c r="CS131" s="57"/>
      <c r="CT131" s="57"/>
      <c r="CU131" s="57"/>
      <c r="CV131" s="57"/>
      <c r="CW131" s="57"/>
      <c r="CX131" s="57"/>
      <c r="CY131" s="57"/>
      <c r="CZ131" s="57"/>
      <c r="DA131" s="57"/>
      <c r="DB131" s="57"/>
      <c r="DC131" s="57"/>
      <c r="DD131" s="57"/>
      <c r="DE131" s="57"/>
      <c r="DF131" s="57"/>
      <c r="DG131" s="57"/>
      <c r="DH131" s="57"/>
      <c r="DI131" s="57"/>
      <c r="DJ131" s="57"/>
      <c r="DK131" s="57"/>
      <c r="DL131" s="57"/>
      <c r="DM131" s="57"/>
      <c r="DN131" s="57"/>
      <c r="DO131" s="57"/>
      <c r="DP131" s="57"/>
      <c r="DQ131" s="57"/>
      <c r="DR131" s="57"/>
      <c r="DS131" s="57"/>
      <c r="DT131" s="57"/>
      <c r="DU131" s="57"/>
      <c r="DV131" s="57"/>
      <c r="DW131" s="57"/>
      <c r="DX131" s="57"/>
      <c r="DY131" s="57"/>
      <c r="DZ131" s="57"/>
      <c r="EA131" s="57"/>
      <c r="EB131" s="57"/>
      <c r="EC131" s="57"/>
      <c r="ED131" s="57"/>
      <c r="EE131" s="57"/>
      <c r="EF131" s="57"/>
      <c r="EG131" s="57"/>
      <c r="EH131" s="57"/>
      <c r="EI131" s="57"/>
      <c r="EJ131" s="57"/>
      <c r="EK131" s="57"/>
      <c r="EL131" s="57"/>
      <c r="EM131" s="57"/>
      <c r="EN131" s="57"/>
      <c r="EO131" s="57"/>
      <c r="EP131" s="57"/>
      <c r="EQ131" s="57"/>
      <c r="ER131" s="57"/>
      <c r="ES131" s="57"/>
      <c r="ET131" s="57"/>
      <c r="EU131" s="57"/>
      <c r="EV131" s="57"/>
      <c r="EW131" s="57"/>
      <c r="EX131" s="57"/>
      <c r="EY131" s="57"/>
      <c r="EZ131" s="57"/>
      <c r="FA131" s="57"/>
      <c r="FB131" s="57"/>
      <c r="FC131" s="57"/>
      <c r="FD131" s="57"/>
      <c r="FE131" s="57"/>
      <c r="FF131" s="57"/>
      <c r="FG131" s="57"/>
      <c r="FH131" s="57"/>
      <c r="FI131" s="57"/>
      <c r="FJ131" s="57"/>
      <c r="FK131" s="57"/>
      <c r="FL131" s="57"/>
      <c r="FM131" s="57"/>
      <c r="FN131" s="57"/>
      <c r="FO131" s="57"/>
      <c r="FP131" s="57"/>
      <c r="FQ131" s="57"/>
      <c r="FR131" s="57"/>
      <c r="FS131" s="57"/>
    </row>
    <row r="132" spans="1:175" hidden="1">
      <c r="A132" s="57"/>
      <c r="B132" s="71">
        <v>86</v>
      </c>
      <c r="C132" s="53">
        <f>BC_LĐNM!B87</f>
        <v>0</v>
      </c>
      <c r="D132" s="342">
        <f>BC_LĐNM!C87</f>
        <v>0</v>
      </c>
      <c r="E132" s="343"/>
      <c r="F132" s="343"/>
      <c r="G132" s="344"/>
      <c r="H132" s="53">
        <f>BC_LĐNM!E87</f>
        <v>0</v>
      </c>
      <c r="I132" s="34">
        <f>BC_LĐNM!F87</f>
        <v>0</v>
      </c>
      <c r="J132" s="34"/>
      <c r="K132" s="34"/>
      <c r="L132" s="57"/>
      <c r="M132" s="57"/>
      <c r="N132" s="57"/>
      <c r="O132" s="57"/>
      <c r="P132" s="57"/>
      <c r="Q132" s="57"/>
      <c r="R132" s="57"/>
      <c r="S132" s="57"/>
      <c r="T132" s="57"/>
      <c r="U132" s="57"/>
      <c r="V132" s="57"/>
      <c r="W132" s="57"/>
      <c r="X132" s="57"/>
      <c r="Y132" s="57"/>
      <c r="Z132" s="57"/>
      <c r="AA132" s="57"/>
      <c r="AB132" s="57"/>
      <c r="AC132" s="57"/>
      <c r="AD132" s="57"/>
      <c r="AE132" s="57"/>
      <c r="AF132" s="57"/>
      <c r="AG132" s="57"/>
      <c r="AH132" s="57"/>
      <c r="AI132" s="57"/>
      <c r="AJ132" s="57"/>
      <c r="AK132" s="57"/>
      <c r="AL132" s="57"/>
      <c r="AM132" s="57"/>
      <c r="AN132" s="57"/>
      <c r="AO132" s="57"/>
      <c r="AP132" s="57"/>
      <c r="AQ132" s="57"/>
      <c r="AR132" s="57"/>
      <c r="AS132" s="57"/>
      <c r="AT132" s="57"/>
      <c r="AU132" s="57"/>
      <c r="AV132" s="57"/>
      <c r="AW132" s="57"/>
      <c r="AX132" s="57"/>
      <c r="AY132" s="57"/>
      <c r="AZ132" s="57"/>
      <c r="BA132" s="57"/>
      <c r="BB132" s="57"/>
      <c r="BC132" s="57"/>
      <c r="BD132" s="57"/>
      <c r="BE132" s="57"/>
      <c r="BF132" s="57"/>
      <c r="BG132" s="57"/>
      <c r="BH132" s="57"/>
      <c r="BI132" s="57"/>
      <c r="BJ132" s="57"/>
      <c r="BK132" s="57"/>
      <c r="BL132" s="57"/>
      <c r="BM132" s="57"/>
      <c r="BN132" s="57"/>
      <c r="BO132" s="57"/>
      <c r="BP132" s="57"/>
      <c r="BQ132" s="57"/>
      <c r="BR132" s="57"/>
      <c r="BS132" s="57"/>
      <c r="BT132" s="57"/>
      <c r="BU132" s="57"/>
      <c r="BV132" s="57"/>
      <c r="BW132" s="57"/>
      <c r="BX132" s="57"/>
      <c r="BY132" s="57"/>
      <c r="BZ132" s="57"/>
      <c r="CA132" s="57"/>
      <c r="CB132" s="57"/>
      <c r="CC132" s="57"/>
      <c r="CD132" s="57"/>
      <c r="CE132" s="57"/>
      <c r="CF132" s="57"/>
      <c r="CG132" s="57"/>
      <c r="CH132" s="57"/>
      <c r="CI132" s="57"/>
      <c r="CJ132" s="57"/>
      <c r="CK132" s="57"/>
      <c r="CL132" s="57"/>
      <c r="CM132" s="57"/>
      <c r="CN132" s="57"/>
      <c r="CO132" s="57"/>
      <c r="CP132" s="57"/>
      <c r="CQ132" s="57"/>
      <c r="CR132" s="57"/>
      <c r="CS132" s="57"/>
      <c r="CT132" s="57"/>
      <c r="CU132" s="57"/>
      <c r="CV132" s="57"/>
      <c r="CW132" s="57"/>
      <c r="CX132" s="57"/>
      <c r="CY132" s="57"/>
      <c r="CZ132" s="57"/>
      <c r="DA132" s="57"/>
      <c r="DB132" s="57"/>
      <c r="DC132" s="57"/>
      <c r="DD132" s="57"/>
      <c r="DE132" s="57"/>
      <c r="DF132" s="57"/>
      <c r="DG132" s="57"/>
      <c r="DH132" s="57"/>
      <c r="DI132" s="57"/>
      <c r="DJ132" s="57"/>
      <c r="DK132" s="57"/>
      <c r="DL132" s="57"/>
      <c r="DM132" s="57"/>
      <c r="DN132" s="57"/>
      <c r="DO132" s="57"/>
      <c r="DP132" s="57"/>
      <c r="DQ132" s="57"/>
      <c r="DR132" s="57"/>
      <c r="DS132" s="57"/>
      <c r="DT132" s="57"/>
      <c r="DU132" s="57"/>
      <c r="DV132" s="57"/>
      <c r="DW132" s="57"/>
      <c r="DX132" s="57"/>
      <c r="DY132" s="57"/>
      <c r="DZ132" s="57"/>
      <c r="EA132" s="57"/>
      <c r="EB132" s="57"/>
      <c r="EC132" s="57"/>
      <c r="ED132" s="57"/>
      <c r="EE132" s="57"/>
      <c r="EF132" s="57"/>
      <c r="EG132" s="57"/>
      <c r="EH132" s="57"/>
      <c r="EI132" s="57"/>
      <c r="EJ132" s="57"/>
      <c r="EK132" s="57"/>
      <c r="EL132" s="57"/>
      <c r="EM132" s="57"/>
      <c r="EN132" s="57"/>
      <c r="EO132" s="57"/>
      <c r="EP132" s="57"/>
      <c r="EQ132" s="57"/>
      <c r="ER132" s="57"/>
      <c r="ES132" s="57"/>
      <c r="ET132" s="57"/>
      <c r="EU132" s="57"/>
      <c r="EV132" s="57"/>
      <c r="EW132" s="57"/>
      <c r="EX132" s="57"/>
      <c r="EY132" s="57"/>
      <c r="EZ132" s="57"/>
      <c r="FA132" s="57"/>
      <c r="FB132" s="57"/>
      <c r="FC132" s="57"/>
      <c r="FD132" s="57"/>
      <c r="FE132" s="57"/>
      <c r="FF132" s="57"/>
      <c r="FG132" s="57"/>
      <c r="FH132" s="57"/>
      <c r="FI132" s="57"/>
      <c r="FJ132" s="57"/>
      <c r="FK132" s="57"/>
      <c r="FL132" s="57"/>
      <c r="FM132" s="57"/>
      <c r="FN132" s="57"/>
      <c r="FO132" s="57"/>
      <c r="FP132" s="57"/>
      <c r="FQ132" s="57"/>
      <c r="FR132" s="57"/>
      <c r="FS132" s="57"/>
    </row>
    <row r="133" spans="1:175" hidden="1">
      <c r="A133" s="57"/>
      <c r="B133" s="71">
        <v>87</v>
      </c>
      <c r="C133" s="53">
        <f>BC_LĐNM!B88</f>
        <v>0</v>
      </c>
      <c r="D133" s="342">
        <f>BC_LĐNM!C88</f>
        <v>0</v>
      </c>
      <c r="E133" s="343"/>
      <c r="F133" s="343"/>
      <c r="G133" s="344"/>
      <c r="H133" s="53">
        <f>BC_LĐNM!E88</f>
        <v>0</v>
      </c>
      <c r="I133" s="34">
        <f>BC_LĐNM!F88</f>
        <v>0</v>
      </c>
      <c r="J133" s="34"/>
      <c r="K133" s="34"/>
      <c r="L133" s="57"/>
      <c r="M133" s="57"/>
      <c r="N133" s="57"/>
      <c r="O133" s="57"/>
      <c r="P133" s="57"/>
      <c r="Q133" s="57"/>
      <c r="R133" s="57"/>
      <c r="S133" s="57"/>
      <c r="T133" s="57"/>
      <c r="U133" s="57"/>
      <c r="V133" s="57"/>
      <c r="W133" s="57"/>
      <c r="X133" s="57"/>
      <c r="Y133" s="57"/>
      <c r="Z133" s="57"/>
      <c r="AA133" s="57"/>
      <c r="AB133" s="57"/>
      <c r="AC133" s="57"/>
      <c r="AD133" s="57"/>
      <c r="AE133" s="57"/>
      <c r="AF133" s="57"/>
      <c r="AG133" s="57"/>
      <c r="AH133" s="57"/>
      <c r="AI133" s="57"/>
      <c r="AJ133" s="57"/>
      <c r="AK133" s="57"/>
      <c r="AL133" s="57"/>
      <c r="AM133" s="57"/>
      <c r="AN133" s="57"/>
      <c r="AO133" s="57"/>
      <c r="AP133" s="57"/>
      <c r="AQ133" s="57"/>
      <c r="AR133" s="57"/>
      <c r="AS133" s="57"/>
      <c r="AT133" s="57"/>
      <c r="AU133" s="57"/>
      <c r="AV133" s="57"/>
      <c r="AW133" s="57"/>
      <c r="AX133" s="57"/>
      <c r="AY133" s="57"/>
      <c r="AZ133" s="57"/>
      <c r="BA133" s="57"/>
      <c r="BB133" s="57"/>
      <c r="BC133" s="57"/>
      <c r="BD133" s="57"/>
      <c r="BE133" s="57"/>
      <c r="BF133" s="57"/>
      <c r="BG133" s="57"/>
      <c r="BH133" s="57"/>
      <c r="BI133" s="57"/>
      <c r="BJ133" s="57"/>
      <c r="BK133" s="57"/>
      <c r="BL133" s="57"/>
      <c r="BM133" s="57"/>
      <c r="BN133" s="57"/>
      <c r="BO133" s="57"/>
      <c r="BP133" s="57"/>
      <c r="BQ133" s="57"/>
      <c r="BR133" s="57"/>
      <c r="BS133" s="57"/>
      <c r="BT133" s="57"/>
      <c r="BU133" s="57"/>
      <c r="BV133" s="57"/>
      <c r="BW133" s="57"/>
      <c r="BX133" s="57"/>
      <c r="BY133" s="57"/>
      <c r="BZ133" s="57"/>
      <c r="CA133" s="57"/>
      <c r="CB133" s="57"/>
      <c r="CC133" s="57"/>
      <c r="CD133" s="57"/>
      <c r="CE133" s="57"/>
      <c r="CF133" s="57"/>
      <c r="CG133" s="57"/>
      <c r="CH133" s="57"/>
      <c r="CI133" s="57"/>
      <c r="CJ133" s="57"/>
      <c r="CK133" s="57"/>
      <c r="CL133" s="57"/>
      <c r="CM133" s="57"/>
      <c r="CN133" s="57"/>
      <c r="CO133" s="57"/>
      <c r="CP133" s="57"/>
      <c r="CQ133" s="57"/>
      <c r="CR133" s="57"/>
      <c r="CS133" s="57"/>
      <c r="CT133" s="57"/>
      <c r="CU133" s="57"/>
      <c r="CV133" s="57"/>
      <c r="CW133" s="57"/>
      <c r="CX133" s="57"/>
      <c r="CY133" s="57"/>
      <c r="CZ133" s="57"/>
      <c r="DA133" s="57"/>
      <c r="DB133" s="57"/>
      <c r="DC133" s="57"/>
      <c r="DD133" s="57"/>
      <c r="DE133" s="57"/>
      <c r="DF133" s="57"/>
      <c r="DG133" s="57"/>
      <c r="DH133" s="57"/>
      <c r="DI133" s="57"/>
      <c r="DJ133" s="57"/>
      <c r="DK133" s="57"/>
      <c r="DL133" s="57"/>
      <c r="DM133" s="57"/>
      <c r="DN133" s="57"/>
      <c r="DO133" s="57"/>
      <c r="DP133" s="57"/>
      <c r="DQ133" s="57"/>
      <c r="DR133" s="57"/>
      <c r="DS133" s="57"/>
      <c r="DT133" s="57"/>
      <c r="DU133" s="57"/>
      <c r="DV133" s="57"/>
      <c r="DW133" s="57"/>
      <c r="DX133" s="57"/>
      <c r="DY133" s="57"/>
      <c r="DZ133" s="57"/>
      <c r="EA133" s="57"/>
      <c r="EB133" s="57"/>
      <c r="EC133" s="57"/>
      <c r="ED133" s="57"/>
      <c r="EE133" s="57"/>
      <c r="EF133" s="57"/>
      <c r="EG133" s="57"/>
      <c r="EH133" s="57"/>
      <c r="EI133" s="57"/>
      <c r="EJ133" s="57"/>
      <c r="EK133" s="57"/>
      <c r="EL133" s="57"/>
      <c r="EM133" s="57"/>
      <c r="EN133" s="57"/>
      <c r="EO133" s="57"/>
      <c r="EP133" s="57"/>
      <c r="EQ133" s="57"/>
      <c r="ER133" s="57"/>
      <c r="ES133" s="57"/>
      <c r="ET133" s="57"/>
      <c r="EU133" s="57"/>
      <c r="EV133" s="57"/>
      <c r="EW133" s="57"/>
      <c r="EX133" s="57"/>
      <c r="EY133" s="57"/>
      <c r="EZ133" s="57"/>
      <c r="FA133" s="57"/>
      <c r="FB133" s="57"/>
      <c r="FC133" s="57"/>
      <c r="FD133" s="57"/>
      <c r="FE133" s="57"/>
      <c r="FF133" s="57"/>
      <c r="FG133" s="57"/>
      <c r="FH133" s="57"/>
      <c r="FI133" s="57"/>
      <c r="FJ133" s="57"/>
      <c r="FK133" s="57"/>
      <c r="FL133" s="57"/>
      <c r="FM133" s="57"/>
      <c r="FN133" s="57"/>
      <c r="FO133" s="57"/>
      <c r="FP133" s="57"/>
      <c r="FQ133" s="57"/>
      <c r="FR133" s="57"/>
      <c r="FS133" s="57"/>
    </row>
    <row r="134" spans="1:175" hidden="1">
      <c r="A134" s="57"/>
      <c r="B134" s="71">
        <v>88</v>
      </c>
      <c r="C134" s="53">
        <f>BC_LĐNM!B89</f>
        <v>0</v>
      </c>
      <c r="D134" s="342">
        <f>BC_LĐNM!C89</f>
        <v>0</v>
      </c>
      <c r="E134" s="343"/>
      <c r="F134" s="343"/>
      <c r="G134" s="344"/>
      <c r="H134" s="53">
        <f>BC_LĐNM!E89</f>
        <v>0</v>
      </c>
      <c r="I134" s="34">
        <f>BC_LĐNM!F89</f>
        <v>0</v>
      </c>
      <c r="J134" s="34"/>
      <c r="K134" s="34"/>
      <c r="L134" s="57"/>
      <c r="M134" s="57"/>
      <c r="N134" s="57"/>
      <c r="O134" s="57"/>
      <c r="P134" s="57"/>
      <c r="Q134" s="57"/>
      <c r="R134" s="57"/>
      <c r="S134" s="57"/>
      <c r="T134" s="57"/>
      <c r="U134" s="57"/>
      <c r="V134" s="57"/>
      <c r="W134" s="57"/>
      <c r="X134" s="57"/>
      <c r="Y134" s="57"/>
      <c r="Z134" s="57"/>
      <c r="AA134" s="57"/>
      <c r="AB134" s="57"/>
      <c r="AC134" s="57"/>
      <c r="AD134" s="57"/>
      <c r="AE134" s="57"/>
      <c r="AF134" s="57"/>
      <c r="AG134" s="57"/>
      <c r="AH134" s="57"/>
      <c r="AI134" s="57"/>
      <c r="AJ134" s="57"/>
      <c r="AK134" s="57"/>
      <c r="AL134" s="57"/>
      <c r="AM134" s="57"/>
      <c r="AN134" s="57"/>
      <c r="AO134" s="57"/>
      <c r="AP134" s="57"/>
      <c r="AQ134" s="57"/>
      <c r="AR134" s="57"/>
      <c r="AS134" s="57"/>
      <c r="AT134" s="57"/>
      <c r="AU134" s="57"/>
      <c r="AV134" s="57"/>
      <c r="AW134" s="57"/>
      <c r="AX134" s="57"/>
      <c r="AY134" s="57"/>
      <c r="AZ134" s="57"/>
      <c r="BA134" s="57"/>
      <c r="BB134" s="57"/>
      <c r="BC134" s="57"/>
      <c r="BD134" s="57"/>
      <c r="BE134" s="57"/>
      <c r="BF134" s="57"/>
      <c r="BG134" s="57"/>
      <c r="BH134" s="57"/>
      <c r="BI134" s="57"/>
      <c r="BJ134" s="57"/>
      <c r="BK134" s="57"/>
      <c r="BL134" s="57"/>
      <c r="BM134" s="57"/>
      <c r="BN134" s="57"/>
      <c r="BO134" s="57"/>
      <c r="BP134" s="57"/>
      <c r="BQ134" s="57"/>
      <c r="BR134" s="57"/>
      <c r="BS134" s="57"/>
      <c r="BT134" s="57"/>
      <c r="BU134" s="57"/>
      <c r="BV134" s="57"/>
      <c r="BW134" s="57"/>
      <c r="BX134" s="57"/>
      <c r="BY134" s="57"/>
      <c r="BZ134" s="57"/>
      <c r="CA134" s="57"/>
      <c r="CB134" s="57"/>
      <c r="CC134" s="57"/>
      <c r="CD134" s="57"/>
      <c r="CE134" s="57"/>
      <c r="CF134" s="57"/>
      <c r="CG134" s="57"/>
      <c r="CH134" s="57"/>
      <c r="CI134" s="57"/>
      <c r="CJ134" s="57"/>
      <c r="CK134" s="57"/>
      <c r="CL134" s="57"/>
      <c r="CM134" s="57"/>
      <c r="CN134" s="57"/>
      <c r="CO134" s="57"/>
      <c r="CP134" s="57"/>
      <c r="CQ134" s="57"/>
      <c r="CR134" s="57"/>
      <c r="CS134" s="57"/>
      <c r="CT134" s="57"/>
      <c r="CU134" s="57"/>
      <c r="CV134" s="57"/>
      <c r="CW134" s="57"/>
      <c r="CX134" s="57"/>
      <c r="CY134" s="57"/>
      <c r="CZ134" s="57"/>
      <c r="DA134" s="57"/>
      <c r="DB134" s="57"/>
      <c r="DC134" s="57"/>
      <c r="DD134" s="57"/>
      <c r="DE134" s="57"/>
      <c r="DF134" s="57"/>
      <c r="DG134" s="57"/>
      <c r="DH134" s="57"/>
      <c r="DI134" s="57"/>
      <c r="DJ134" s="57"/>
      <c r="DK134" s="57"/>
      <c r="DL134" s="57"/>
      <c r="DM134" s="57"/>
      <c r="DN134" s="57"/>
      <c r="DO134" s="57"/>
      <c r="DP134" s="57"/>
      <c r="DQ134" s="57"/>
      <c r="DR134" s="57"/>
      <c r="DS134" s="57"/>
      <c r="DT134" s="57"/>
      <c r="DU134" s="57"/>
      <c r="DV134" s="57"/>
      <c r="DW134" s="57"/>
      <c r="DX134" s="57"/>
      <c r="DY134" s="57"/>
      <c r="DZ134" s="57"/>
      <c r="EA134" s="57"/>
      <c r="EB134" s="57"/>
      <c r="EC134" s="57"/>
      <c r="ED134" s="57"/>
      <c r="EE134" s="57"/>
      <c r="EF134" s="57"/>
      <c r="EG134" s="57"/>
      <c r="EH134" s="57"/>
      <c r="EI134" s="57"/>
      <c r="EJ134" s="57"/>
      <c r="EK134" s="57"/>
      <c r="EL134" s="57"/>
      <c r="EM134" s="57"/>
      <c r="EN134" s="57"/>
      <c r="EO134" s="57"/>
      <c r="EP134" s="57"/>
      <c r="EQ134" s="57"/>
      <c r="ER134" s="57"/>
      <c r="ES134" s="57"/>
      <c r="ET134" s="57"/>
      <c r="EU134" s="57"/>
      <c r="EV134" s="57"/>
      <c r="EW134" s="57"/>
      <c r="EX134" s="57"/>
      <c r="EY134" s="57"/>
      <c r="EZ134" s="57"/>
      <c r="FA134" s="57"/>
      <c r="FB134" s="57"/>
      <c r="FC134" s="57"/>
      <c r="FD134" s="57"/>
      <c r="FE134" s="57"/>
      <c r="FF134" s="57"/>
      <c r="FG134" s="57"/>
      <c r="FH134" s="57"/>
      <c r="FI134" s="57"/>
      <c r="FJ134" s="57"/>
      <c r="FK134" s="57"/>
      <c r="FL134" s="57"/>
      <c r="FM134" s="57"/>
      <c r="FN134" s="57"/>
      <c r="FO134" s="57"/>
      <c r="FP134" s="57"/>
      <c r="FQ134" s="57"/>
      <c r="FR134" s="57"/>
      <c r="FS134" s="57"/>
    </row>
    <row r="135" spans="1:175" hidden="1">
      <c r="A135" s="57"/>
      <c r="B135" s="71">
        <v>89</v>
      </c>
      <c r="C135" s="53">
        <f>BC_LĐNM!B90</f>
        <v>0</v>
      </c>
      <c r="D135" s="342">
        <f>BC_LĐNM!C90</f>
        <v>0</v>
      </c>
      <c r="E135" s="343"/>
      <c r="F135" s="343"/>
      <c r="G135" s="344"/>
      <c r="H135" s="53">
        <f>BC_LĐNM!E90</f>
        <v>0</v>
      </c>
      <c r="I135" s="34">
        <f>BC_LĐNM!F90</f>
        <v>0</v>
      </c>
      <c r="J135" s="34"/>
      <c r="K135" s="34"/>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7"/>
      <c r="AK135" s="57"/>
      <c r="AL135" s="57"/>
      <c r="AM135" s="57"/>
      <c r="AN135" s="57"/>
      <c r="AO135" s="57"/>
      <c r="AP135" s="57"/>
      <c r="AQ135" s="57"/>
      <c r="AR135" s="57"/>
      <c r="AS135" s="57"/>
      <c r="AT135" s="57"/>
      <c r="AU135" s="57"/>
      <c r="AV135" s="57"/>
      <c r="AW135" s="57"/>
      <c r="AX135" s="57"/>
      <c r="AY135" s="57"/>
      <c r="AZ135" s="57"/>
      <c r="BA135" s="57"/>
      <c r="BB135" s="57"/>
      <c r="BC135" s="57"/>
      <c r="BD135" s="57"/>
      <c r="BE135" s="57"/>
      <c r="BF135" s="57"/>
      <c r="BG135" s="57"/>
      <c r="BH135" s="57"/>
      <c r="BI135" s="57"/>
      <c r="BJ135" s="57"/>
      <c r="BK135" s="57"/>
      <c r="BL135" s="57"/>
      <c r="BM135" s="57"/>
      <c r="BN135" s="57"/>
      <c r="BO135" s="57"/>
      <c r="BP135" s="57"/>
      <c r="BQ135" s="57"/>
      <c r="BR135" s="57"/>
      <c r="BS135" s="57"/>
      <c r="BT135" s="57"/>
      <c r="BU135" s="57"/>
      <c r="BV135" s="57"/>
      <c r="BW135" s="57"/>
      <c r="BX135" s="57"/>
      <c r="BY135" s="57"/>
      <c r="BZ135" s="57"/>
      <c r="CA135" s="57"/>
      <c r="CB135" s="57"/>
      <c r="CC135" s="57"/>
      <c r="CD135" s="57"/>
      <c r="CE135" s="57"/>
      <c r="CF135" s="57"/>
      <c r="CG135" s="57"/>
      <c r="CH135" s="57"/>
      <c r="CI135" s="57"/>
      <c r="CJ135" s="57"/>
      <c r="CK135" s="57"/>
      <c r="CL135" s="57"/>
      <c r="CM135" s="57"/>
      <c r="CN135" s="57"/>
      <c r="CO135" s="57"/>
      <c r="CP135" s="57"/>
      <c r="CQ135" s="57"/>
      <c r="CR135" s="57"/>
      <c r="CS135" s="57"/>
      <c r="CT135" s="57"/>
      <c r="CU135" s="57"/>
      <c r="CV135" s="57"/>
      <c r="CW135" s="57"/>
      <c r="CX135" s="57"/>
      <c r="CY135" s="57"/>
      <c r="CZ135" s="57"/>
      <c r="DA135" s="57"/>
      <c r="DB135" s="57"/>
      <c r="DC135" s="57"/>
      <c r="DD135" s="57"/>
      <c r="DE135" s="57"/>
      <c r="DF135" s="57"/>
      <c r="DG135" s="57"/>
      <c r="DH135" s="57"/>
      <c r="DI135" s="57"/>
      <c r="DJ135" s="57"/>
      <c r="DK135" s="57"/>
      <c r="DL135" s="57"/>
      <c r="DM135" s="57"/>
      <c r="DN135" s="57"/>
      <c r="DO135" s="57"/>
      <c r="DP135" s="57"/>
      <c r="DQ135" s="57"/>
      <c r="DR135" s="57"/>
      <c r="DS135" s="57"/>
      <c r="DT135" s="57"/>
      <c r="DU135" s="57"/>
      <c r="DV135" s="57"/>
      <c r="DW135" s="57"/>
      <c r="DX135" s="57"/>
      <c r="DY135" s="57"/>
      <c r="DZ135" s="57"/>
      <c r="EA135" s="57"/>
      <c r="EB135" s="57"/>
      <c r="EC135" s="57"/>
      <c r="ED135" s="57"/>
      <c r="EE135" s="57"/>
      <c r="EF135" s="57"/>
      <c r="EG135" s="57"/>
      <c r="EH135" s="57"/>
      <c r="EI135" s="57"/>
      <c r="EJ135" s="57"/>
      <c r="EK135" s="57"/>
      <c r="EL135" s="57"/>
      <c r="EM135" s="57"/>
      <c r="EN135" s="57"/>
      <c r="EO135" s="57"/>
      <c r="EP135" s="57"/>
      <c r="EQ135" s="57"/>
      <c r="ER135" s="57"/>
      <c r="ES135" s="57"/>
      <c r="ET135" s="57"/>
      <c r="EU135" s="57"/>
      <c r="EV135" s="57"/>
      <c r="EW135" s="57"/>
      <c r="EX135" s="57"/>
      <c r="EY135" s="57"/>
      <c r="EZ135" s="57"/>
      <c r="FA135" s="57"/>
      <c r="FB135" s="57"/>
      <c r="FC135" s="57"/>
      <c r="FD135" s="57"/>
      <c r="FE135" s="57"/>
      <c r="FF135" s="57"/>
      <c r="FG135" s="57"/>
      <c r="FH135" s="57"/>
      <c r="FI135" s="57"/>
      <c r="FJ135" s="57"/>
      <c r="FK135" s="57"/>
      <c r="FL135" s="57"/>
      <c r="FM135" s="57"/>
      <c r="FN135" s="57"/>
      <c r="FO135" s="57"/>
      <c r="FP135" s="57"/>
      <c r="FQ135" s="57"/>
      <c r="FR135" s="57"/>
      <c r="FS135" s="57"/>
    </row>
    <row r="136" spans="1:175" hidden="1">
      <c r="A136" s="57"/>
      <c r="B136" s="71">
        <v>90</v>
      </c>
      <c r="C136" s="53">
        <f>BC_LĐNM!B91</f>
        <v>0</v>
      </c>
      <c r="D136" s="342">
        <f>BC_LĐNM!C91</f>
        <v>0</v>
      </c>
      <c r="E136" s="343"/>
      <c r="F136" s="343"/>
      <c r="G136" s="344"/>
      <c r="H136" s="53">
        <f>BC_LĐNM!E91</f>
        <v>0</v>
      </c>
      <c r="I136" s="34">
        <f>BC_LĐNM!F91</f>
        <v>0</v>
      </c>
      <c r="J136" s="34"/>
      <c r="K136" s="34"/>
      <c r="L136" s="57"/>
      <c r="M136" s="57"/>
      <c r="N136" s="57"/>
      <c r="O136" s="57"/>
      <c r="P136" s="57"/>
      <c r="Q136" s="57"/>
      <c r="R136" s="57"/>
      <c r="S136" s="57"/>
      <c r="T136" s="57"/>
      <c r="U136" s="57"/>
      <c r="V136" s="57"/>
      <c r="W136" s="57"/>
      <c r="X136" s="57"/>
      <c r="Y136" s="57"/>
      <c r="Z136" s="57"/>
      <c r="AA136" s="57"/>
      <c r="AB136" s="57"/>
      <c r="AC136" s="57"/>
      <c r="AD136" s="57"/>
      <c r="AE136" s="57"/>
      <c r="AF136" s="57"/>
      <c r="AG136" s="57"/>
      <c r="AH136" s="57"/>
      <c r="AI136" s="57"/>
      <c r="AJ136" s="57"/>
      <c r="AK136" s="57"/>
      <c r="AL136" s="57"/>
      <c r="AM136" s="57"/>
      <c r="AN136" s="57"/>
      <c r="AO136" s="57"/>
      <c r="AP136" s="57"/>
      <c r="AQ136" s="57"/>
      <c r="AR136" s="57"/>
      <c r="AS136" s="57"/>
      <c r="AT136" s="57"/>
      <c r="AU136" s="57"/>
      <c r="AV136" s="57"/>
      <c r="AW136" s="57"/>
      <c r="AX136" s="57"/>
      <c r="AY136" s="57"/>
      <c r="AZ136" s="57"/>
      <c r="BA136" s="57"/>
      <c r="BB136" s="57"/>
      <c r="BC136" s="57"/>
      <c r="BD136" s="57"/>
      <c r="BE136" s="57"/>
      <c r="BF136" s="57"/>
      <c r="BG136" s="57"/>
      <c r="BH136" s="57"/>
      <c r="BI136" s="57"/>
      <c r="BJ136" s="57"/>
      <c r="BK136" s="57"/>
      <c r="BL136" s="57"/>
      <c r="BM136" s="57"/>
      <c r="BN136" s="57"/>
      <c r="BO136" s="57"/>
      <c r="BP136" s="57"/>
      <c r="BQ136" s="57"/>
      <c r="BR136" s="57"/>
      <c r="BS136" s="57"/>
      <c r="BT136" s="57"/>
      <c r="BU136" s="57"/>
      <c r="BV136" s="57"/>
      <c r="BW136" s="57"/>
      <c r="BX136" s="57"/>
      <c r="BY136" s="57"/>
      <c r="BZ136" s="57"/>
      <c r="CA136" s="57"/>
      <c r="CB136" s="57"/>
      <c r="CC136" s="57"/>
      <c r="CD136" s="57"/>
      <c r="CE136" s="57"/>
      <c r="CF136" s="57"/>
      <c r="CG136" s="57"/>
      <c r="CH136" s="57"/>
      <c r="CI136" s="57"/>
      <c r="CJ136" s="57"/>
      <c r="CK136" s="57"/>
      <c r="CL136" s="57"/>
      <c r="CM136" s="57"/>
      <c r="CN136" s="57"/>
      <c r="CO136" s="57"/>
      <c r="CP136" s="57"/>
      <c r="CQ136" s="57"/>
      <c r="CR136" s="57"/>
      <c r="CS136" s="57"/>
      <c r="CT136" s="57"/>
      <c r="CU136" s="57"/>
      <c r="CV136" s="57"/>
      <c r="CW136" s="57"/>
      <c r="CX136" s="57"/>
      <c r="CY136" s="57"/>
      <c r="CZ136" s="57"/>
      <c r="DA136" s="57"/>
      <c r="DB136" s="57"/>
      <c r="DC136" s="57"/>
      <c r="DD136" s="57"/>
      <c r="DE136" s="57"/>
      <c r="DF136" s="57"/>
      <c r="DG136" s="57"/>
      <c r="DH136" s="57"/>
      <c r="DI136" s="57"/>
      <c r="DJ136" s="57"/>
      <c r="DK136" s="57"/>
      <c r="DL136" s="57"/>
      <c r="DM136" s="57"/>
      <c r="DN136" s="57"/>
      <c r="DO136" s="57"/>
      <c r="DP136" s="57"/>
      <c r="DQ136" s="57"/>
      <c r="DR136" s="57"/>
      <c r="DS136" s="57"/>
      <c r="DT136" s="57"/>
      <c r="DU136" s="57"/>
      <c r="DV136" s="57"/>
      <c r="DW136" s="57"/>
      <c r="DX136" s="57"/>
      <c r="DY136" s="57"/>
      <c r="DZ136" s="57"/>
      <c r="EA136" s="57"/>
      <c r="EB136" s="57"/>
      <c r="EC136" s="57"/>
      <c r="ED136" s="57"/>
      <c r="EE136" s="57"/>
      <c r="EF136" s="57"/>
      <c r="EG136" s="57"/>
      <c r="EH136" s="57"/>
      <c r="EI136" s="57"/>
      <c r="EJ136" s="57"/>
      <c r="EK136" s="57"/>
      <c r="EL136" s="57"/>
      <c r="EM136" s="57"/>
      <c r="EN136" s="57"/>
      <c r="EO136" s="57"/>
      <c r="EP136" s="57"/>
      <c r="EQ136" s="57"/>
      <c r="ER136" s="57"/>
      <c r="ES136" s="57"/>
      <c r="ET136" s="57"/>
      <c r="EU136" s="57"/>
      <c r="EV136" s="57"/>
      <c r="EW136" s="57"/>
      <c r="EX136" s="57"/>
      <c r="EY136" s="57"/>
      <c r="EZ136" s="57"/>
      <c r="FA136" s="57"/>
      <c r="FB136" s="57"/>
      <c r="FC136" s="57"/>
      <c r="FD136" s="57"/>
      <c r="FE136" s="57"/>
      <c r="FF136" s="57"/>
      <c r="FG136" s="57"/>
      <c r="FH136" s="57"/>
      <c r="FI136" s="57"/>
      <c r="FJ136" s="57"/>
      <c r="FK136" s="57"/>
      <c r="FL136" s="57"/>
      <c r="FM136" s="57"/>
      <c r="FN136" s="57"/>
      <c r="FO136" s="57"/>
      <c r="FP136" s="57"/>
      <c r="FQ136" s="57"/>
      <c r="FR136" s="57"/>
      <c r="FS136" s="57"/>
    </row>
    <row r="137" spans="1:175" hidden="1">
      <c r="A137" s="57"/>
      <c r="B137" s="71">
        <v>91</v>
      </c>
      <c r="C137" s="53">
        <f>BC_LĐNM!B92</f>
        <v>0</v>
      </c>
      <c r="D137" s="342">
        <f>BC_LĐNM!C92</f>
        <v>0</v>
      </c>
      <c r="E137" s="343"/>
      <c r="F137" s="343"/>
      <c r="G137" s="344"/>
      <c r="H137" s="53">
        <f>BC_LĐNM!E92</f>
        <v>0</v>
      </c>
      <c r="I137" s="34">
        <f>BC_LĐNM!F92</f>
        <v>0</v>
      </c>
      <c r="J137" s="34"/>
      <c r="K137" s="34"/>
      <c r="L137" s="57"/>
      <c r="M137" s="57"/>
      <c r="N137" s="57"/>
      <c r="O137" s="57"/>
      <c r="P137" s="57"/>
      <c r="Q137" s="57"/>
      <c r="R137" s="57"/>
      <c r="S137" s="57"/>
      <c r="T137" s="57"/>
      <c r="U137" s="57"/>
      <c r="V137" s="57"/>
      <c r="W137" s="57"/>
      <c r="X137" s="57"/>
      <c r="Y137" s="57"/>
      <c r="Z137" s="57"/>
      <c r="AA137" s="57"/>
      <c r="AB137" s="57"/>
      <c r="AC137" s="57"/>
      <c r="AD137" s="57"/>
      <c r="AE137" s="57"/>
      <c r="AF137" s="57"/>
      <c r="AG137" s="57"/>
      <c r="AH137" s="57"/>
      <c r="AI137" s="57"/>
      <c r="AJ137" s="57"/>
      <c r="AK137" s="57"/>
      <c r="AL137" s="57"/>
      <c r="AM137" s="57"/>
      <c r="AN137" s="57"/>
      <c r="AO137" s="57"/>
      <c r="AP137" s="57"/>
      <c r="AQ137" s="57"/>
      <c r="AR137" s="57"/>
      <c r="AS137" s="57"/>
      <c r="AT137" s="57"/>
      <c r="AU137" s="57"/>
      <c r="AV137" s="57"/>
      <c r="AW137" s="57"/>
      <c r="AX137" s="57"/>
      <c r="AY137" s="57"/>
      <c r="AZ137" s="57"/>
      <c r="BA137" s="57"/>
      <c r="BB137" s="57"/>
      <c r="BC137" s="57"/>
      <c r="BD137" s="57"/>
      <c r="BE137" s="57"/>
      <c r="BF137" s="57"/>
      <c r="BG137" s="57"/>
      <c r="BH137" s="57"/>
      <c r="BI137" s="57"/>
      <c r="BJ137" s="57"/>
      <c r="BK137" s="57"/>
      <c r="BL137" s="57"/>
      <c r="BM137" s="57"/>
      <c r="BN137" s="57"/>
      <c r="BO137" s="57"/>
      <c r="BP137" s="57"/>
      <c r="BQ137" s="57"/>
      <c r="BR137" s="57"/>
      <c r="BS137" s="57"/>
      <c r="BT137" s="57"/>
      <c r="BU137" s="57"/>
      <c r="BV137" s="57"/>
      <c r="BW137" s="57"/>
      <c r="BX137" s="57"/>
      <c r="BY137" s="57"/>
      <c r="BZ137" s="57"/>
      <c r="CA137" s="57"/>
      <c r="CB137" s="57"/>
      <c r="CC137" s="57"/>
      <c r="CD137" s="57"/>
      <c r="CE137" s="57"/>
      <c r="CF137" s="57"/>
      <c r="CG137" s="57"/>
      <c r="CH137" s="57"/>
      <c r="CI137" s="57"/>
      <c r="CJ137" s="57"/>
      <c r="CK137" s="57"/>
      <c r="CL137" s="57"/>
      <c r="CM137" s="57"/>
      <c r="CN137" s="57"/>
      <c r="CO137" s="57"/>
      <c r="CP137" s="57"/>
      <c r="CQ137" s="57"/>
      <c r="CR137" s="57"/>
      <c r="CS137" s="57"/>
      <c r="CT137" s="57"/>
      <c r="CU137" s="57"/>
      <c r="CV137" s="57"/>
      <c r="CW137" s="57"/>
      <c r="CX137" s="57"/>
      <c r="CY137" s="57"/>
      <c r="CZ137" s="57"/>
      <c r="DA137" s="57"/>
      <c r="DB137" s="57"/>
      <c r="DC137" s="57"/>
      <c r="DD137" s="57"/>
      <c r="DE137" s="57"/>
      <c r="DF137" s="57"/>
      <c r="DG137" s="57"/>
      <c r="DH137" s="57"/>
      <c r="DI137" s="57"/>
      <c r="DJ137" s="57"/>
      <c r="DK137" s="57"/>
      <c r="DL137" s="57"/>
      <c r="DM137" s="57"/>
      <c r="DN137" s="57"/>
      <c r="DO137" s="57"/>
      <c r="DP137" s="57"/>
      <c r="DQ137" s="57"/>
      <c r="DR137" s="57"/>
      <c r="DS137" s="57"/>
      <c r="DT137" s="57"/>
      <c r="DU137" s="57"/>
      <c r="DV137" s="57"/>
      <c r="DW137" s="57"/>
      <c r="DX137" s="57"/>
      <c r="DY137" s="57"/>
      <c r="DZ137" s="57"/>
      <c r="EA137" s="57"/>
      <c r="EB137" s="57"/>
      <c r="EC137" s="57"/>
      <c r="ED137" s="57"/>
      <c r="EE137" s="57"/>
      <c r="EF137" s="57"/>
      <c r="EG137" s="57"/>
      <c r="EH137" s="57"/>
      <c r="EI137" s="57"/>
      <c r="EJ137" s="57"/>
      <c r="EK137" s="57"/>
      <c r="EL137" s="57"/>
      <c r="EM137" s="57"/>
      <c r="EN137" s="57"/>
      <c r="EO137" s="57"/>
      <c r="EP137" s="57"/>
      <c r="EQ137" s="57"/>
      <c r="ER137" s="57"/>
      <c r="ES137" s="57"/>
      <c r="ET137" s="57"/>
      <c r="EU137" s="57"/>
      <c r="EV137" s="57"/>
      <c r="EW137" s="57"/>
      <c r="EX137" s="57"/>
      <c r="EY137" s="57"/>
      <c r="EZ137" s="57"/>
      <c r="FA137" s="57"/>
      <c r="FB137" s="57"/>
      <c r="FC137" s="57"/>
      <c r="FD137" s="57"/>
      <c r="FE137" s="57"/>
      <c r="FF137" s="57"/>
      <c r="FG137" s="57"/>
      <c r="FH137" s="57"/>
      <c r="FI137" s="57"/>
      <c r="FJ137" s="57"/>
      <c r="FK137" s="57"/>
      <c r="FL137" s="57"/>
      <c r="FM137" s="57"/>
      <c r="FN137" s="57"/>
      <c r="FO137" s="57"/>
      <c r="FP137" s="57"/>
      <c r="FQ137" s="57"/>
      <c r="FR137" s="57"/>
      <c r="FS137" s="57"/>
    </row>
    <row r="138" spans="1:175" hidden="1">
      <c r="A138" s="57"/>
      <c r="B138" s="71">
        <v>92</v>
      </c>
      <c r="C138" s="53">
        <f>BC_LĐNM!B93</f>
        <v>0</v>
      </c>
      <c r="D138" s="342">
        <f>BC_LĐNM!C93</f>
        <v>0</v>
      </c>
      <c r="E138" s="343"/>
      <c r="F138" s="343"/>
      <c r="G138" s="344"/>
      <c r="H138" s="53">
        <f>BC_LĐNM!E93</f>
        <v>0</v>
      </c>
      <c r="I138" s="34">
        <f>BC_LĐNM!F93</f>
        <v>0</v>
      </c>
      <c r="J138" s="34"/>
      <c r="K138" s="34"/>
      <c r="L138" s="57"/>
      <c r="M138" s="57"/>
      <c r="N138" s="57"/>
      <c r="O138" s="57"/>
      <c r="P138" s="57"/>
      <c r="Q138" s="57"/>
      <c r="R138" s="57"/>
      <c r="S138" s="57"/>
      <c r="T138" s="57"/>
      <c r="U138" s="57"/>
      <c r="V138" s="57"/>
      <c r="W138" s="57"/>
      <c r="X138" s="57"/>
      <c r="Y138" s="57"/>
      <c r="Z138" s="57"/>
      <c r="AA138" s="57"/>
      <c r="AB138" s="57"/>
      <c r="AC138" s="57"/>
      <c r="AD138" s="57"/>
      <c r="AE138" s="57"/>
      <c r="AF138" s="57"/>
      <c r="AG138" s="57"/>
      <c r="AH138" s="57"/>
      <c r="AI138" s="57"/>
      <c r="AJ138" s="57"/>
      <c r="AK138" s="57"/>
      <c r="AL138" s="57"/>
      <c r="AM138" s="57"/>
      <c r="AN138" s="57"/>
      <c r="AO138" s="57"/>
      <c r="AP138" s="57"/>
      <c r="AQ138" s="57"/>
      <c r="AR138" s="57"/>
      <c r="AS138" s="57"/>
      <c r="AT138" s="57"/>
      <c r="AU138" s="57"/>
      <c r="AV138" s="57"/>
      <c r="AW138" s="57"/>
      <c r="AX138" s="57"/>
      <c r="AY138" s="57"/>
      <c r="AZ138" s="57"/>
      <c r="BA138" s="57"/>
      <c r="BB138" s="57"/>
      <c r="BC138" s="57"/>
      <c r="BD138" s="57"/>
      <c r="BE138" s="57"/>
      <c r="BF138" s="57"/>
      <c r="BG138" s="57"/>
      <c r="BH138" s="57"/>
      <c r="BI138" s="57"/>
      <c r="BJ138" s="57"/>
      <c r="BK138" s="57"/>
      <c r="BL138" s="57"/>
      <c r="BM138" s="57"/>
      <c r="BN138" s="57"/>
      <c r="BO138" s="57"/>
      <c r="BP138" s="57"/>
      <c r="BQ138" s="57"/>
      <c r="BR138" s="57"/>
      <c r="BS138" s="57"/>
      <c r="BT138" s="57"/>
      <c r="BU138" s="57"/>
      <c r="BV138" s="57"/>
      <c r="BW138" s="57"/>
      <c r="BX138" s="57"/>
      <c r="BY138" s="57"/>
      <c r="BZ138" s="57"/>
      <c r="CA138" s="57"/>
      <c r="CB138" s="57"/>
      <c r="CC138" s="57"/>
      <c r="CD138" s="57"/>
      <c r="CE138" s="57"/>
      <c r="CF138" s="57"/>
      <c r="CG138" s="57"/>
      <c r="CH138" s="57"/>
      <c r="CI138" s="57"/>
      <c r="CJ138" s="57"/>
      <c r="CK138" s="57"/>
      <c r="CL138" s="57"/>
      <c r="CM138" s="57"/>
      <c r="CN138" s="57"/>
      <c r="CO138" s="57"/>
      <c r="CP138" s="57"/>
      <c r="CQ138" s="57"/>
      <c r="CR138" s="57"/>
      <c r="CS138" s="57"/>
      <c r="CT138" s="57"/>
      <c r="CU138" s="57"/>
      <c r="CV138" s="57"/>
      <c r="CW138" s="57"/>
      <c r="CX138" s="57"/>
      <c r="CY138" s="57"/>
      <c r="CZ138" s="57"/>
      <c r="DA138" s="57"/>
      <c r="DB138" s="57"/>
      <c r="DC138" s="57"/>
      <c r="DD138" s="57"/>
      <c r="DE138" s="57"/>
      <c r="DF138" s="57"/>
      <c r="DG138" s="57"/>
      <c r="DH138" s="57"/>
      <c r="DI138" s="57"/>
      <c r="DJ138" s="57"/>
      <c r="DK138" s="57"/>
      <c r="DL138" s="57"/>
      <c r="DM138" s="57"/>
      <c r="DN138" s="57"/>
      <c r="DO138" s="57"/>
      <c r="DP138" s="57"/>
      <c r="DQ138" s="57"/>
      <c r="DR138" s="57"/>
      <c r="DS138" s="57"/>
      <c r="DT138" s="57"/>
      <c r="DU138" s="57"/>
      <c r="DV138" s="57"/>
      <c r="DW138" s="57"/>
      <c r="DX138" s="57"/>
      <c r="DY138" s="57"/>
      <c r="DZ138" s="57"/>
      <c r="EA138" s="57"/>
      <c r="EB138" s="57"/>
      <c r="EC138" s="57"/>
      <c r="ED138" s="57"/>
      <c r="EE138" s="57"/>
      <c r="EF138" s="57"/>
      <c r="EG138" s="57"/>
      <c r="EH138" s="57"/>
      <c r="EI138" s="57"/>
      <c r="EJ138" s="57"/>
      <c r="EK138" s="57"/>
      <c r="EL138" s="57"/>
      <c r="EM138" s="57"/>
      <c r="EN138" s="57"/>
      <c r="EO138" s="57"/>
      <c r="EP138" s="57"/>
      <c r="EQ138" s="57"/>
      <c r="ER138" s="57"/>
      <c r="ES138" s="57"/>
      <c r="ET138" s="57"/>
      <c r="EU138" s="57"/>
      <c r="EV138" s="57"/>
      <c r="EW138" s="57"/>
      <c r="EX138" s="57"/>
      <c r="EY138" s="57"/>
      <c r="EZ138" s="57"/>
      <c r="FA138" s="57"/>
      <c r="FB138" s="57"/>
      <c r="FC138" s="57"/>
      <c r="FD138" s="57"/>
      <c r="FE138" s="57"/>
      <c r="FF138" s="57"/>
      <c r="FG138" s="57"/>
      <c r="FH138" s="57"/>
      <c r="FI138" s="57"/>
      <c r="FJ138" s="57"/>
      <c r="FK138" s="57"/>
      <c r="FL138" s="57"/>
      <c r="FM138" s="57"/>
      <c r="FN138" s="57"/>
      <c r="FO138" s="57"/>
      <c r="FP138" s="57"/>
      <c r="FQ138" s="57"/>
      <c r="FR138" s="57"/>
      <c r="FS138" s="57"/>
    </row>
    <row r="139" spans="1:175" hidden="1">
      <c r="A139" s="57"/>
      <c r="B139" s="71">
        <v>93</v>
      </c>
      <c r="C139" s="53">
        <f>BC_LĐNM!B94</f>
        <v>0</v>
      </c>
      <c r="D139" s="342">
        <f>BC_LĐNM!C94</f>
        <v>0</v>
      </c>
      <c r="E139" s="343"/>
      <c r="F139" s="343"/>
      <c r="G139" s="344"/>
      <c r="H139" s="53">
        <f>BC_LĐNM!E94</f>
        <v>0</v>
      </c>
      <c r="I139" s="34">
        <f>BC_LĐNM!F94</f>
        <v>0</v>
      </c>
      <c r="J139" s="34"/>
      <c r="K139" s="34"/>
      <c r="L139" s="57"/>
      <c r="M139" s="57"/>
      <c r="N139" s="57"/>
      <c r="O139" s="57"/>
      <c r="P139" s="57"/>
      <c r="Q139" s="57"/>
      <c r="R139" s="57"/>
      <c r="S139" s="57"/>
      <c r="T139" s="57"/>
      <c r="U139" s="57"/>
      <c r="V139" s="57"/>
      <c r="W139" s="57"/>
      <c r="X139" s="57"/>
      <c r="Y139" s="57"/>
      <c r="Z139" s="57"/>
      <c r="AA139" s="57"/>
      <c r="AB139" s="57"/>
      <c r="AC139" s="57"/>
      <c r="AD139" s="57"/>
      <c r="AE139" s="57"/>
      <c r="AF139" s="57"/>
      <c r="AG139" s="57"/>
      <c r="AH139" s="57"/>
      <c r="AI139" s="57"/>
      <c r="AJ139" s="57"/>
      <c r="AK139" s="57"/>
      <c r="AL139" s="57"/>
      <c r="AM139" s="57"/>
      <c r="AN139" s="57"/>
      <c r="AO139" s="57"/>
      <c r="AP139" s="57"/>
      <c r="AQ139" s="57"/>
      <c r="AR139" s="57"/>
      <c r="AS139" s="57"/>
      <c r="AT139" s="57"/>
      <c r="AU139" s="57"/>
      <c r="AV139" s="57"/>
      <c r="AW139" s="57"/>
      <c r="AX139" s="57"/>
      <c r="AY139" s="57"/>
      <c r="AZ139" s="57"/>
      <c r="BA139" s="57"/>
      <c r="BB139" s="57"/>
      <c r="BC139" s="57"/>
      <c r="BD139" s="57"/>
      <c r="BE139" s="57"/>
      <c r="BF139" s="57"/>
      <c r="BG139" s="57"/>
      <c r="BH139" s="57"/>
      <c r="BI139" s="57"/>
      <c r="BJ139" s="57"/>
      <c r="BK139" s="57"/>
      <c r="BL139" s="57"/>
      <c r="BM139" s="57"/>
      <c r="BN139" s="57"/>
      <c r="BO139" s="57"/>
      <c r="BP139" s="57"/>
      <c r="BQ139" s="57"/>
      <c r="BR139" s="57"/>
      <c r="BS139" s="57"/>
      <c r="BT139" s="57"/>
      <c r="BU139" s="57"/>
      <c r="BV139" s="57"/>
      <c r="BW139" s="57"/>
      <c r="BX139" s="57"/>
      <c r="BY139" s="57"/>
      <c r="BZ139" s="57"/>
      <c r="CA139" s="57"/>
      <c r="CB139" s="57"/>
      <c r="CC139" s="57"/>
      <c r="CD139" s="57"/>
      <c r="CE139" s="57"/>
      <c r="CF139" s="57"/>
      <c r="CG139" s="57"/>
      <c r="CH139" s="57"/>
      <c r="CI139" s="57"/>
      <c r="CJ139" s="57"/>
      <c r="CK139" s="57"/>
      <c r="CL139" s="57"/>
      <c r="CM139" s="57"/>
      <c r="CN139" s="57"/>
      <c r="CO139" s="57"/>
      <c r="CP139" s="57"/>
      <c r="CQ139" s="57"/>
      <c r="CR139" s="57"/>
      <c r="CS139" s="57"/>
      <c r="CT139" s="57"/>
      <c r="CU139" s="57"/>
      <c r="CV139" s="57"/>
      <c r="CW139" s="57"/>
      <c r="CX139" s="57"/>
      <c r="CY139" s="57"/>
      <c r="CZ139" s="57"/>
      <c r="DA139" s="57"/>
      <c r="DB139" s="57"/>
      <c r="DC139" s="57"/>
      <c r="DD139" s="57"/>
      <c r="DE139" s="57"/>
      <c r="DF139" s="57"/>
      <c r="DG139" s="57"/>
      <c r="DH139" s="57"/>
      <c r="DI139" s="57"/>
      <c r="DJ139" s="57"/>
      <c r="DK139" s="57"/>
      <c r="DL139" s="57"/>
      <c r="DM139" s="57"/>
      <c r="DN139" s="57"/>
      <c r="DO139" s="57"/>
      <c r="DP139" s="57"/>
      <c r="DQ139" s="57"/>
      <c r="DR139" s="57"/>
      <c r="DS139" s="57"/>
      <c r="DT139" s="57"/>
      <c r="DU139" s="57"/>
      <c r="DV139" s="57"/>
      <c r="DW139" s="57"/>
      <c r="DX139" s="57"/>
      <c r="DY139" s="57"/>
      <c r="DZ139" s="57"/>
      <c r="EA139" s="57"/>
      <c r="EB139" s="57"/>
      <c r="EC139" s="57"/>
      <c r="ED139" s="57"/>
      <c r="EE139" s="57"/>
      <c r="EF139" s="57"/>
      <c r="EG139" s="57"/>
      <c r="EH139" s="57"/>
      <c r="EI139" s="57"/>
      <c r="EJ139" s="57"/>
      <c r="EK139" s="57"/>
      <c r="EL139" s="57"/>
      <c r="EM139" s="57"/>
      <c r="EN139" s="57"/>
      <c r="EO139" s="57"/>
      <c r="EP139" s="57"/>
      <c r="EQ139" s="57"/>
      <c r="ER139" s="57"/>
      <c r="ES139" s="57"/>
      <c r="ET139" s="57"/>
      <c r="EU139" s="57"/>
      <c r="EV139" s="57"/>
      <c r="EW139" s="57"/>
      <c r="EX139" s="57"/>
      <c r="EY139" s="57"/>
      <c r="EZ139" s="57"/>
      <c r="FA139" s="57"/>
      <c r="FB139" s="57"/>
      <c r="FC139" s="57"/>
      <c r="FD139" s="57"/>
      <c r="FE139" s="57"/>
      <c r="FF139" s="57"/>
      <c r="FG139" s="57"/>
      <c r="FH139" s="57"/>
      <c r="FI139" s="57"/>
      <c r="FJ139" s="57"/>
      <c r="FK139" s="57"/>
      <c r="FL139" s="57"/>
      <c r="FM139" s="57"/>
      <c r="FN139" s="57"/>
      <c r="FO139" s="57"/>
      <c r="FP139" s="57"/>
      <c r="FQ139" s="57"/>
      <c r="FR139" s="57"/>
      <c r="FS139" s="57"/>
    </row>
    <row r="140" spans="1:175" hidden="1">
      <c r="A140" s="57"/>
      <c r="B140" s="71">
        <v>94</v>
      </c>
      <c r="C140" s="53">
        <f>BC_LĐNM!B95</f>
        <v>0</v>
      </c>
      <c r="D140" s="342">
        <f>BC_LĐNM!C95</f>
        <v>0</v>
      </c>
      <c r="E140" s="343"/>
      <c r="F140" s="343"/>
      <c r="G140" s="344"/>
      <c r="H140" s="53">
        <f>BC_LĐNM!E95</f>
        <v>0</v>
      </c>
      <c r="I140" s="34">
        <f>BC_LĐNM!F95</f>
        <v>0</v>
      </c>
      <c r="J140" s="34"/>
      <c r="K140" s="34"/>
      <c r="L140" s="57"/>
      <c r="M140" s="57"/>
      <c r="N140" s="57"/>
      <c r="O140" s="57"/>
      <c r="P140" s="57"/>
      <c r="Q140" s="57"/>
      <c r="R140" s="57"/>
      <c r="S140" s="57"/>
      <c r="T140" s="57"/>
      <c r="U140" s="57"/>
      <c r="V140" s="57"/>
      <c r="W140" s="57"/>
      <c r="X140" s="57"/>
      <c r="Y140" s="57"/>
      <c r="Z140" s="57"/>
      <c r="AA140" s="57"/>
      <c r="AB140" s="57"/>
      <c r="AC140" s="57"/>
      <c r="AD140" s="57"/>
      <c r="AE140" s="57"/>
      <c r="AF140" s="57"/>
      <c r="AG140" s="57"/>
      <c r="AH140" s="57"/>
      <c r="AI140" s="57"/>
      <c r="AJ140" s="57"/>
      <c r="AK140" s="57"/>
      <c r="AL140" s="57"/>
      <c r="AM140" s="57"/>
      <c r="AN140" s="57"/>
      <c r="AO140" s="57"/>
      <c r="AP140" s="57"/>
      <c r="AQ140" s="57"/>
      <c r="AR140" s="57"/>
      <c r="AS140" s="57"/>
      <c r="AT140" s="57"/>
      <c r="AU140" s="57"/>
      <c r="AV140" s="57"/>
      <c r="AW140" s="57"/>
      <c r="AX140" s="57"/>
      <c r="AY140" s="57"/>
      <c r="AZ140" s="57"/>
      <c r="BA140" s="57"/>
      <c r="BB140" s="57"/>
      <c r="BC140" s="57"/>
      <c r="BD140" s="57"/>
      <c r="BE140" s="57"/>
      <c r="BF140" s="57"/>
      <c r="BG140" s="57"/>
      <c r="BH140" s="57"/>
      <c r="BI140" s="57"/>
      <c r="BJ140" s="57"/>
      <c r="BK140" s="57"/>
      <c r="BL140" s="57"/>
      <c r="BM140" s="57"/>
      <c r="BN140" s="57"/>
      <c r="BO140" s="57"/>
      <c r="BP140" s="57"/>
      <c r="BQ140" s="57"/>
      <c r="BR140" s="57"/>
      <c r="BS140" s="57"/>
      <c r="BT140" s="57"/>
      <c r="BU140" s="57"/>
      <c r="BV140" s="57"/>
      <c r="BW140" s="57"/>
      <c r="BX140" s="57"/>
      <c r="BY140" s="57"/>
      <c r="BZ140" s="57"/>
      <c r="CA140" s="57"/>
      <c r="CB140" s="57"/>
      <c r="CC140" s="57"/>
      <c r="CD140" s="57"/>
      <c r="CE140" s="57"/>
      <c r="CF140" s="57"/>
      <c r="CG140" s="57"/>
      <c r="CH140" s="57"/>
      <c r="CI140" s="57"/>
      <c r="CJ140" s="57"/>
      <c r="CK140" s="57"/>
      <c r="CL140" s="57"/>
      <c r="CM140" s="57"/>
      <c r="CN140" s="57"/>
      <c r="CO140" s="57"/>
      <c r="CP140" s="57"/>
      <c r="CQ140" s="57"/>
      <c r="CR140" s="57"/>
      <c r="CS140" s="57"/>
      <c r="CT140" s="57"/>
      <c r="CU140" s="57"/>
      <c r="CV140" s="57"/>
      <c r="CW140" s="57"/>
      <c r="CX140" s="57"/>
      <c r="CY140" s="57"/>
      <c r="CZ140" s="57"/>
      <c r="DA140" s="57"/>
      <c r="DB140" s="57"/>
      <c r="DC140" s="57"/>
      <c r="DD140" s="57"/>
      <c r="DE140" s="57"/>
      <c r="DF140" s="57"/>
      <c r="DG140" s="57"/>
      <c r="DH140" s="57"/>
      <c r="DI140" s="57"/>
      <c r="DJ140" s="57"/>
      <c r="DK140" s="57"/>
      <c r="DL140" s="57"/>
      <c r="DM140" s="57"/>
      <c r="DN140" s="57"/>
      <c r="DO140" s="57"/>
      <c r="DP140" s="57"/>
      <c r="DQ140" s="57"/>
      <c r="DR140" s="57"/>
      <c r="DS140" s="57"/>
      <c r="DT140" s="57"/>
      <c r="DU140" s="57"/>
      <c r="DV140" s="57"/>
      <c r="DW140" s="57"/>
      <c r="DX140" s="57"/>
      <c r="DY140" s="57"/>
      <c r="DZ140" s="57"/>
      <c r="EA140" s="57"/>
      <c r="EB140" s="57"/>
      <c r="EC140" s="57"/>
      <c r="ED140" s="57"/>
      <c r="EE140" s="57"/>
      <c r="EF140" s="57"/>
      <c r="EG140" s="57"/>
      <c r="EH140" s="57"/>
      <c r="EI140" s="57"/>
      <c r="EJ140" s="57"/>
      <c r="EK140" s="57"/>
      <c r="EL140" s="57"/>
      <c r="EM140" s="57"/>
      <c r="EN140" s="57"/>
      <c r="EO140" s="57"/>
      <c r="EP140" s="57"/>
      <c r="EQ140" s="57"/>
      <c r="ER140" s="57"/>
      <c r="ES140" s="57"/>
      <c r="ET140" s="57"/>
      <c r="EU140" s="57"/>
      <c r="EV140" s="57"/>
      <c r="EW140" s="57"/>
      <c r="EX140" s="57"/>
      <c r="EY140" s="57"/>
      <c r="EZ140" s="57"/>
      <c r="FA140" s="57"/>
      <c r="FB140" s="57"/>
      <c r="FC140" s="57"/>
      <c r="FD140" s="57"/>
      <c r="FE140" s="57"/>
      <c r="FF140" s="57"/>
      <c r="FG140" s="57"/>
      <c r="FH140" s="57"/>
      <c r="FI140" s="57"/>
      <c r="FJ140" s="57"/>
      <c r="FK140" s="57"/>
      <c r="FL140" s="57"/>
      <c r="FM140" s="57"/>
      <c r="FN140" s="57"/>
      <c r="FO140" s="57"/>
      <c r="FP140" s="57"/>
      <c r="FQ140" s="57"/>
      <c r="FR140" s="57"/>
      <c r="FS140" s="57"/>
    </row>
    <row r="141" spans="1:175" hidden="1">
      <c r="A141" s="57"/>
      <c r="B141" s="71">
        <v>95</v>
      </c>
      <c r="C141" s="53">
        <f>BC_LĐNM!B96</f>
        <v>0</v>
      </c>
      <c r="D141" s="342">
        <f>BC_LĐNM!C96</f>
        <v>0</v>
      </c>
      <c r="E141" s="343"/>
      <c r="F141" s="343"/>
      <c r="G141" s="344"/>
      <c r="H141" s="53">
        <f>BC_LĐNM!E96</f>
        <v>0</v>
      </c>
      <c r="I141" s="34">
        <f>BC_LĐNM!F96</f>
        <v>0</v>
      </c>
      <c r="J141" s="34"/>
      <c r="K141" s="34">
        <f>BC_LĐNM!H71</f>
        <v>0</v>
      </c>
      <c r="L141" s="57"/>
      <c r="M141" s="57"/>
      <c r="N141" s="57"/>
      <c r="O141" s="57"/>
      <c r="P141" s="57"/>
      <c r="Q141" s="57"/>
      <c r="R141" s="57"/>
      <c r="S141" s="57"/>
      <c r="T141" s="57"/>
      <c r="U141" s="57"/>
      <c r="V141" s="57"/>
      <c r="W141" s="57"/>
      <c r="X141" s="57"/>
      <c r="Y141" s="57"/>
      <c r="Z141" s="57"/>
      <c r="AA141" s="57"/>
      <c r="AB141" s="57"/>
      <c r="AC141" s="57"/>
      <c r="AD141" s="57"/>
      <c r="AE141" s="57"/>
      <c r="AF141" s="57"/>
      <c r="AG141" s="57"/>
      <c r="AH141" s="57"/>
      <c r="AI141" s="57"/>
      <c r="AJ141" s="57"/>
      <c r="AK141" s="57"/>
      <c r="AL141" s="57"/>
      <c r="AM141" s="57"/>
      <c r="AN141" s="57"/>
      <c r="AO141" s="57"/>
      <c r="AP141" s="57"/>
      <c r="AQ141" s="57"/>
      <c r="AR141" s="57"/>
      <c r="AS141" s="57"/>
      <c r="AT141" s="57"/>
      <c r="AU141" s="57"/>
      <c r="AV141" s="57"/>
      <c r="AW141" s="57"/>
      <c r="AX141" s="57"/>
      <c r="AY141" s="57"/>
      <c r="AZ141" s="57"/>
      <c r="BA141" s="57"/>
      <c r="BB141" s="57"/>
      <c r="BC141" s="57"/>
      <c r="BD141" s="57"/>
      <c r="BE141" s="57"/>
      <c r="BF141" s="57"/>
      <c r="BG141" s="57"/>
      <c r="BH141" s="57"/>
      <c r="BI141" s="57"/>
      <c r="BJ141" s="57"/>
      <c r="BK141" s="57"/>
      <c r="BL141" s="57"/>
      <c r="BM141" s="57"/>
      <c r="BN141" s="57"/>
      <c r="BO141" s="57"/>
      <c r="BP141" s="57"/>
      <c r="BQ141" s="57"/>
      <c r="BR141" s="57"/>
      <c r="BS141" s="57"/>
      <c r="BT141" s="57"/>
      <c r="BU141" s="57"/>
      <c r="BV141" s="57"/>
      <c r="BW141" s="57"/>
      <c r="BX141" s="57"/>
      <c r="BY141" s="57"/>
      <c r="BZ141" s="57"/>
      <c r="CA141" s="57"/>
      <c r="CB141" s="57"/>
      <c r="CC141" s="57"/>
      <c r="CD141" s="57"/>
      <c r="CE141" s="57"/>
      <c r="CF141" s="57"/>
      <c r="CG141" s="57"/>
      <c r="CH141" s="57"/>
      <c r="CI141" s="57"/>
      <c r="CJ141" s="57"/>
      <c r="CK141" s="57"/>
      <c r="CL141" s="57"/>
      <c r="CM141" s="57"/>
      <c r="CN141" s="57"/>
      <c r="CO141" s="57"/>
      <c r="CP141" s="57"/>
      <c r="CQ141" s="57"/>
      <c r="CR141" s="57"/>
      <c r="CS141" s="57"/>
      <c r="CT141" s="57"/>
      <c r="CU141" s="57"/>
      <c r="CV141" s="57"/>
      <c r="CW141" s="57"/>
      <c r="CX141" s="57"/>
      <c r="CY141" s="57"/>
      <c r="CZ141" s="57"/>
      <c r="DA141" s="57"/>
      <c r="DB141" s="57"/>
      <c r="DC141" s="57"/>
      <c r="DD141" s="57"/>
      <c r="DE141" s="57"/>
      <c r="DF141" s="57"/>
      <c r="DG141" s="57"/>
      <c r="DH141" s="57"/>
      <c r="DI141" s="57"/>
      <c r="DJ141" s="57"/>
      <c r="DK141" s="57"/>
      <c r="DL141" s="57"/>
      <c r="DM141" s="57"/>
      <c r="DN141" s="57"/>
      <c r="DO141" s="57"/>
      <c r="DP141" s="57"/>
      <c r="DQ141" s="57"/>
      <c r="DR141" s="57"/>
      <c r="DS141" s="57"/>
      <c r="DT141" s="57"/>
      <c r="DU141" s="57"/>
      <c r="DV141" s="57"/>
      <c r="DW141" s="57"/>
      <c r="DX141" s="57"/>
      <c r="DY141" s="57"/>
      <c r="DZ141" s="57"/>
      <c r="EA141" s="57"/>
      <c r="EB141" s="57"/>
      <c r="EC141" s="57"/>
      <c r="ED141" s="57"/>
      <c r="EE141" s="57"/>
      <c r="EF141" s="57"/>
      <c r="EG141" s="57"/>
      <c r="EH141" s="57"/>
      <c r="EI141" s="57"/>
      <c r="EJ141" s="57"/>
      <c r="EK141" s="57"/>
      <c r="EL141" s="57"/>
      <c r="EM141" s="57"/>
      <c r="EN141" s="57"/>
      <c r="EO141" s="57"/>
      <c r="EP141" s="57"/>
      <c r="EQ141" s="57"/>
      <c r="ER141" s="57"/>
      <c r="ES141" s="57"/>
      <c r="ET141" s="57"/>
      <c r="EU141" s="57"/>
      <c r="EV141" s="57"/>
      <c r="EW141" s="57"/>
      <c r="EX141" s="57"/>
      <c r="EY141" s="57"/>
      <c r="EZ141" s="57"/>
      <c r="FA141" s="57"/>
      <c r="FB141" s="57"/>
      <c r="FC141" s="57"/>
      <c r="FD141" s="57"/>
      <c r="FE141" s="57"/>
      <c r="FF141" s="57"/>
      <c r="FG141" s="57"/>
      <c r="FH141" s="57"/>
      <c r="FI141" s="57"/>
      <c r="FJ141" s="57"/>
      <c r="FK141" s="57"/>
      <c r="FL141" s="57"/>
      <c r="FM141" s="57"/>
      <c r="FN141" s="57"/>
      <c r="FO141" s="57"/>
      <c r="FP141" s="57"/>
      <c r="FQ141" s="57"/>
      <c r="FR141" s="57"/>
      <c r="FS141" s="57"/>
    </row>
    <row r="142" spans="1:175" hidden="1">
      <c r="A142" s="57"/>
      <c r="B142" s="71">
        <v>96</v>
      </c>
      <c r="C142" s="53">
        <f>BC_LĐNM!B97</f>
        <v>0</v>
      </c>
      <c r="D142" s="342">
        <f>BC_LĐNM!C97</f>
        <v>0</v>
      </c>
      <c r="E142" s="343"/>
      <c r="F142" s="343"/>
      <c r="G142" s="344"/>
      <c r="H142" s="53">
        <f>BC_LĐNM!E97</f>
        <v>0</v>
      </c>
      <c r="I142" s="34">
        <f>BC_LĐNM!F97</f>
        <v>0</v>
      </c>
      <c r="J142" s="34"/>
      <c r="K142" s="34">
        <f>BC_LĐNM!H72</f>
        <v>0</v>
      </c>
      <c r="L142" s="57"/>
      <c r="M142" s="57"/>
      <c r="N142" s="57"/>
      <c r="O142" s="57"/>
      <c r="P142" s="57"/>
      <c r="Q142" s="57"/>
      <c r="R142" s="57"/>
      <c r="S142" s="57"/>
      <c r="T142" s="57"/>
      <c r="U142" s="57"/>
      <c r="V142" s="57"/>
      <c r="W142" s="57"/>
      <c r="X142" s="57"/>
      <c r="Y142" s="57"/>
      <c r="Z142" s="57"/>
      <c r="AA142" s="57"/>
      <c r="AB142" s="57"/>
      <c r="AC142" s="57"/>
      <c r="AD142" s="57"/>
      <c r="AE142" s="57"/>
      <c r="AF142" s="57"/>
      <c r="AG142" s="57"/>
      <c r="AH142" s="57"/>
      <c r="AI142" s="57"/>
      <c r="AJ142" s="57"/>
      <c r="AK142" s="57"/>
      <c r="AL142" s="57"/>
      <c r="AM142" s="57"/>
      <c r="AN142" s="57"/>
      <c r="AO142" s="57"/>
      <c r="AP142" s="57"/>
      <c r="AQ142" s="57"/>
      <c r="AR142" s="57"/>
      <c r="AS142" s="57"/>
      <c r="AT142" s="57"/>
      <c r="AU142" s="57"/>
      <c r="AV142" s="57"/>
      <c r="AW142" s="57"/>
      <c r="AX142" s="57"/>
      <c r="AY142" s="57"/>
      <c r="AZ142" s="57"/>
      <c r="BA142" s="57"/>
      <c r="BB142" s="57"/>
      <c r="BC142" s="57"/>
      <c r="BD142" s="57"/>
      <c r="BE142" s="57"/>
      <c r="BF142" s="57"/>
      <c r="BG142" s="57"/>
      <c r="BH142" s="57"/>
      <c r="BI142" s="57"/>
      <c r="BJ142" s="57"/>
      <c r="BK142" s="57"/>
      <c r="BL142" s="57"/>
      <c r="BM142" s="57"/>
      <c r="BN142" s="57"/>
      <c r="BO142" s="57"/>
      <c r="BP142" s="57"/>
      <c r="BQ142" s="57"/>
      <c r="BR142" s="57"/>
      <c r="BS142" s="57"/>
      <c r="BT142" s="57"/>
      <c r="BU142" s="57"/>
      <c r="BV142" s="57"/>
      <c r="BW142" s="57"/>
      <c r="BX142" s="57"/>
      <c r="BY142" s="57"/>
      <c r="BZ142" s="57"/>
      <c r="CA142" s="57"/>
      <c r="CB142" s="57"/>
      <c r="CC142" s="57"/>
      <c r="CD142" s="57"/>
      <c r="CE142" s="57"/>
      <c r="CF142" s="57"/>
      <c r="CG142" s="57"/>
      <c r="CH142" s="57"/>
      <c r="CI142" s="57"/>
      <c r="CJ142" s="57"/>
      <c r="CK142" s="57"/>
      <c r="CL142" s="57"/>
      <c r="CM142" s="57"/>
      <c r="CN142" s="57"/>
      <c r="CO142" s="57"/>
      <c r="CP142" s="57"/>
      <c r="CQ142" s="57"/>
      <c r="CR142" s="57"/>
      <c r="CS142" s="57"/>
      <c r="CT142" s="57"/>
      <c r="CU142" s="57"/>
      <c r="CV142" s="57"/>
      <c r="CW142" s="57"/>
      <c r="CX142" s="57"/>
      <c r="CY142" s="57"/>
      <c r="CZ142" s="57"/>
      <c r="DA142" s="57"/>
      <c r="DB142" s="57"/>
      <c r="DC142" s="57"/>
      <c r="DD142" s="57"/>
      <c r="DE142" s="57"/>
      <c r="DF142" s="57"/>
      <c r="DG142" s="57"/>
      <c r="DH142" s="57"/>
      <c r="DI142" s="57"/>
      <c r="DJ142" s="57"/>
      <c r="DK142" s="57"/>
      <c r="DL142" s="57"/>
      <c r="DM142" s="57"/>
      <c r="DN142" s="57"/>
      <c r="DO142" s="57"/>
      <c r="DP142" s="57"/>
      <c r="DQ142" s="57"/>
      <c r="DR142" s="57"/>
      <c r="DS142" s="57"/>
      <c r="DT142" s="57"/>
      <c r="DU142" s="57"/>
      <c r="DV142" s="57"/>
      <c r="DW142" s="57"/>
      <c r="DX142" s="57"/>
      <c r="DY142" s="57"/>
      <c r="DZ142" s="57"/>
      <c r="EA142" s="57"/>
      <c r="EB142" s="57"/>
      <c r="EC142" s="57"/>
      <c r="ED142" s="57"/>
      <c r="EE142" s="57"/>
      <c r="EF142" s="57"/>
      <c r="EG142" s="57"/>
      <c r="EH142" s="57"/>
      <c r="EI142" s="57"/>
      <c r="EJ142" s="57"/>
      <c r="EK142" s="57"/>
      <c r="EL142" s="57"/>
      <c r="EM142" s="57"/>
      <c r="EN142" s="57"/>
      <c r="EO142" s="57"/>
      <c r="EP142" s="57"/>
      <c r="EQ142" s="57"/>
      <c r="ER142" s="57"/>
      <c r="ES142" s="57"/>
      <c r="ET142" s="57"/>
      <c r="EU142" s="57"/>
      <c r="EV142" s="57"/>
      <c r="EW142" s="57"/>
      <c r="EX142" s="57"/>
      <c r="EY142" s="57"/>
      <c r="EZ142" s="57"/>
      <c r="FA142" s="57"/>
      <c r="FB142" s="57"/>
      <c r="FC142" s="57"/>
      <c r="FD142" s="57"/>
      <c r="FE142" s="57"/>
      <c r="FF142" s="57"/>
      <c r="FG142" s="57"/>
      <c r="FH142" s="57"/>
      <c r="FI142" s="57"/>
      <c r="FJ142" s="57"/>
      <c r="FK142" s="57"/>
      <c r="FL142" s="57"/>
      <c r="FM142" s="57"/>
      <c r="FN142" s="57"/>
      <c r="FO142" s="57"/>
      <c r="FP142" s="57"/>
      <c r="FQ142" s="57"/>
      <c r="FR142" s="57"/>
      <c r="FS142" s="57"/>
    </row>
    <row r="143" spans="1:175" hidden="1">
      <c r="A143" s="57"/>
      <c r="B143" s="71">
        <v>97</v>
      </c>
      <c r="C143" s="53">
        <f>BC_LĐNM!B98</f>
        <v>0</v>
      </c>
      <c r="D143" s="342">
        <f>BC_LĐNM!C98</f>
        <v>0</v>
      </c>
      <c r="E143" s="343"/>
      <c r="F143" s="343"/>
      <c r="G143" s="344"/>
      <c r="H143" s="53">
        <f>BC_LĐNM!E98</f>
        <v>0</v>
      </c>
      <c r="I143" s="34">
        <f>BC_LĐNM!F98</f>
        <v>0</v>
      </c>
      <c r="J143" s="34"/>
      <c r="K143" s="34">
        <f>BC_LĐNM!H73</f>
        <v>0</v>
      </c>
      <c r="L143" s="57"/>
      <c r="M143" s="57"/>
      <c r="N143" s="57"/>
      <c r="O143" s="57"/>
      <c r="P143" s="57"/>
      <c r="Q143" s="57"/>
      <c r="R143" s="57"/>
      <c r="S143" s="57"/>
      <c r="T143" s="57"/>
      <c r="U143" s="57"/>
      <c r="V143" s="57"/>
      <c r="W143" s="57"/>
      <c r="X143" s="57"/>
      <c r="Y143" s="57"/>
      <c r="Z143" s="57"/>
      <c r="AA143" s="57"/>
      <c r="AB143" s="57"/>
      <c r="AC143" s="57"/>
      <c r="AD143" s="57"/>
      <c r="AE143" s="57"/>
      <c r="AF143" s="57"/>
      <c r="AG143" s="57"/>
      <c r="AH143" s="57"/>
      <c r="AI143" s="57"/>
      <c r="AJ143" s="57"/>
      <c r="AK143" s="57"/>
      <c r="AL143" s="57"/>
      <c r="AM143" s="57"/>
      <c r="AN143" s="57"/>
      <c r="AO143" s="57"/>
      <c r="AP143" s="57"/>
      <c r="AQ143" s="57"/>
      <c r="AR143" s="57"/>
      <c r="AS143" s="57"/>
      <c r="AT143" s="57"/>
      <c r="AU143" s="57"/>
      <c r="AV143" s="57"/>
      <c r="AW143" s="57"/>
      <c r="AX143" s="57"/>
      <c r="AY143" s="57"/>
      <c r="AZ143" s="57"/>
      <c r="BA143" s="57"/>
      <c r="BB143" s="57"/>
      <c r="BC143" s="57"/>
      <c r="BD143" s="57"/>
      <c r="BE143" s="57"/>
      <c r="BF143" s="57"/>
      <c r="BG143" s="57"/>
      <c r="BH143" s="57"/>
      <c r="BI143" s="57"/>
      <c r="BJ143" s="57"/>
      <c r="BK143" s="57"/>
      <c r="BL143" s="57"/>
      <c r="BM143" s="57"/>
      <c r="BN143" s="57"/>
      <c r="BO143" s="57"/>
      <c r="BP143" s="57"/>
      <c r="BQ143" s="57"/>
      <c r="BR143" s="57"/>
      <c r="BS143" s="57"/>
      <c r="BT143" s="57"/>
      <c r="BU143" s="57"/>
      <c r="BV143" s="57"/>
      <c r="BW143" s="57"/>
      <c r="BX143" s="57"/>
      <c r="BY143" s="57"/>
      <c r="BZ143" s="57"/>
      <c r="CA143" s="57"/>
      <c r="CB143" s="57"/>
      <c r="CC143" s="57"/>
      <c r="CD143" s="57"/>
      <c r="CE143" s="57"/>
      <c r="CF143" s="57"/>
      <c r="CG143" s="57"/>
      <c r="CH143" s="57"/>
      <c r="CI143" s="57"/>
      <c r="CJ143" s="57"/>
      <c r="CK143" s="57"/>
      <c r="CL143" s="57"/>
      <c r="CM143" s="57"/>
      <c r="CN143" s="57"/>
      <c r="CO143" s="57"/>
      <c r="CP143" s="57"/>
      <c r="CQ143" s="57"/>
      <c r="CR143" s="57"/>
      <c r="CS143" s="57"/>
      <c r="CT143" s="57"/>
      <c r="CU143" s="57"/>
      <c r="CV143" s="57"/>
      <c r="CW143" s="57"/>
      <c r="CX143" s="57"/>
      <c r="CY143" s="57"/>
      <c r="CZ143" s="57"/>
      <c r="DA143" s="57"/>
      <c r="DB143" s="57"/>
      <c r="DC143" s="57"/>
      <c r="DD143" s="57"/>
      <c r="DE143" s="57"/>
      <c r="DF143" s="57"/>
      <c r="DG143" s="57"/>
      <c r="DH143" s="57"/>
      <c r="DI143" s="57"/>
      <c r="DJ143" s="57"/>
      <c r="DK143" s="57"/>
      <c r="DL143" s="57"/>
      <c r="DM143" s="57"/>
      <c r="DN143" s="57"/>
      <c r="DO143" s="57"/>
      <c r="DP143" s="57"/>
      <c r="DQ143" s="57"/>
      <c r="DR143" s="57"/>
      <c r="DS143" s="57"/>
      <c r="DT143" s="57"/>
      <c r="DU143" s="57"/>
      <c r="DV143" s="57"/>
      <c r="DW143" s="57"/>
      <c r="DX143" s="57"/>
      <c r="DY143" s="57"/>
      <c r="DZ143" s="57"/>
      <c r="EA143" s="57"/>
      <c r="EB143" s="57"/>
      <c r="EC143" s="57"/>
      <c r="ED143" s="57"/>
      <c r="EE143" s="57"/>
      <c r="EF143" s="57"/>
      <c r="EG143" s="57"/>
      <c r="EH143" s="57"/>
      <c r="EI143" s="57"/>
      <c r="EJ143" s="57"/>
      <c r="EK143" s="57"/>
      <c r="EL143" s="57"/>
      <c r="EM143" s="57"/>
      <c r="EN143" s="57"/>
      <c r="EO143" s="57"/>
      <c r="EP143" s="57"/>
      <c r="EQ143" s="57"/>
      <c r="ER143" s="57"/>
      <c r="ES143" s="57"/>
      <c r="ET143" s="57"/>
      <c r="EU143" s="57"/>
      <c r="EV143" s="57"/>
      <c r="EW143" s="57"/>
      <c r="EX143" s="57"/>
      <c r="EY143" s="57"/>
      <c r="EZ143" s="57"/>
      <c r="FA143" s="57"/>
      <c r="FB143" s="57"/>
      <c r="FC143" s="57"/>
      <c r="FD143" s="57"/>
      <c r="FE143" s="57"/>
      <c r="FF143" s="57"/>
      <c r="FG143" s="57"/>
      <c r="FH143" s="57"/>
      <c r="FI143" s="57"/>
      <c r="FJ143" s="57"/>
      <c r="FK143" s="57"/>
      <c r="FL143" s="57"/>
      <c r="FM143" s="57"/>
      <c r="FN143" s="57"/>
      <c r="FO143" s="57"/>
      <c r="FP143" s="57"/>
      <c r="FQ143" s="57"/>
      <c r="FR143" s="57"/>
      <c r="FS143" s="57"/>
    </row>
    <row r="144" spans="1:175" hidden="1">
      <c r="A144" s="57"/>
      <c r="B144" s="71">
        <v>98</v>
      </c>
      <c r="C144" s="53">
        <f>BC_LĐNM!B99</f>
        <v>0</v>
      </c>
      <c r="D144" s="342">
        <f>BC_LĐNM!C99</f>
        <v>0</v>
      </c>
      <c r="E144" s="343"/>
      <c r="F144" s="343"/>
      <c r="G144" s="344"/>
      <c r="H144" s="53">
        <f>BC_LĐNM!E99</f>
        <v>0</v>
      </c>
      <c r="I144" s="34">
        <f>BC_LĐNM!F99</f>
        <v>0</v>
      </c>
      <c r="J144" s="34"/>
      <c r="K144" s="34">
        <f>BC_LĐNM!H74</f>
        <v>0</v>
      </c>
      <c r="L144" s="57"/>
      <c r="M144" s="57"/>
      <c r="N144" s="57"/>
      <c r="O144" s="57"/>
      <c r="P144" s="57"/>
      <c r="Q144" s="57"/>
      <c r="R144" s="57"/>
      <c r="S144" s="57"/>
      <c r="T144" s="57"/>
      <c r="U144" s="57"/>
      <c r="V144" s="57"/>
      <c r="W144" s="57"/>
      <c r="X144" s="57"/>
      <c r="Y144" s="57"/>
      <c r="Z144" s="57"/>
      <c r="AA144" s="57"/>
      <c r="AB144" s="57"/>
      <c r="AC144" s="57"/>
      <c r="AD144" s="57"/>
      <c r="AE144" s="57"/>
      <c r="AF144" s="57"/>
      <c r="AG144" s="57"/>
      <c r="AH144" s="57"/>
      <c r="AI144" s="57"/>
      <c r="AJ144" s="57"/>
      <c r="AK144" s="57"/>
      <c r="AL144" s="57"/>
      <c r="AM144" s="57"/>
      <c r="AN144" s="57"/>
      <c r="AO144" s="57"/>
      <c r="AP144" s="57"/>
      <c r="AQ144" s="57"/>
      <c r="AR144" s="57"/>
      <c r="AS144" s="57"/>
      <c r="AT144" s="57"/>
      <c r="AU144" s="57"/>
      <c r="AV144" s="57"/>
      <c r="AW144" s="57"/>
      <c r="AX144" s="57"/>
      <c r="AY144" s="57"/>
      <c r="AZ144" s="57"/>
      <c r="BA144" s="57"/>
      <c r="BB144" s="57"/>
      <c r="BC144" s="57"/>
      <c r="BD144" s="57"/>
      <c r="BE144" s="57"/>
      <c r="BF144" s="57"/>
      <c r="BG144" s="57"/>
      <c r="BH144" s="57"/>
      <c r="BI144" s="57"/>
      <c r="BJ144" s="57"/>
      <c r="BK144" s="57"/>
      <c r="BL144" s="57"/>
      <c r="BM144" s="57"/>
      <c r="BN144" s="57"/>
      <c r="BO144" s="57"/>
      <c r="BP144" s="57"/>
      <c r="BQ144" s="57"/>
      <c r="BR144" s="57"/>
      <c r="BS144" s="57"/>
      <c r="BT144" s="57"/>
      <c r="BU144" s="57"/>
      <c r="BV144" s="57"/>
      <c r="BW144" s="57"/>
      <c r="BX144" s="57"/>
      <c r="BY144" s="57"/>
      <c r="BZ144" s="57"/>
      <c r="CA144" s="57"/>
      <c r="CB144" s="57"/>
      <c r="CC144" s="57"/>
      <c r="CD144" s="57"/>
      <c r="CE144" s="57"/>
      <c r="CF144" s="57"/>
      <c r="CG144" s="57"/>
      <c r="CH144" s="57"/>
      <c r="CI144" s="57"/>
      <c r="CJ144" s="57"/>
      <c r="CK144" s="57"/>
      <c r="CL144" s="57"/>
      <c r="CM144" s="57"/>
      <c r="CN144" s="57"/>
      <c r="CO144" s="57"/>
      <c r="CP144" s="57"/>
      <c r="CQ144" s="57"/>
      <c r="CR144" s="57"/>
      <c r="CS144" s="57"/>
      <c r="CT144" s="57"/>
      <c r="CU144" s="57"/>
      <c r="CV144" s="57"/>
      <c r="CW144" s="57"/>
      <c r="CX144" s="57"/>
      <c r="CY144" s="57"/>
      <c r="CZ144" s="57"/>
      <c r="DA144" s="57"/>
      <c r="DB144" s="57"/>
      <c r="DC144" s="57"/>
      <c r="DD144" s="57"/>
      <c r="DE144" s="57"/>
      <c r="DF144" s="57"/>
      <c r="DG144" s="57"/>
      <c r="DH144" s="57"/>
      <c r="DI144" s="57"/>
      <c r="DJ144" s="57"/>
      <c r="DK144" s="57"/>
      <c r="DL144" s="57"/>
      <c r="DM144" s="57"/>
      <c r="DN144" s="57"/>
      <c r="DO144" s="57"/>
      <c r="DP144" s="57"/>
      <c r="DQ144" s="57"/>
      <c r="DR144" s="57"/>
      <c r="DS144" s="57"/>
      <c r="DT144" s="57"/>
      <c r="DU144" s="57"/>
      <c r="DV144" s="57"/>
      <c r="DW144" s="57"/>
      <c r="DX144" s="57"/>
      <c r="DY144" s="57"/>
      <c r="DZ144" s="57"/>
      <c r="EA144" s="57"/>
      <c r="EB144" s="57"/>
      <c r="EC144" s="57"/>
      <c r="ED144" s="57"/>
      <c r="EE144" s="57"/>
      <c r="EF144" s="57"/>
      <c r="EG144" s="57"/>
      <c r="EH144" s="57"/>
      <c r="EI144" s="57"/>
      <c r="EJ144" s="57"/>
      <c r="EK144" s="57"/>
      <c r="EL144" s="57"/>
      <c r="EM144" s="57"/>
      <c r="EN144" s="57"/>
      <c r="EO144" s="57"/>
      <c r="EP144" s="57"/>
      <c r="EQ144" s="57"/>
      <c r="ER144" s="57"/>
      <c r="ES144" s="57"/>
      <c r="ET144" s="57"/>
      <c r="EU144" s="57"/>
      <c r="EV144" s="57"/>
      <c r="EW144" s="57"/>
      <c r="EX144" s="57"/>
      <c r="EY144" s="57"/>
      <c r="EZ144" s="57"/>
      <c r="FA144" s="57"/>
      <c r="FB144" s="57"/>
      <c r="FC144" s="57"/>
      <c r="FD144" s="57"/>
      <c r="FE144" s="57"/>
      <c r="FF144" s="57"/>
      <c r="FG144" s="57"/>
      <c r="FH144" s="57"/>
      <c r="FI144" s="57"/>
      <c r="FJ144" s="57"/>
      <c r="FK144" s="57"/>
      <c r="FL144" s="57"/>
      <c r="FM144" s="57"/>
      <c r="FN144" s="57"/>
      <c r="FO144" s="57"/>
      <c r="FP144" s="57"/>
      <c r="FQ144" s="57"/>
      <c r="FR144" s="57"/>
      <c r="FS144" s="57"/>
    </row>
    <row r="145" spans="1:175" hidden="1">
      <c r="A145" s="57"/>
      <c r="B145" s="71">
        <v>99</v>
      </c>
      <c r="C145" s="53">
        <f>BC_LĐNM!B100</f>
        <v>0</v>
      </c>
      <c r="D145" s="342">
        <f>BC_LĐNM!C100</f>
        <v>0</v>
      </c>
      <c r="E145" s="343"/>
      <c r="F145" s="343"/>
      <c r="G145" s="344"/>
      <c r="H145" s="53">
        <f>BC_LĐNM!E100</f>
        <v>0</v>
      </c>
      <c r="I145" s="34">
        <f>BC_LĐNM!F100</f>
        <v>0</v>
      </c>
      <c r="J145" s="34"/>
      <c r="K145" s="34">
        <f>BC_LĐNM!H75</f>
        <v>0</v>
      </c>
      <c r="L145" s="57"/>
      <c r="M145" s="57"/>
      <c r="N145" s="57"/>
      <c r="O145" s="57"/>
      <c r="P145" s="57"/>
      <c r="Q145" s="57"/>
      <c r="R145" s="57"/>
      <c r="S145" s="57"/>
      <c r="T145" s="57"/>
      <c r="U145" s="57"/>
      <c r="V145" s="57"/>
      <c r="W145" s="57"/>
      <c r="X145" s="57"/>
      <c r="Y145" s="57"/>
      <c r="Z145" s="57"/>
      <c r="AA145" s="57"/>
      <c r="AB145" s="57"/>
      <c r="AC145" s="57"/>
      <c r="AD145" s="57"/>
      <c r="AE145" s="57"/>
      <c r="AF145" s="57"/>
      <c r="AG145" s="57"/>
      <c r="AH145" s="57"/>
      <c r="AI145" s="57"/>
      <c r="AJ145" s="57"/>
      <c r="AK145" s="57"/>
      <c r="AL145" s="57"/>
      <c r="AM145" s="57"/>
      <c r="AN145" s="57"/>
      <c r="AO145" s="57"/>
      <c r="AP145" s="57"/>
      <c r="AQ145" s="57"/>
      <c r="AR145" s="57"/>
      <c r="AS145" s="57"/>
      <c r="AT145" s="57"/>
      <c r="AU145" s="57"/>
      <c r="AV145" s="57"/>
      <c r="AW145" s="57"/>
      <c r="AX145" s="57"/>
      <c r="AY145" s="57"/>
      <c r="AZ145" s="57"/>
      <c r="BA145" s="57"/>
      <c r="BB145" s="57"/>
      <c r="BC145" s="57"/>
      <c r="BD145" s="57"/>
      <c r="BE145" s="57"/>
      <c r="BF145" s="57"/>
      <c r="BG145" s="57"/>
      <c r="BH145" s="57"/>
      <c r="BI145" s="57"/>
      <c r="BJ145" s="57"/>
      <c r="BK145" s="57"/>
      <c r="BL145" s="57"/>
      <c r="BM145" s="57"/>
      <c r="BN145" s="57"/>
      <c r="BO145" s="57"/>
      <c r="BP145" s="57"/>
      <c r="BQ145" s="57"/>
      <c r="BR145" s="57"/>
      <c r="BS145" s="57"/>
      <c r="BT145" s="57"/>
      <c r="BU145" s="57"/>
      <c r="BV145" s="57"/>
      <c r="BW145" s="57"/>
      <c r="BX145" s="57"/>
      <c r="BY145" s="57"/>
      <c r="BZ145" s="57"/>
      <c r="CA145" s="57"/>
      <c r="CB145" s="57"/>
      <c r="CC145" s="57"/>
      <c r="CD145" s="57"/>
      <c r="CE145" s="57"/>
      <c r="CF145" s="57"/>
      <c r="CG145" s="57"/>
      <c r="CH145" s="57"/>
      <c r="CI145" s="57"/>
      <c r="CJ145" s="57"/>
      <c r="CK145" s="57"/>
      <c r="CL145" s="57"/>
      <c r="CM145" s="57"/>
      <c r="CN145" s="57"/>
      <c r="CO145" s="57"/>
      <c r="CP145" s="57"/>
      <c r="CQ145" s="57"/>
      <c r="CR145" s="57"/>
      <c r="CS145" s="57"/>
      <c r="CT145" s="57"/>
      <c r="CU145" s="57"/>
      <c r="CV145" s="57"/>
      <c r="CW145" s="57"/>
      <c r="CX145" s="57"/>
      <c r="CY145" s="57"/>
      <c r="CZ145" s="57"/>
      <c r="DA145" s="57"/>
      <c r="DB145" s="57"/>
      <c r="DC145" s="57"/>
      <c r="DD145" s="57"/>
      <c r="DE145" s="57"/>
      <c r="DF145" s="57"/>
      <c r="DG145" s="57"/>
      <c r="DH145" s="57"/>
      <c r="DI145" s="57"/>
      <c r="DJ145" s="57"/>
      <c r="DK145" s="57"/>
      <c r="DL145" s="57"/>
      <c r="DM145" s="57"/>
      <c r="DN145" s="57"/>
      <c r="DO145" s="57"/>
      <c r="DP145" s="57"/>
      <c r="DQ145" s="57"/>
      <c r="DR145" s="57"/>
      <c r="DS145" s="57"/>
      <c r="DT145" s="57"/>
      <c r="DU145" s="57"/>
      <c r="DV145" s="57"/>
      <c r="DW145" s="57"/>
      <c r="DX145" s="57"/>
      <c r="DY145" s="57"/>
      <c r="DZ145" s="57"/>
      <c r="EA145" s="57"/>
      <c r="EB145" s="57"/>
      <c r="EC145" s="57"/>
      <c r="ED145" s="57"/>
      <c r="EE145" s="57"/>
      <c r="EF145" s="57"/>
      <c r="EG145" s="57"/>
      <c r="EH145" s="57"/>
      <c r="EI145" s="57"/>
      <c r="EJ145" s="57"/>
      <c r="EK145" s="57"/>
      <c r="EL145" s="57"/>
      <c r="EM145" s="57"/>
      <c r="EN145" s="57"/>
      <c r="EO145" s="57"/>
      <c r="EP145" s="57"/>
      <c r="EQ145" s="57"/>
      <c r="ER145" s="57"/>
      <c r="ES145" s="57"/>
      <c r="ET145" s="57"/>
      <c r="EU145" s="57"/>
      <c r="EV145" s="57"/>
      <c r="EW145" s="57"/>
      <c r="EX145" s="57"/>
      <c r="EY145" s="57"/>
      <c r="EZ145" s="57"/>
      <c r="FA145" s="57"/>
      <c r="FB145" s="57"/>
      <c r="FC145" s="57"/>
      <c r="FD145" s="57"/>
      <c r="FE145" s="57"/>
      <c r="FF145" s="57"/>
      <c r="FG145" s="57"/>
      <c r="FH145" s="57"/>
      <c r="FI145" s="57"/>
      <c r="FJ145" s="57"/>
      <c r="FK145" s="57"/>
      <c r="FL145" s="57"/>
      <c r="FM145" s="57"/>
      <c r="FN145" s="57"/>
      <c r="FO145" s="57"/>
      <c r="FP145" s="57"/>
      <c r="FQ145" s="57"/>
      <c r="FR145" s="57"/>
      <c r="FS145" s="57"/>
    </row>
    <row r="146" spans="1:175" hidden="1">
      <c r="A146" s="57"/>
      <c r="B146" s="71">
        <v>100</v>
      </c>
      <c r="C146" s="53">
        <f>BC_LĐNM!B101</f>
        <v>0</v>
      </c>
      <c r="D146" s="342">
        <f>BC_LĐNM!C101</f>
        <v>0</v>
      </c>
      <c r="E146" s="343"/>
      <c r="F146" s="343"/>
      <c r="G146" s="344"/>
      <c r="H146" s="53">
        <f>BC_LĐNM!E101</f>
        <v>0</v>
      </c>
      <c r="I146" s="34">
        <f>BC_LĐNM!F101</f>
        <v>0</v>
      </c>
      <c r="J146" s="34"/>
      <c r="K146" s="34">
        <f>BC_LĐNM!H76</f>
        <v>0</v>
      </c>
      <c r="L146" s="57"/>
      <c r="M146" s="57"/>
      <c r="N146" s="57"/>
      <c r="O146" s="57"/>
      <c r="P146" s="57"/>
      <c r="Q146" s="57"/>
      <c r="R146" s="57"/>
      <c r="S146" s="57"/>
      <c r="T146" s="57"/>
      <c r="U146" s="57"/>
      <c r="V146" s="57"/>
      <c r="W146" s="57"/>
      <c r="X146" s="57"/>
      <c r="Y146" s="57"/>
      <c r="Z146" s="57"/>
      <c r="AA146" s="57"/>
      <c r="AB146" s="57"/>
      <c r="AC146" s="57"/>
      <c r="AD146" s="57"/>
      <c r="AE146" s="57"/>
      <c r="AF146" s="57"/>
      <c r="AG146" s="57"/>
      <c r="AH146" s="57"/>
      <c r="AI146" s="57"/>
      <c r="AJ146" s="57"/>
      <c r="AK146" s="57"/>
      <c r="AL146" s="57"/>
      <c r="AM146" s="57"/>
      <c r="AN146" s="57"/>
      <c r="AO146" s="57"/>
      <c r="AP146" s="57"/>
      <c r="AQ146" s="57"/>
      <c r="AR146" s="57"/>
      <c r="AS146" s="57"/>
      <c r="AT146" s="57"/>
      <c r="AU146" s="57"/>
      <c r="AV146" s="57"/>
      <c r="AW146" s="57"/>
      <c r="AX146" s="57"/>
      <c r="AY146" s="57"/>
      <c r="AZ146" s="57"/>
      <c r="BA146" s="57"/>
      <c r="BB146" s="57"/>
      <c r="BC146" s="57"/>
      <c r="BD146" s="57"/>
      <c r="BE146" s="57"/>
      <c r="BF146" s="57"/>
      <c r="BG146" s="57"/>
      <c r="BH146" s="57"/>
      <c r="BI146" s="57"/>
      <c r="BJ146" s="57"/>
      <c r="BK146" s="57"/>
      <c r="BL146" s="57"/>
      <c r="BM146" s="57"/>
      <c r="BN146" s="57"/>
      <c r="BO146" s="57"/>
      <c r="BP146" s="57"/>
      <c r="BQ146" s="57"/>
      <c r="BR146" s="57"/>
      <c r="BS146" s="57"/>
      <c r="BT146" s="57"/>
      <c r="BU146" s="57"/>
      <c r="BV146" s="57"/>
      <c r="BW146" s="57"/>
      <c r="BX146" s="57"/>
      <c r="BY146" s="57"/>
      <c r="BZ146" s="57"/>
      <c r="CA146" s="57"/>
      <c r="CB146" s="57"/>
      <c r="CC146" s="57"/>
      <c r="CD146" s="57"/>
      <c r="CE146" s="57"/>
      <c r="CF146" s="57"/>
      <c r="CG146" s="57"/>
      <c r="CH146" s="57"/>
      <c r="CI146" s="57"/>
      <c r="CJ146" s="57"/>
      <c r="CK146" s="57"/>
      <c r="CL146" s="57"/>
      <c r="CM146" s="57"/>
      <c r="CN146" s="57"/>
      <c r="CO146" s="57"/>
      <c r="CP146" s="57"/>
      <c r="CQ146" s="57"/>
      <c r="CR146" s="57"/>
      <c r="CS146" s="57"/>
      <c r="CT146" s="57"/>
      <c r="CU146" s="57"/>
      <c r="CV146" s="57"/>
      <c r="CW146" s="57"/>
      <c r="CX146" s="57"/>
      <c r="CY146" s="57"/>
      <c r="CZ146" s="57"/>
      <c r="DA146" s="57"/>
      <c r="DB146" s="57"/>
      <c r="DC146" s="57"/>
      <c r="DD146" s="57"/>
      <c r="DE146" s="57"/>
      <c r="DF146" s="57"/>
      <c r="DG146" s="57"/>
      <c r="DH146" s="57"/>
      <c r="DI146" s="57"/>
      <c r="DJ146" s="57"/>
      <c r="DK146" s="57"/>
      <c r="DL146" s="57"/>
      <c r="DM146" s="57"/>
      <c r="DN146" s="57"/>
      <c r="DO146" s="57"/>
      <c r="DP146" s="57"/>
      <c r="DQ146" s="57"/>
      <c r="DR146" s="57"/>
      <c r="DS146" s="57"/>
      <c r="DT146" s="57"/>
      <c r="DU146" s="57"/>
      <c r="DV146" s="57"/>
      <c r="DW146" s="57"/>
      <c r="DX146" s="57"/>
      <c r="DY146" s="57"/>
      <c r="DZ146" s="57"/>
      <c r="EA146" s="57"/>
      <c r="EB146" s="57"/>
      <c r="EC146" s="57"/>
      <c r="ED146" s="57"/>
      <c r="EE146" s="57"/>
      <c r="EF146" s="57"/>
      <c r="EG146" s="57"/>
      <c r="EH146" s="57"/>
      <c r="EI146" s="57"/>
      <c r="EJ146" s="57"/>
      <c r="EK146" s="57"/>
      <c r="EL146" s="57"/>
      <c r="EM146" s="57"/>
      <c r="EN146" s="57"/>
      <c r="EO146" s="57"/>
      <c r="EP146" s="57"/>
      <c r="EQ146" s="57"/>
      <c r="ER146" s="57"/>
      <c r="ES146" s="57"/>
      <c r="ET146" s="57"/>
      <c r="EU146" s="57"/>
      <c r="EV146" s="57"/>
      <c r="EW146" s="57"/>
      <c r="EX146" s="57"/>
      <c r="EY146" s="57"/>
      <c r="EZ146" s="57"/>
      <c r="FA146" s="57"/>
      <c r="FB146" s="57"/>
      <c r="FC146" s="57"/>
      <c r="FD146" s="57"/>
      <c r="FE146" s="57"/>
      <c r="FF146" s="57"/>
      <c r="FG146" s="57"/>
      <c r="FH146" s="57"/>
      <c r="FI146" s="57"/>
      <c r="FJ146" s="57"/>
      <c r="FK146" s="57"/>
      <c r="FL146" s="57"/>
      <c r="FM146" s="57"/>
      <c r="FN146" s="57"/>
      <c r="FO146" s="57"/>
      <c r="FP146" s="57"/>
      <c r="FQ146" s="57"/>
      <c r="FR146" s="57"/>
      <c r="FS146" s="57"/>
    </row>
    <row r="147" spans="1:175" hidden="1">
      <c r="A147" s="57"/>
      <c r="B147" s="71">
        <v>101</v>
      </c>
      <c r="C147" s="53">
        <v>0</v>
      </c>
      <c r="D147" s="342"/>
      <c r="E147" s="343"/>
      <c r="F147" s="343"/>
      <c r="G147" s="344"/>
      <c r="H147" s="53">
        <f>BC_LĐNM!E102</f>
        <v>0</v>
      </c>
      <c r="I147" s="34">
        <f>BC_LĐNM!F102</f>
        <v>0</v>
      </c>
      <c r="J147" s="34"/>
      <c r="K147" s="34">
        <f>BC_LĐNM!H77</f>
        <v>0</v>
      </c>
      <c r="L147" s="57"/>
      <c r="M147" s="57"/>
      <c r="N147" s="57"/>
      <c r="O147" s="57"/>
      <c r="P147" s="57"/>
      <c r="Q147" s="57"/>
      <c r="R147" s="57"/>
      <c r="S147" s="57"/>
      <c r="T147" s="57"/>
      <c r="U147" s="57"/>
      <c r="V147" s="57"/>
      <c r="W147" s="57"/>
      <c r="X147" s="57"/>
      <c r="Y147" s="57"/>
      <c r="Z147" s="57"/>
      <c r="AA147" s="57"/>
      <c r="AB147" s="57"/>
      <c r="AC147" s="57"/>
      <c r="AD147" s="57"/>
      <c r="AE147" s="57"/>
      <c r="AF147" s="57"/>
      <c r="AG147" s="57"/>
      <c r="AH147" s="57"/>
      <c r="AI147" s="57"/>
      <c r="AJ147" s="57"/>
      <c r="AK147" s="57"/>
      <c r="AL147" s="57"/>
      <c r="AM147" s="57"/>
      <c r="AN147" s="57"/>
      <c r="AO147" s="57"/>
      <c r="AP147" s="57"/>
      <c r="AQ147" s="57"/>
      <c r="AR147" s="57"/>
      <c r="AS147" s="57"/>
      <c r="AT147" s="57"/>
      <c r="AU147" s="57"/>
      <c r="AV147" s="57"/>
      <c r="AW147" s="57"/>
      <c r="AX147" s="57"/>
      <c r="AY147" s="57"/>
      <c r="AZ147" s="57"/>
      <c r="BA147" s="57"/>
      <c r="BB147" s="57"/>
      <c r="BC147" s="57"/>
      <c r="BD147" s="57"/>
      <c r="BE147" s="57"/>
      <c r="BF147" s="57"/>
      <c r="BG147" s="57"/>
      <c r="BH147" s="57"/>
      <c r="BI147" s="57"/>
      <c r="BJ147" s="57"/>
      <c r="BK147" s="57"/>
      <c r="BL147" s="57"/>
      <c r="BM147" s="57"/>
      <c r="BN147" s="57"/>
      <c r="BO147" s="57"/>
      <c r="BP147" s="57"/>
      <c r="BQ147" s="57"/>
      <c r="BR147" s="57"/>
      <c r="BS147" s="57"/>
      <c r="BT147" s="57"/>
      <c r="BU147" s="57"/>
      <c r="BV147" s="57"/>
      <c r="BW147" s="57"/>
      <c r="BX147" s="57"/>
      <c r="BY147" s="57"/>
      <c r="BZ147" s="57"/>
      <c r="CA147" s="57"/>
      <c r="CB147" s="57"/>
      <c r="CC147" s="57"/>
      <c r="CD147" s="57"/>
      <c r="CE147" s="57"/>
      <c r="CF147" s="57"/>
      <c r="CG147" s="57"/>
      <c r="CH147" s="57"/>
      <c r="CI147" s="57"/>
      <c r="CJ147" s="57"/>
      <c r="CK147" s="57"/>
      <c r="CL147" s="57"/>
      <c r="CM147" s="57"/>
      <c r="CN147" s="57"/>
      <c r="CO147" s="57"/>
      <c r="CP147" s="57"/>
      <c r="CQ147" s="57"/>
      <c r="CR147" s="57"/>
      <c r="CS147" s="57"/>
      <c r="CT147" s="57"/>
      <c r="CU147" s="57"/>
      <c r="CV147" s="57"/>
      <c r="CW147" s="57"/>
      <c r="CX147" s="57"/>
      <c r="CY147" s="57"/>
      <c r="CZ147" s="57"/>
      <c r="DA147" s="57"/>
      <c r="DB147" s="57"/>
      <c r="DC147" s="57"/>
      <c r="DD147" s="57"/>
      <c r="DE147" s="57"/>
      <c r="DF147" s="57"/>
      <c r="DG147" s="57"/>
      <c r="DH147" s="57"/>
      <c r="DI147" s="57"/>
      <c r="DJ147" s="57"/>
      <c r="DK147" s="57"/>
      <c r="DL147" s="57"/>
      <c r="DM147" s="57"/>
      <c r="DN147" s="57"/>
      <c r="DO147" s="57"/>
      <c r="DP147" s="57"/>
      <c r="DQ147" s="57"/>
      <c r="DR147" s="57"/>
      <c r="DS147" s="57"/>
      <c r="DT147" s="57"/>
      <c r="DU147" s="57"/>
      <c r="DV147" s="57"/>
      <c r="DW147" s="57"/>
      <c r="DX147" s="57"/>
      <c r="DY147" s="57"/>
      <c r="DZ147" s="57"/>
      <c r="EA147" s="57"/>
      <c r="EB147" s="57"/>
      <c r="EC147" s="57"/>
      <c r="ED147" s="57"/>
      <c r="EE147" s="57"/>
      <c r="EF147" s="57"/>
      <c r="EG147" s="57"/>
      <c r="EH147" s="57"/>
      <c r="EI147" s="57"/>
      <c r="EJ147" s="57"/>
      <c r="EK147" s="57"/>
      <c r="EL147" s="57"/>
      <c r="EM147" s="57"/>
      <c r="EN147" s="57"/>
      <c r="EO147" s="57"/>
      <c r="EP147" s="57"/>
      <c r="EQ147" s="57"/>
      <c r="ER147" s="57"/>
      <c r="ES147" s="57"/>
      <c r="ET147" s="57"/>
      <c r="EU147" s="57"/>
      <c r="EV147" s="57"/>
      <c r="EW147" s="57"/>
      <c r="EX147" s="57"/>
      <c r="EY147" s="57"/>
      <c r="EZ147" s="57"/>
      <c r="FA147" s="57"/>
      <c r="FB147" s="57"/>
      <c r="FC147" s="57"/>
      <c r="FD147" s="57"/>
      <c r="FE147" s="57"/>
      <c r="FF147" s="57"/>
      <c r="FG147" s="57"/>
      <c r="FH147" s="57"/>
      <c r="FI147" s="57"/>
      <c r="FJ147" s="57"/>
      <c r="FK147" s="57"/>
      <c r="FL147" s="57"/>
      <c r="FM147" s="57"/>
      <c r="FN147" s="57"/>
      <c r="FO147" s="57"/>
      <c r="FP147" s="57"/>
      <c r="FQ147" s="57"/>
      <c r="FR147" s="57"/>
      <c r="FS147" s="57"/>
    </row>
    <row r="148" spans="1:175" hidden="1">
      <c r="A148" s="57"/>
      <c r="B148" s="71">
        <v>102</v>
      </c>
      <c r="C148" s="53">
        <v>0</v>
      </c>
      <c r="D148" s="342"/>
      <c r="E148" s="343"/>
      <c r="F148" s="343"/>
      <c r="G148" s="344"/>
      <c r="H148" s="53">
        <f>BC_LĐNM!E103</f>
        <v>0</v>
      </c>
      <c r="I148" s="34">
        <f>BC_LĐNM!F103</f>
        <v>0</v>
      </c>
      <c r="J148" s="34"/>
      <c r="K148" s="34">
        <f>BC_LĐNM!H78</f>
        <v>0</v>
      </c>
      <c r="L148" s="57"/>
      <c r="M148" s="57"/>
      <c r="N148" s="57"/>
      <c r="O148" s="57"/>
      <c r="P148" s="57"/>
      <c r="Q148" s="57"/>
      <c r="R148" s="57"/>
      <c r="S148" s="57"/>
      <c r="T148" s="57"/>
      <c r="U148" s="57"/>
      <c r="V148" s="57"/>
      <c r="W148" s="57"/>
      <c r="X148" s="57"/>
      <c r="Y148" s="57"/>
      <c r="Z148" s="57"/>
      <c r="AA148" s="57"/>
      <c r="AB148" s="57"/>
      <c r="AC148" s="57"/>
      <c r="AD148" s="57"/>
      <c r="AE148" s="57"/>
      <c r="AF148" s="57"/>
      <c r="AG148" s="57"/>
      <c r="AH148" s="57"/>
      <c r="AI148" s="57"/>
      <c r="AJ148" s="57"/>
      <c r="AK148" s="57"/>
      <c r="AL148" s="57"/>
      <c r="AM148" s="57"/>
      <c r="AN148" s="57"/>
      <c r="AO148" s="57"/>
      <c r="AP148" s="57"/>
      <c r="AQ148" s="57"/>
      <c r="AR148" s="57"/>
      <c r="AS148" s="57"/>
      <c r="AT148" s="57"/>
      <c r="AU148" s="57"/>
      <c r="AV148" s="57"/>
      <c r="AW148" s="57"/>
      <c r="AX148" s="57"/>
      <c r="AY148" s="57"/>
      <c r="AZ148" s="57"/>
      <c r="BA148" s="57"/>
      <c r="BB148" s="57"/>
      <c r="BC148" s="57"/>
      <c r="BD148" s="57"/>
      <c r="BE148" s="57"/>
      <c r="BF148" s="57"/>
      <c r="BG148" s="57"/>
      <c r="BH148" s="57"/>
      <c r="BI148" s="57"/>
      <c r="BJ148" s="57"/>
      <c r="BK148" s="57"/>
      <c r="BL148" s="57"/>
      <c r="BM148" s="57"/>
      <c r="BN148" s="57"/>
      <c r="BO148" s="57"/>
      <c r="BP148" s="57"/>
      <c r="BQ148" s="57"/>
      <c r="BR148" s="57"/>
      <c r="BS148" s="57"/>
      <c r="BT148" s="57"/>
      <c r="BU148" s="57"/>
      <c r="BV148" s="57"/>
      <c r="BW148" s="57"/>
      <c r="BX148" s="57"/>
      <c r="BY148" s="57"/>
      <c r="BZ148" s="57"/>
      <c r="CA148" s="57"/>
      <c r="CB148" s="57"/>
      <c r="CC148" s="57"/>
      <c r="CD148" s="57"/>
      <c r="CE148" s="57"/>
      <c r="CF148" s="57"/>
      <c r="CG148" s="57"/>
      <c r="CH148" s="57"/>
      <c r="CI148" s="57"/>
      <c r="CJ148" s="57"/>
      <c r="CK148" s="57"/>
      <c r="CL148" s="57"/>
      <c r="CM148" s="57"/>
      <c r="CN148" s="57"/>
      <c r="CO148" s="57"/>
      <c r="CP148" s="57"/>
      <c r="CQ148" s="57"/>
      <c r="CR148" s="57"/>
      <c r="CS148" s="57"/>
      <c r="CT148" s="57"/>
      <c r="CU148" s="57"/>
      <c r="CV148" s="57"/>
      <c r="CW148" s="57"/>
      <c r="CX148" s="57"/>
      <c r="CY148" s="57"/>
      <c r="CZ148" s="57"/>
      <c r="DA148" s="57"/>
      <c r="DB148" s="57"/>
      <c r="DC148" s="57"/>
      <c r="DD148" s="57"/>
      <c r="DE148" s="57"/>
      <c r="DF148" s="57"/>
      <c r="DG148" s="57"/>
      <c r="DH148" s="57"/>
      <c r="DI148" s="57"/>
      <c r="DJ148" s="57"/>
      <c r="DK148" s="57"/>
      <c r="DL148" s="57"/>
      <c r="DM148" s="57"/>
      <c r="DN148" s="57"/>
      <c r="DO148" s="57"/>
      <c r="DP148" s="57"/>
      <c r="DQ148" s="57"/>
      <c r="DR148" s="57"/>
      <c r="DS148" s="57"/>
      <c r="DT148" s="57"/>
      <c r="DU148" s="57"/>
      <c r="DV148" s="57"/>
      <c r="DW148" s="57"/>
      <c r="DX148" s="57"/>
      <c r="DY148" s="57"/>
      <c r="DZ148" s="57"/>
      <c r="EA148" s="57"/>
      <c r="EB148" s="57"/>
      <c r="EC148" s="57"/>
      <c r="ED148" s="57"/>
      <c r="EE148" s="57"/>
      <c r="EF148" s="57"/>
      <c r="EG148" s="57"/>
      <c r="EH148" s="57"/>
      <c r="EI148" s="57"/>
      <c r="EJ148" s="57"/>
      <c r="EK148" s="57"/>
      <c r="EL148" s="57"/>
      <c r="EM148" s="57"/>
      <c r="EN148" s="57"/>
      <c r="EO148" s="57"/>
      <c r="EP148" s="57"/>
      <c r="EQ148" s="57"/>
      <c r="ER148" s="57"/>
      <c r="ES148" s="57"/>
      <c r="ET148" s="57"/>
      <c r="EU148" s="57"/>
      <c r="EV148" s="57"/>
      <c r="EW148" s="57"/>
      <c r="EX148" s="57"/>
      <c r="EY148" s="57"/>
      <c r="EZ148" s="57"/>
      <c r="FA148" s="57"/>
      <c r="FB148" s="57"/>
      <c r="FC148" s="57"/>
      <c r="FD148" s="57"/>
      <c r="FE148" s="57"/>
      <c r="FF148" s="57"/>
      <c r="FG148" s="57"/>
      <c r="FH148" s="57"/>
      <c r="FI148" s="57"/>
      <c r="FJ148" s="57"/>
      <c r="FK148" s="57"/>
      <c r="FL148" s="57"/>
      <c r="FM148" s="57"/>
      <c r="FN148" s="57"/>
      <c r="FO148" s="57"/>
      <c r="FP148" s="57"/>
      <c r="FQ148" s="57"/>
      <c r="FR148" s="57"/>
      <c r="FS148" s="57"/>
    </row>
    <row r="149" spans="1:175" hidden="1">
      <c r="A149" s="57"/>
      <c r="B149" s="71">
        <v>103</v>
      </c>
      <c r="C149" s="53">
        <v>0</v>
      </c>
      <c r="D149" s="342"/>
      <c r="E149" s="343"/>
      <c r="F149" s="343"/>
      <c r="G149" s="344"/>
      <c r="H149" s="53">
        <f>BC_LĐNM!E104</f>
        <v>0</v>
      </c>
      <c r="I149" s="34">
        <f>BC_LĐNM!F104</f>
        <v>0</v>
      </c>
      <c r="J149" s="34"/>
      <c r="K149" s="34">
        <f>BC_LĐNM!H79</f>
        <v>0</v>
      </c>
      <c r="L149" s="57"/>
      <c r="M149" s="57"/>
      <c r="N149" s="57"/>
      <c r="O149" s="57"/>
      <c r="P149" s="57"/>
      <c r="Q149" s="57"/>
      <c r="R149" s="57"/>
      <c r="S149" s="57"/>
      <c r="T149" s="57"/>
      <c r="U149" s="57"/>
      <c r="V149" s="57"/>
      <c r="W149" s="57"/>
      <c r="X149" s="57"/>
      <c r="Y149" s="57"/>
      <c r="Z149" s="57"/>
      <c r="AA149" s="57"/>
      <c r="AB149" s="57"/>
      <c r="AC149" s="57"/>
      <c r="AD149" s="57"/>
      <c r="AE149" s="57"/>
      <c r="AF149" s="57"/>
      <c r="AG149" s="57"/>
      <c r="AH149" s="57"/>
      <c r="AI149" s="57"/>
      <c r="AJ149" s="57"/>
      <c r="AK149" s="57"/>
      <c r="AL149" s="57"/>
      <c r="AM149" s="57"/>
      <c r="AN149" s="57"/>
      <c r="AO149" s="57"/>
      <c r="AP149" s="57"/>
      <c r="AQ149" s="57"/>
      <c r="AR149" s="57"/>
      <c r="AS149" s="57"/>
      <c r="AT149" s="57"/>
      <c r="AU149" s="57"/>
      <c r="AV149" s="57"/>
      <c r="AW149" s="57"/>
      <c r="AX149" s="57"/>
      <c r="AY149" s="57"/>
      <c r="AZ149" s="57"/>
      <c r="BA149" s="57"/>
      <c r="BB149" s="57"/>
      <c r="BC149" s="57"/>
      <c r="BD149" s="57"/>
      <c r="BE149" s="57"/>
      <c r="BF149" s="57"/>
      <c r="BG149" s="57"/>
      <c r="BH149" s="57"/>
      <c r="BI149" s="57"/>
      <c r="BJ149" s="57"/>
      <c r="BK149" s="57"/>
      <c r="BL149" s="57"/>
      <c r="BM149" s="57"/>
      <c r="BN149" s="57"/>
      <c r="BO149" s="57"/>
      <c r="BP149" s="57"/>
      <c r="BQ149" s="57"/>
      <c r="BR149" s="57"/>
      <c r="BS149" s="57"/>
      <c r="BT149" s="57"/>
      <c r="BU149" s="57"/>
      <c r="BV149" s="57"/>
      <c r="BW149" s="57"/>
      <c r="BX149" s="57"/>
      <c r="BY149" s="57"/>
      <c r="BZ149" s="57"/>
      <c r="CA149" s="57"/>
      <c r="CB149" s="57"/>
      <c r="CC149" s="57"/>
      <c r="CD149" s="57"/>
      <c r="CE149" s="57"/>
      <c r="CF149" s="57"/>
      <c r="CG149" s="57"/>
      <c r="CH149" s="57"/>
      <c r="CI149" s="57"/>
      <c r="CJ149" s="57"/>
      <c r="CK149" s="57"/>
      <c r="CL149" s="57"/>
      <c r="CM149" s="57"/>
      <c r="CN149" s="57"/>
      <c r="CO149" s="57"/>
      <c r="CP149" s="57"/>
      <c r="CQ149" s="57"/>
      <c r="CR149" s="57"/>
      <c r="CS149" s="57"/>
      <c r="CT149" s="57"/>
      <c r="CU149" s="57"/>
      <c r="CV149" s="57"/>
      <c r="CW149" s="57"/>
      <c r="CX149" s="57"/>
      <c r="CY149" s="57"/>
      <c r="CZ149" s="57"/>
      <c r="DA149" s="57"/>
      <c r="DB149" s="57"/>
      <c r="DC149" s="57"/>
      <c r="DD149" s="57"/>
      <c r="DE149" s="57"/>
      <c r="DF149" s="57"/>
      <c r="DG149" s="57"/>
      <c r="DH149" s="57"/>
      <c r="DI149" s="57"/>
      <c r="DJ149" s="57"/>
      <c r="DK149" s="57"/>
      <c r="DL149" s="57"/>
      <c r="DM149" s="57"/>
      <c r="DN149" s="57"/>
      <c r="DO149" s="57"/>
      <c r="DP149" s="57"/>
      <c r="DQ149" s="57"/>
      <c r="DR149" s="57"/>
      <c r="DS149" s="57"/>
      <c r="DT149" s="57"/>
      <c r="DU149" s="57"/>
      <c r="DV149" s="57"/>
      <c r="DW149" s="57"/>
      <c r="DX149" s="57"/>
      <c r="DY149" s="57"/>
      <c r="DZ149" s="57"/>
      <c r="EA149" s="57"/>
      <c r="EB149" s="57"/>
      <c r="EC149" s="57"/>
      <c r="ED149" s="57"/>
      <c r="EE149" s="57"/>
      <c r="EF149" s="57"/>
      <c r="EG149" s="57"/>
      <c r="EH149" s="57"/>
      <c r="EI149" s="57"/>
      <c r="EJ149" s="57"/>
      <c r="EK149" s="57"/>
      <c r="EL149" s="57"/>
      <c r="EM149" s="57"/>
      <c r="EN149" s="57"/>
      <c r="EO149" s="57"/>
      <c r="EP149" s="57"/>
      <c r="EQ149" s="57"/>
      <c r="ER149" s="57"/>
      <c r="ES149" s="57"/>
      <c r="ET149" s="57"/>
      <c r="EU149" s="57"/>
      <c r="EV149" s="57"/>
      <c r="EW149" s="57"/>
      <c r="EX149" s="57"/>
      <c r="EY149" s="57"/>
      <c r="EZ149" s="57"/>
      <c r="FA149" s="57"/>
      <c r="FB149" s="57"/>
      <c r="FC149" s="57"/>
      <c r="FD149" s="57"/>
      <c r="FE149" s="57"/>
      <c r="FF149" s="57"/>
      <c r="FG149" s="57"/>
      <c r="FH149" s="57"/>
      <c r="FI149" s="57"/>
      <c r="FJ149" s="57"/>
      <c r="FK149" s="57"/>
      <c r="FL149" s="57"/>
      <c r="FM149" s="57"/>
      <c r="FN149" s="57"/>
      <c r="FO149" s="57"/>
      <c r="FP149" s="57"/>
      <c r="FQ149" s="57"/>
      <c r="FR149" s="57"/>
      <c r="FS149" s="57"/>
    </row>
    <row r="150" spans="1:175" hidden="1">
      <c r="A150" s="57"/>
      <c r="B150" s="71">
        <v>104</v>
      </c>
      <c r="C150" s="53">
        <v>0</v>
      </c>
      <c r="D150" s="342"/>
      <c r="E150" s="343"/>
      <c r="F150" s="343"/>
      <c r="G150" s="344"/>
      <c r="H150" s="53">
        <f>BC_LĐNM!E105</f>
        <v>0</v>
      </c>
      <c r="I150" s="34">
        <f>BC_LĐNM!F105</f>
        <v>0</v>
      </c>
      <c r="J150" s="34"/>
      <c r="K150" s="34">
        <f>BC_LĐNM!H80</f>
        <v>0</v>
      </c>
      <c r="L150" s="57"/>
      <c r="M150" s="57"/>
      <c r="N150" s="57"/>
      <c r="O150" s="57"/>
      <c r="P150" s="57"/>
      <c r="Q150" s="57"/>
      <c r="R150" s="57"/>
      <c r="S150" s="57"/>
      <c r="T150" s="57"/>
      <c r="U150" s="57"/>
      <c r="V150" s="57"/>
      <c r="W150" s="57"/>
      <c r="X150" s="57"/>
      <c r="Y150" s="57"/>
      <c r="Z150" s="57"/>
      <c r="AA150" s="57"/>
      <c r="AB150" s="57"/>
      <c r="AC150" s="57"/>
      <c r="AD150" s="57"/>
      <c r="AE150" s="57"/>
      <c r="AF150" s="57"/>
      <c r="AG150" s="57"/>
      <c r="AH150" s="57"/>
      <c r="AI150" s="57"/>
      <c r="AJ150" s="57"/>
      <c r="AK150" s="57"/>
      <c r="AL150" s="57"/>
      <c r="AM150" s="57"/>
      <c r="AN150" s="57"/>
      <c r="AO150" s="57"/>
      <c r="AP150" s="57"/>
      <c r="AQ150" s="57"/>
      <c r="AR150" s="57"/>
      <c r="AS150" s="57"/>
      <c r="AT150" s="57"/>
      <c r="AU150" s="57"/>
      <c r="AV150" s="57"/>
      <c r="AW150" s="57"/>
      <c r="AX150" s="57"/>
      <c r="AY150" s="57"/>
      <c r="AZ150" s="57"/>
      <c r="BA150" s="57"/>
      <c r="BB150" s="57"/>
      <c r="BC150" s="57"/>
      <c r="BD150" s="57"/>
      <c r="BE150" s="57"/>
      <c r="BF150" s="57"/>
      <c r="BG150" s="57"/>
      <c r="BH150" s="57"/>
      <c r="BI150" s="57"/>
      <c r="BJ150" s="57"/>
      <c r="BK150" s="57"/>
      <c r="BL150" s="57"/>
      <c r="BM150" s="57"/>
      <c r="BN150" s="57"/>
      <c r="BO150" s="57"/>
      <c r="BP150" s="57"/>
      <c r="BQ150" s="57"/>
      <c r="BR150" s="57"/>
      <c r="BS150" s="57"/>
      <c r="BT150" s="57"/>
      <c r="BU150" s="57"/>
      <c r="BV150" s="57"/>
      <c r="BW150" s="57"/>
      <c r="BX150" s="57"/>
      <c r="BY150" s="57"/>
      <c r="BZ150" s="57"/>
      <c r="CA150" s="57"/>
      <c r="CB150" s="57"/>
      <c r="CC150" s="57"/>
      <c r="CD150" s="57"/>
      <c r="CE150" s="57"/>
      <c r="CF150" s="57"/>
      <c r="CG150" s="57"/>
      <c r="CH150" s="57"/>
      <c r="CI150" s="57"/>
      <c r="CJ150" s="57"/>
      <c r="CK150" s="57"/>
      <c r="CL150" s="57"/>
      <c r="CM150" s="57"/>
      <c r="CN150" s="57"/>
      <c r="CO150" s="57"/>
      <c r="CP150" s="57"/>
      <c r="CQ150" s="57"/>
      <c r="CR150" s="57"/>
      <c r="CS150" s="57"/>
      <c r="CT150" s="57"/>
      <c r="CU150" s="57"/>
      <c r="CV150" s="57"/>
      <c r="CW150" s="57"/>
      <c r="CX150" s="57"/>
      <c r="CY150" s="57"/>
      <c r="CZ150" s="57"/>
      <c r="DA150" s="57"/>
      <c r="DB150" s="57"/>
      <c r="DC150" s="57"/>
      <c r="DD150" s="57"/>
      <c r="DE150" s="57"/>
      <c r="DF150" s="57"/>
      <c r="DG150" s="57"/>
      <c r="DH150" s="57"/>
      <c r="DI150" s="57"/>
      <c r="DJ150" s="57"/>
      <c r="DK150" s="57"/>
      <c r="DL150" s="57"/>
      <c r="DM150" s="57"/>
      <c r="DN150" s="57"/>
      <c r="DO150" s="57"/>
      <c r="DP150" s="57"/>
      <c r="DQ150" s="57"/>
      <c r="DR150" s="57"/>
      <c r="DS150" s="57"/>
      <c r="DT150" s="57"/>
      <c r="DU150" s="57"/>
      <c r="DV150" s="57"/>
      <c r="DW150" s="57"/>
      <c r="DX150" s="57"/>
      <c r="DY150" s="57"/>
      <c r="DZ150" s="57"/>
      <c r="EA150" s="57"/>
      <c r="EB150" s="57"/>
      <c r="EC150" s="57"/>
      <c r="ED150" s="57"/>
      <c r="EE150" s="57"/>
      <c r="EF150" s="57"/>
      <c r="EG150" s="57"/>
      <c r="EH150" s="57"/>
      <c r="EI150" s="57"/>
      <c r="EJ150" s="57"/>
      <c r="EK150" s="57"/>
      <c r="EL150" s="57"/>
      <c r="EM150" s="57"/>
      <c r="EN150" s="57"/>
      <c r="EO150" s="57"/>
      <c r="EP150" s="57"/>
      <c r="EQ150" s="57"/>
      <c r="ER150" s="57"/>
      <c r="ES150" s="57"/>
      <c r="ET150" s="57"/>
      <c r="EU150" s="57"/>
      <c r="EV150" s="57"/>
      <c r="EW150" s="57"/>
      <c r="EX150" s="57"/>
      <c r="EY150" s="57"/>
      <c r="EZ150" s="57"/>
      <c r="FA150" s="57"/>
      <c r="FB150" s="57"/>
      <c r="FC150" s="57"/>
      <c r="FD150" s="57"/>
      <c r="FE150" s="57"/>
      <c r="FF150" s="57"/>
      <c r="FG150" s="57"/>
      <c r="FH150" s="57"/>
      <c r="FI150" s="57"/>
      <c r="FJ150" s="57"/>
      <c r="FK150" s="57"/>
      <c r="FL150" s="57"/>
      <c r="FM150" s="57"/>
      <c r="FN150" s="57"/>
      <c r="FO150" s="57"/>
      <c r="FP150" s="57"/>
      <c r="FQ150" s="57"/>
      <c r="FR150" s="57"/>
      <c r="FS150" s="57"/>
    </row>
    <row r="151" spans="1:175" hidden="1">
      <c r="A151" s="57"/>
      <c r="B151" s="71">
        <v>105</v>
      </c>
      <c r="C151" s="53">
        <v>0</v>
      </c>
      <c r="D151" s="342"/>
      <c r="E151" s="343"/>
      <c r="F151" s="343"/>
      <c r="G151" s="344"/>
      <c r="H151" s="53">
        <f>BC_LĐNM!E106</f>
        <v>0</v>
      </c>
      <c r="I151" s="34">
        <f>BC_LĐNM!F106</f>
        <v>0</v>
      </c>
      <c r="J151" s="34"/>
      <c r="K151" s="34">
        <f>BC_LĐNM!H81</f>
        <v>0</v>
      </c>
      <c r="L151" s="57"/>
      <c r="M151" s="57"/>
      <c r="N151" s="57"/>
      <c r="O151" s="57"/>
      <c r="P151" s="57"/>
      <c r="Q151" s="57"/>
      <c r="R151" s="57"/>
      <c r="S151" s="57"/>
      <c r="T151" s="57"/>
      <c r="U151" s="57"/>
      <c r="V151" s="57"/>
      <c r="W151" s="57"/>
      <c r="X151" s="57"/>
      <c r="Y151" s="57"/>
      <c r="Z151" s="57"/>
      <c r="AA151" s="57"/>
      <c r="AB151" s="57"/>
      <c r="AC151" s="57"/>
      <c r="AD151" s="57"/>
      <c r="AE151" s="57"/>
      <c r="AF151" s="57"/>
      <c r="AG151" s="57"/>
      <c r="AH151" s="57"/>
      <c r="AI151" s="57"/>
      <c r="AJ151" s="57"/>
      <c r="AK151" s="57"/>
      <c r="AL151" s="57"/>
      <c r="AM151" s="57"/>
      <c r="AN151" s="57"/>
      <c r="AO151" s="57"/>
      <c r="AP151" s="57"/>
      <c r="AQ151" s="57"/>
      <c r="AR151" s="57"/>
      <c r="AS151" s="57"/>
      <c r="AT151" s="57"/>
      <c r="AU151" s="57"/>
      <c r="AV151" s="57"/>
      <c r="AW151" s="57"/>
      <c r="AX151" s="57"/>
      <c r="AY151" s="57"/>
      <c r="AZ151" s="57"/>
      <c r="BA151" s="57"/>
      <c r="BB151" s="57"/>
      <c r="BC151" s="57"/>
      <c r="BD151" s="57"/>
      <c r="BE151" s="57"/>
      <c r="BF151" s="57"/>
      <c r="BG151" s="57"/>
      <c r="BH151" s="57"/>
      <c r="BI151" s="57"/>
      <c r="BJ151" s="57"/>
      <c r="BK151" s="57"/>
      <c r="BL151" s="57"/>
      <c r="BM151" s="57"/>
      <c r="BN151" s="57"/>
      <c r="BO151" s="57"/>
      <c r="BP151" s="57"/>
      <c r="BQ151" s="57"/>
      <c r="BR151" s="57"/>
      <c r="BS151" s="57"/>
      <c r="BT151" s="57"/>
      <c r="BU151" s="57"/>
      <c r="BV151" s="57"/>
      <c r="BW151" s="57"/>
      <c r="BX151" s="57"/>
      <c r="BY151" s="57"/>
      <c r="BZ151" s="57"/>
      <c r="CA151" s="57"/>
      <c r="CB151" s="57"/>
      <c r="CC151" s="57"/>
      <c r="CD151" s="57"/>
      <c r="CE151" s="57"/>
      <c r="CF151" s="57"/>
      <c r="CG151" s="57"/>
      <c r="CH151" s="57"/>
      <c r="CI151" s="57"/>
      <c r="CJ151" s="57"/>
      <c r="CK151" s="57"/>
      <c r="CL151" s="57"/>
      <c r="CM151" s="57"/>
      <c r="CN151" s="57"/>
      <c r="CO151" s="57"/>
      <c r="CP151" s="57"/>
      <c r="CQ151" s="57"/>
      <c r="CR151" s="57"/>
      <c r="CS151" s="57"/>
      <c r="CT151" s="57"/>
      <c r="CU151" s="57"/>
      <c r="CV151" s="57"/>
      <c r="CW151" s="57"/>
      <c r="CX151" s="57"/>
      <c r="CY151" s="57"/>
      <c r="CZ151" s="57"/>
      <c r="DA151" s="57"/>
      <c r="DB151" s="57"/>
      <c r="DC151" s="57"/>
      <c r="DD151" s="57"/>
      <c r="DE151" s="57"/>
      <c r="DF151" s="57"/>
      <c r="DG151" s="57"/>
      <c r="DH151" s="57"/>
      <c r="DI151" s="57"/>
      <c r="DJ151" s="57"/>
      <c r="DK151" s="57"/>
      <c r="DL151" s="57"/>
      <c r="DM151" s="57"/>
      <c r="DN151" s="57"/>
      <c r="DO151" s="57"/>
      <c r="DP151" s="57"/>
      <c r="DQ151" s="57"/>
      <c r="DR151" s="57"/>
      <c r="DS151" s="57"/>
      <c r="DT151" s="57"/>
      <c r="DU151" s="57"/>
      <c r="DV151" s="57"/>
      <c r="DW151" s="57"/>
      <c r="DX151" s="57"/>
      <c r="DY151" s="57"/>
      <c r="DZ151" s="57"/>
      <c r="EA151" s="57"/>
      <c r="EB151" s="57"/>
      <c r="EC151" s="57"/>
      <c r="ED151" s="57"/>
      <c r="EE151" s="57"/>
      <c r="EF151" s="57"/>
      <c r="EG151" s="57"/>
      <c r="EH151" s="57"/>
      <c r="EI151" s="57"/>
      <c r="EJ151" s="57"/>
      <c r="EK151" s="57"/>
      <c r="EL151" s="57"/>
      <c r="EM151" s="57"/>
      <c r="EN151" s="57"/>
      <c r="EO151" s="57"/>
      <c r="EP151" s="57"/>
      <c r="EQ151" s="57"/>
      <c r="ER151" s="57"/>
      <c r="ES151" s="57"/>
      <c r="ET151" s="57"/>
      <c r="EU151" s="57"/>
      <c r="EV151" s="57"/>
      <c r="EW151" s="57"/>
      <c r="EX151" s="57"/>
      <c r="EY151" s="57"/>
      <c r="EZ151" s="57"/>
      <c r="FA151" s="57"/>
      <c r="FB151" s="57"/>
      <c r="FC151" s="57"/>
      <c r="FD151" s="57"/>
      <c r="FE151" s="57"/>
      <c r="FF151" s="57"/>
      <c r="FG151" s="57"/>
      <c r="FH151" s="57"/>
      <c r="FI151" s="57"/>
      <c r="FJ151" s="57"/>
      <c r="FK151" s="57"/>
      <c r="FL151" s="57"/>
      <c r="FM151" s="57"/>
      <c r="FN151" s="57"/>
      <c r="FO151" s="57"/>
      <c r="FP151" s="57"/>
      <c r="FQ151" s="57"/>
      <c r="FR151" s="57"/>
      <c r="FS151" s="57"/>
    </row>
    <row r="152" spans="1:175" hidden="1">
      <c r="A152" s="57"/>
      <c r="B152" s="71">
        <v>106</v>
      </c>
      <c r="C152" s="53">
        <v>0</v>
      </c>
      <c r="D152" s="342"/>
      <c r="E152" s="343"/>
      <c r="F152" s="343"/>
      <c r="G152" s="344"/>
      <c r="H152" s="53">
        <f>BC_LĐNM!E107</f>
        <v>0</v>
      </c>
      <c r="I152" s="34">
        <f>BC_LĐNM!F107</f>
        <v>0</v>
      </c>
      <c r="J152" s="34"/>
      <c r="K152" s="34">
        <f>BC_LĐNM!H82</f>
        <v>0</v>
      </c>
      <c r="L152" s="57"/>
      <c r="M152" s="57"/>
      <c r="N152" s="57"/>
      <c r="O152" s="57"/>
      <c r="P152" s="57"/>
      <c r="Q152" s="57"/>
      <c r="R152" s="57"/>
      <c r="S152" s="57"/>
      <c r="T152" s="57"/>
      <c r="U152" s="57"/>
      <c r="V152" s="57"/>
      <c r="W152" s="57"/>
      <c r="X152" s="57"/>
      <c r="Y152" s="57"/>
      <c r="Z152" s="57"/>
      <c r="AA152" s="57"/>
      <c r="AB152" s="57"/>
      <c r="AC152" s="57"/>
      <c r="AD152" s="57"/>
      <c r="AE152" s="57"/>
      <c r="AF152" s="57"/>
      <c r="AG152" s="57"/>
      <c r="AH152" s="57"/>
      <c r="AI152" s="57"/>
      <c r="AJ152" s="57"/>
      <c r="AK152" s="57"/>
      <c r="AL152" s="57"/>
      <c r="AM152" s="57"/>
      <c r="AN152" s="57"/>
      <c r="AO152" s="57"/>
      <c r="AP152" s="57"/>
      <c r="AQ152" s="57"/>
      <c r="AR152" s="57"/>
      <c r="AS152" s="57"/>
      <c r="AT152" s="57"/>
      <c r="AU152" s="57"/>
      <c r="AV152" s="57"/>
      <c r="AW152" s="57"/>
      <c r="AX152" s="57"/>
      <c r="AY152" s="57"/>
      <c r="AZ152" s="57"/>
      <c r="BA152" s="57"/>
      <c r="BB152" s="57"/>
      <c r="BC152" s="57"/>
      <c r="BD152" s="57"/>
      <c r="BE152" s="57"/>
      <c r="BF152" s="57"/>
      <c r="BG152" s="57"/>
      <c r="BH152" s="57"/>
      <c r="BI152" s="57"/>
      <c r="BJ152" s="57"/>
      <c r="BK152" s="57"/>
      <c r="BL152" s="57"/>
      <c r="BM152" s="57"/>
      <c r="BN152" s="57"/>
      <c r="BO152" s="57"/>
      <c r="BP152" s="57"/>
      <c r="BQ152" s="57"/>
      <c r="BR152" s="57"/>
      <c r="BS152" s="57"/>
      <c r="BT152" s="57"/>
      <c r="BU152" s="57"/>
      <c r="BV152" s="57"/>
      <c r="BW152" s="57"/>
      <c r="BX152" s="57"/>
      <c r="BY152" s="57"/>
      <c r="BZ152" s="57"/>
      <c r="CA152" s="57"/>
      <c r="CB152" s="57"/>
      <c r="CC152" s="57"/>
      <c r="CD152" s="57"/>
      <c r="CE152" s="57"/>
      <c r="CF152" s="57"/>
      <c r="CG152" s="57"/>
      <c r="CH152" s="57"/>
      <c r="CI152" s="57"/>
      <c r="CJ152" s="57"/>
      <c r="CK152" s="57"/>
      <c r="CL152" s="57"/>
      <c r="CM152" s="57"/>
      <c r="CN152" s="57"/>
      <c r="CO152" s="57"/>
      <c r="CP152" s="57"/>
      <c r="CQ152" s="57"/>
      <c r="CR152" s="57"/>
      <c r="CS152" s="57"/>
      <c r="CT152" s="57"/>
      <c r="CU152" s="57"/>
      <c r="CV152" s="57"/>
      <c r="CW152" s="57"/>
      <c r="CX152" s="57"/>
      <c r="CY152" s="57"/>
      <c r="CZ152" s="57"/>
      <c r="DA152" s="57"/>
      <c r="DB152" s="57"/>
      <c r="DC152" s="57"/>
      <c r="DD152" s="57"/>
      <c r="DE152" s="57"/>
      <c r="DF152" s="57"/>
      <c r="DG152" s="57"/>
      <c r="DH152" s="57"/>
      <c r="DI152" s="57"/>
      <c r="DJ152" s="57"/>
      <c r="DK152" s="57"/>
      <c r="DL152" s="57"/>
      <c r="DM152" s="57"/>
      <c r="DN152" s="57"/>
      <c r="DO152" s="57"/>
      <c r="DP152" s="57"/>
      <c r="DQ152" s="57"/>
      <c r="DR152" s="57"/>
      <c r="DS152" s="57"/>
      <c r="DT152" s="57"/>
      <c r="DU152" s="57"/>
      <c r="DV152" s="57"/>
      <c r="DW152" s="57"/>
      <c r="DX152" s="57"/>
      <c r="DY152" s="57"/>
      <c r="DZ152" s="57"/>
      <c r="EA152" s="57"/>
      <c r="EB152" s="57"/>
      <c r="EC152" s="57"/>
      <c r="ED152" s="57"/>
      <c r="EE152" s="57"/>
      <c r="EF152" s="57"/>
      <c r="EG152" s="57"/>
      <c r="EH152" s="57"/>
      <c r="EI152" s="57"/>
      <c r="EJ152" s="57"/>
      <c r="EK152" s="57"/>
      <c r="EL152" s="57"/>
      <c r="EM152" s="57"/>
      <c r="EN152" s="57"/>
      <c r="EO152" s="57"/>
      <c r="EP152" s="57"/>
      <c r="EQ152" s="57"/>
      <c r="ER152" s="57"/>
      <c r="ES152" s="57"/>
      <c r="ET152" s="57"/>
      <c r="EU152" s="57"/>
      <c r="EV152" s="57"/>
      <c r="EW152" s="57"/>
      <c r="EX152" s="57"/>
      <c r="EY152" s="57"/>
      <c r="EZ152" s="57"/>
      <c r="FA152" s="57"/>
      <c r="FB152" s="57"/>
      <c r="FC152" s="57"/>
      <c r="FD152" s="57"/>
      <c r="FE152" s="57"/>
      <c r="FF152" s="57"/>
      <c r="FG152" s="57"/>
      <c r="FH152" s="57"/>
      <c r="FI152" s="57"/>
      <c r="FJ152" s="57"/>
      <c r="FK152" s="57"/>
      <c r="FL152" s="57"/>
      <c r="FM152" s="57"/>
      <c r="FN152" s="57"/>
      <c r="FO152" s="57"/>
      <c r="FP152" s="57"/>
      <c r="FQ152" s="57"/>
      <c r="FR152" s="57"/>
      <c r="FS152" s="57"/>
    </row>
    <row r="153" spans="1:175" hidden="1">
      <c r="A153" s="57"/>
      <c r="B153" s="71">
        <v>107</v>
      </c>
      <c r="C153" s="53">
        <v>0</v>
      </c>
      <c r="D153" s="342"/>
      <c r="E153" s="343"/>
      <c r="F153" s="343"/>
      <c r="G153" s="344"/>
      <c r="H153" s="53">
        <f>BC_LĐNM!E108</f>
        <v>0</v>
      </c>
      <c r="I153" s="34">
        <f>BC_LĐNM!F108</f>
        <v>0</v>
      </c>
      <c r="J153" s="34"/>
      <c r="K153" s="34">
        <f>BC_LĐNM!H83</f>
        <v>0</v>
      </c>
      <c r="L153" s="57"/>
      <c r="M153" s="57"/>
      <c r="N153" s="57"/>
      <c r="O153" s="57"/>
      <c r="P153" s="57"/>
      <c r="Q153" s="57"/>
      <c r="R153" s="57"/>
      <c r="S153" s="57"/>
      <c r="T153" s="57"/>
      <c r="U153" s="57"/>
      <c r="V153" s="57"/>
      <c r="W153" s="57"/>
      <c r="X153" s="57"/>
      <c r="Y153" s="57"/>
      <c r="Z153" s="57"/>
      <c r="AA153" s="57"/>
      <c r="AB153" s="57"/>
      <c r="AC153" s="57"/>
      <c r="AD153" s="57"/>
      <c r="AE153" s="57"/>
      <c r="AF153" s="57"/>
      <c r="AG153" s="57"/>
      <c r="AH153" s="57"/>
      <c r="AI153" s="57"/>
      <c r="AJ153" s="57"/>
      <c r="AK153" s="57"/>
      <c r="AL153" s="57"/>
      <c r="AM153" s="57"/>
      <c r="AN153" s="57"/>
      <c r="AO153" s="57"/>
      <c r="AP153" s="57"/>
      <c r="AQ153" s="57"/>
      <c r="AR153" s="57"/>
      <c r="AS153" s="57"/>
      <c r="AT153" s="57"/>
      <c r="AU153" s="57"/>
      <c r="AV153" s="57"/>
      <c r="AW153" s="57"/>
      <c r="AX153" s="57"/>
      <c r="AY153" s="57"/>
      <c r="AZ153" s="57"/>
      <c r="BA153" s="57"/>
      <c r="BB153" s="57"/>
      <c r="BC153" s="57"/>
      <c r="BD153" s="57"/>
      <c r="BE153" s="57"/>
      <c r="BF153" s="57"/>
      <c r="BG153" s="57"/>
      <c r="BH153" s="57"/>
      <c r="BI153" s="57"/>
      <c r="BJ153" s="57"/>
      <c r="BK153" s="57"/>
      <c r="BL153" s="57"/>
      <c r="BM153" s="57"/>
      <c r="BN153" s="57"/>
      <c r="BO153" s="57"/>
      <c r="BP153" s="57"/>
      <c r="BQ153" s="57"/>
      <c r="BR153" s="57"/>
      <c r="BS153" s="57"/>
      <c r="BT153" s="57"/>
      <c r="BU153" s="57"/>
      <c r="BV153" s="57"/>
      <c r="BW153" s="57"/>
      <c r="BX153" s="57"/>
      <c r="BY153" s="57"/>
      <c r="BZ153" s="57"/>
      <c r="CA153" s="57"/>
      <c r="CB153" s="57"/>
      <c r="CC153" s="57"/>
      <c r="CD153" s="57"/>
      <c r="CE153" s="57"/>
      <c r="CF153" s="57"/>
      <c r="CG153" s="57"/>
      <c r="CH153" s="57"/>
      <c r="CI153" s="57"/>
      <c r="CJ153" s="57"/>
      <c r="CK153" s="57"/>
      <c r="CL153" s="57"/>
      <c r="CM153" s="57"/>
      <c r="CN153" s="57"/>
      <c r="CO153" s="57"/>
      <c r="CP153" s="57"/>
      <c r="CQ153" s="57"/>
      <c r="CR153" s="57"/>
      <c r="CS153" s="57"/>
      <c r="CT153" s="57"/>
      <c r="CU153" s="57"/>
      <c r="CV153" s="57"/>
      <c r="CW153" s="57"/>
      <c r="CX153" s="57"/>
      <c r="CY153" s="57"/>
      <c r="CZ153" s="57"/>
      <c r="DA153" s="57"/>
      <c r="DB153" s="57"/>
      <c r="DC153" s="57"/>
      <c r="DD153" s="57"/>
      <c r="DE153" s="57"/>
      <c r="DF153" s="57"/>
      <c r="DG153" s="57"/>
      <c r="DH153" s="57"/>
      <c r="DI153" s="57"/>
      <c r="DJ153" s="57"/>
      <c r="DK153" s="57"/>
      <c r="DL153" s="57"/>
      <c r="DM153" s="57"/>
      <c r="DN153" s="57"/>
      <c r="DO153" s="57"/>
      <c r="DP153" s="57"/>
      <c r="DQ153" s="57"/>
      <c r="DR153" s="57"/>
      <c r="DS153" s="57"/>
      <c r="DT153" s="57"/>
      <c r="DU153" s="57"/>
      <c r="DV153" s="57"/>
      <c r="DW153" s="57"/>
      <c r="DX153" s="57"/>
      <c r="DY153" s="57"/>
      <c r="DZ153" s="57"/>
      <c r="EA153" s="57"/>
      <c r="EB153" s="57"/>
      <c r="EC153" s="57"/>
      <c r="ED153" s="57"/>
      <c r="EE153" s="57"/>
      <c r="EF153" s="57"/>
      <c r="EG153" s="57"/>
      <c r="EH153" s="57"/>
      <c r="EI153" s="57"/>
      <c r="EJ153" s="57"/>
      <c r="EK153" s="57"/>
      <c r="EL153" s="57"/>
      <c r="EM153" s="57"/>
      <c r="EN153" s="57"/>
      <c r="EO153" s="57"/>
      <c r="EP153" s="57"/>
      <c r="EQ153" s="57"/>
      <c r="ER153" s="57"/>
      <c r="ES153" s="57"/>
      <c r="ET153" s="57"/>
      <c r="EU153" s="57"/>
      <c r="EV153" s="57"/>
      <c r="EW153" s="57"/>
      <c r="EX153" s="57"/>
      <c r="EY153" s="57"/>
      <c r="EZ153" s="57"/>
      <c r="FA153" s="57"/>
      <c r="FB153" s="57"/>
      <c r="FC153" s="57"/>
      <c r="FD153" s="57"/>
      <c r="FE153" s="57"/>
      <c r="FF153" s="57"/>
      <c r="FG153" s="57"/>
      <c r="FH153" s="57"/>
      <c r="FI153" s="57"/>
      <c r="FJ153" s="57"/>
      <c r="FK153" s="57"/>
      <c r="FL153" s="57"/>
      <c r="FM153" s="57"/>
      <c r="FN153" s="57"/>
      <c r="FO153" s="57"/>
      <c r="FP153" s="57"/>
      <c r="FQ153" s="57"/>
      <c r="FR153" s="57"/>
      <c r="FS153" s="57"/>
    </row>
    <row r="154" spans="1:175" hidden="1">
      <c r="A154" s="57"/>
      <c r="B154" s="71">
        <v>108</v>
      </c>
      <c r="C154" s="53">
        <v>0</v>
      </c>
      <c r="D154" s="342"/>
      <c r="E154" s="343"/>
      <c r="F154" s="343"/>
      <c r="G154" s="344"/>
      <c r="H154" s="53">
        <f>BC_LĐNM!E109</f>
        <v>0</v>
      </c>
      <c r="I154" s="34">
        <f>BC_LĐNM!F109</f>
        <v>0</v>
      </c>
      <c r="J154" s="34"/>
      <c r="K154" s="34">
        <f>BC_LĐNM!H84</f>
        <v>0</v>
      </c>
      <c r="L154" s="57"/>
      <c r="M154" s="57"/>
      <c r="N154" s="57"/>
      <c r="O154" s="57"/>
      <c r="P154" s="57"/>
      <c r="Q154" s="57"/>
      <c r="R154" s="57"/>
      <c r="S154" s="57"/>
      <c r="T154" s="57"/>
      <c r="U154" s="57"/>
      <c r="V154" s="57"/>
      <c r="W154" s="57"/>
      <c r="X154" s="57"/>
      <c r="Y154" s="57"/>
      <c r="Z154" s="57"/>
      <c r="AA154" s="57"/>
      <c r="AB154" s="57"/>
      <c r="AC154" s="57"/>
      <c r="AD154" s="57"/>
      <c r="AE154" s="57"/>
      <c r="AF154" s="57"/>
      <c r="AG154" s="57"/>
      <c r="AH154" s="57"/>
      <c r="AI154" s="57"/>
      <c r="AJ154" s="57"/>
      <c r="AK154" s="57"/>
      <c r="AL154" s="57"/>
      <c r="AM154" s="57"/>
      <c r="AN154" s="57"/>
      <c r="AO154" s="57"/>
      <c r="AP154" s="57"/>
      <c r="AQ154" s="57"/>
      <c r="AR154" s="57"/>
      <c r="AS154" s="57"/>
      <c r="AT154" s="57"/>
      <c r="AU154" s="57"/>
      <c r="AV154" s="57"/>
      <c r="AW154" s="57"/>
      <c r="AX154" s="57"/>
      <c r="AY154" s="57"/>
      <c r="AZ154" s="57"/>
      <c r="BA154" s="57"/>
      <c r="BB154" s="57"/>
      <c r="BC154" s="57"/>
      <c r="BD154" s="57"/>
      <c r="BE154" s="57"/>
      <c r="BF154" s="57"/>
      <c r="BG154" s="57"/>
      <c r="BH154" s="57"/>
      <c r="BI154" s="57"/>
      <c r="BJ154" s="57"/>
      <c r="BK154" s="57"/>
      <c r="BL154" s="57"/>
      <c r="BM154" s="57"/>
      <c r="BN154" s="57"/>
      <c r="BO154" s="57"/>
      <c r="BP154" s="57"/>
      <c r="BQ154" s="57"/>
      <c r="BR154" s="57"/>
      <c r="BS154" s="57"/>
      <c r="BT154" s="57"/>
      <c r="BU154" s="57"/>
      <c r="BV154" s="57"/>
      <c r="BW154" s="57"/>
      <c r="BX154" s="57"/>
      <c r="BY154" s="57"/>
      <c r="BZ154" s="57"/>
      <c r="CA154" s="57"/>
      <c r="CB154" s="57"/>
      <c r="CC154" s="57"/>
      <c r="CD154" s="57"/>
      <c r="CE154" s="57"/>
      <c r="CF154" s="57"/>
      <c r="CG154" s="57"/>
      <c r="CH154" s="57"/>
      <c r="CI154" s="57"/>
      <c r="CJ154" s="57"/>
      <c r="CK154" s="57"/>
      <c r="CL154" s="57"/>
      <c r="CM154" s="57"/>
      <c r="CN154" s="57"/>
      <c r="CO154" s="57"/>
      <c r="CP154" s="57"/>
      <c r="CQ154" s="57"/>
      <c r="CR154" s="57"/>
      <c r="CS154" s="57"/>
      <c r="CT154" s="57"/>
      <c r="CU154" s="57"/>
      <c r="CV154" s="57"/>
      <c r="CW154" s="57"/>
      <c r="CX154" s="57"/>
      <c r="CY154" s="57"/>
      <c r="CZ154" s="57"/>
      <c r="DA154" s="57"/>
      <c r="DB154" s="57"/>
      <c r="DC154" s="57"/>
      <c r="DD154" s="57"/>
      <c r="DE154" s="57"/>
      <c r="DF154" s="57"/>
      <c r="DG154" s="57"/>
      <c r="DH154" s="57"/>
      <c r="DI154" s="57"/>
      <c r="DJ154" s="57"/>
      <c r="DK154" s="57"/>
      <c r="DL154" s="57"/>
      <c r="DM154" s="57"/>
      <c r="DN154" s="57"/>
      <c r="DO154" s="57"/>
      <c r="DP154" s="57"/>
      <c r="DQ154" s="57"/>
      <c r="DR154" s="57"/>
      <c r="DS154" s="57"/>
      <c r="DT154" s="57"/>
      <c r="DU154" s="57"/>
      <c r="DV154" s="57"/>
      <c r="DW154" s="57"/>
      <c r="DX154" s="57"/>
      <c r="DY154" s="57"/>
      <c r="DZ154" s="57"/>
      <c r="EA154" s="57"/>
      <c r="EB154" s="57"/>
      <c r="EC154" s="57"/>
      <c r="ED154" s="57"/>
      <c r="EE154" s="57"/>
      <c r="EF154" s="57"/>
      <c r="EG154" s="57"/>
      <c r="EH154" s="57"/>
      <c r="EI154" s="57"/>
      <c r="EJ154" s="57"/>
      <c r="EK154" s="57"/>
      <c r="EL154" s="57"/>
      <c r="EM154" s="57"/>
      <c r="EN154" s="57"/>
      <c r="EO154" s="57"/>
      <c r="EP154" s="57"/>
      <c r="EQ154" s="57"/>
      <c r="ER154" s="57"/>
      <c r="ES154" s="57"/>
      <c r="ET154" s="57"/>
      <c r="EU154" s="57"/>
      <c r="EV154" s="57"/>
      <c r="EW154" s="57"/>
      <c r="EX154" s="57"/>
      <c r="EY154" s="57"/>
      <c r="EZ154" s="57"/>
      <c r="FA154" s="57"/>
      <c r="FB154" s="57"/>
      <c r="FC154" s="57"/>
      <c r="FD154" s="57"/>
      <c r="FE154" s="57"/>
      <c r="FF154" s="57"/>
      <c r="FG154" s="57"/>
      <c r="FH154" s="57"/>
      <c r="FI154" s="57"/>
      <c r="FJ154" s="57"/>
      <c r="FK154" s="57"/>
      <c r="FL154" s="57"/>
      <c r="FM154" s="57"/>
      <c r="FN154" s="57"/>
      <c r="FO154" s="57"/>
      <c r="FP154" s="57"/>
      <c r="FQ154" s="57"/>
      <c r="FR154" s="57"/>
      <c r="FS154" s="57"/>
    </row>
    <row r="155" spans="1:175" hidden="1">
      <c r="A155" s="57"/>
      <c r="B155" s="71">
        <v>109</v>
      </c>
      <c r="C155" s="53">
        <v>0</v>
      </c>
      <c r="D155" s="342"/>
      <c r="E155" s="343"/>
      <c r="F155" s="343"/>
      <c r="G155" s="344"/>
      <c r="H155" s="53">
        <f>BC_LĐNM!E110</f>
        <v>0</v>
      </c>
      <c r="I155" s="34">
        <f>BC_LĐNM!F110</f>
        <v>0</v>
      </c>
      <c r="J155" s="34"/>
      <c r="K155" s="34">
        <f>BC_LĐNM!H85</f>
        <v>0</v>
      </c>
      <c r="L155" s="57"/>
      <c r="M155" s="57"/>
      <c r="N155" s="57"/>
      <c r="O155" s="57"/>
      <c r="P155" s="57"/>
      <c r="Q155" s="57"/>
      <c r="R155" s="57"/>
      <c r="S155" s="57"/>
      <c r="T155" s="57"/>
      <c r="U155" s="57"/>
      <c r="V155" s="57"/>
      <c r="W155" s="57"/>
      <c r="X155" s="57"/>
      <c r="Y155" s="57"/>
      <c r="Z155" s="57"/>
      <c r="AA155" s="57"/>
      <c r="AB155" s="57"/>
      <c r="AC155" s="57"/>
      <c r="AD155" s="57"/>
      <c r="AE155" s="57"/>
      <c r="AF155" s="57"/>
      <c r="AG155" s="57"/>
      <c r="AH155" s="57"/>
      <c r="AI155" s="57"/>
      <c r="AJ155" s="57"/>
      <c r="AK155" s="57"/>
      <c r="AL155" s="57"/>
      <c r="AM155" s="57"/>
      <c r="AN155" s="57"/>
      <c r="AO155" s="57"/>
      <c r="AP155" s="57"/>
      <c r="AQ155" s="57"/>
      <c r="AR155" s="57"/>
      <c r="AS155" s="57"/>
      <c r="AT155" s="57"/>
      <c r="AU155" s="57"/>
      <c r="AV155" s="57"/>
      <c r="AW155" s="57"/>
      <c r="AX155" s="57"/>
      <c r="AY155" s="57"/>
      <c r="AZ155" s="57"/>
      <c r="BA155" s="57"/>
      <c r="BB155" s="57"/>
      <c r="BC155" s="57"/>
      <c r="BD155" s="57"/>
      <c r="BE155" s="57"/>
      <c r="BF155" s="57"/>
      <c r="BG155" s="57"/>
      <c r="BH155" s="57"/>
      <c r="BI155" s="57"/>
      <c r="BJ155" s="57"/>
      <c r="BK155" s="57"/>
      <c r="BL155" s="57"/>
      <c r="BM155" s="57"/>
      <c r="BN155" s="57"/>
      <c r="BO155" s="57"/>
      <c r="BP155" s="57"/>
      <c r="BQ155" s="57"/>
      <c r="BR155" s="57"/>
      <c r="BS155" s="57"/>
      <c r="BT155" s="57"/>
      <c r="BU155" s="57"/>
      <c r="BV155" s="57"/>
      <c r="BW155" s="57"/>
      <c r="BX155" s="57"/>
      <c r="BY155" s="57"/>
      <c r="BZ155" s="57"/>
      <c r="CA155" s="57"/>
      <c r="CB155" s="57"/>
      <c r="CC155" s="57"/>
      <c r="CD155" s="57"/>
      <c r="CE155" s="57"/>
      <c r="CF155" s="57"/>
      <c r="CG155" s="57"/>
      <c r="CH155" s="57"/>
      <c r="CI155" s="57"/>
      <c r="CJ155" s="57"/>
      <c r="CK155" s="57"/>
      <c r="CL155" s="57"/>
      <c r="CM155" s="57"/>
      <c r="CN155" s="57"/>
      <c r="CO155" s="57"/>
      <c r="CP155" s="57"/>
      <c r="CQ155" s="57"/>
      <c r="CR155" s="57"/>
      <c r="CS155" s="57"/>
      <c r="CT155" s="57"/>
      <c r="CU155" s="57"/>
      <c r="CV155" s="57"/>
      <c r="CW155" s="57"/>
      <c r="CX155" s="57"/>
      <c r="CY155" s="57"/>
      <c r="CZ155" s="57"/>
      <c r="DA155" s="57"/>
      <c r="DB155" s="57"/>
      <c r="DC155" s="57"/>
      <c r="DD155" s="57"/>
      <c r="DE155" s="57"/>
      <c r="DF155" s="57"/>
      <c r="DG155" s="57"/>
      <c r="DH155" s="57"/>
      <c r="DI155" s="57"/>
      <c r="DJ155" s="57"/>
      <c r="DK155" s="57"/>
      <c r="DL155" s="57"/>
      <c r="DM155" s="57"/>
      <c r="DN155" s="57"/>
      <c r="DO155" s="57"/>
      <c r="DP155" s="57"/>
      <c r="DQ155" s="57"/>
      <c r="DR155" s="57"/>
      <c r="DS155" s="57"/>
      <c r="DT155" s="57"/>
      <c r="DU155" s="57"/>
      <c r="DV155" s="57"/>
      <c r="DW155" s="57"/>
      <c r="DX155" s="57"/>
      <c r="DY155" s="57"/>
      <c r="DZ155" s="57"/>
      <c r="EA155" s="57"/>
      <c r="EB155" s="57"/>
      <c r="EC155" s="57"/>
      <c r="ED155" s="57"/>
      <c r="EE155" s="57"/>
      <c r="EF155" s="57"/>
      <c r="EG155" s="57"/>
      <c r="EH155" s="57"/>
      <c r="EI155" s="57"/>
      <c r="EJ155" s="57"/>
      <c r="EK155" s="57"/>
      <c r="EL155" s="57"/>
      <c r="EM155" s="57"/>
      <c r="EN155" s="57"/>
      <c r="EO155" s="57"/>
      <c r="EP155" s="57"/>
      <c r="EQ155" s="57"/>
      <c r="ER155" s="57"/>
      <c r="ES155" s="57"/>
      <c r="ET155" s="57"/>
      <c r="EU155" s="57"/>
      <c r="EV155" s="57"/>
      <c r="EW155" s="57"/>
      <c r="EX155" s="57"/>
      <c r="EY155" s="57"/>
      <c r="EZ155" s="57"/>
      <c r="FA155" s="57"/>
      <c r="FB155" s="57"/>
      <c r="FC155" s="57"/>
      <c r="FD155" s="57"/>
      <c r="FE155" s="57"/>
      <c r="FF155" s="57"/>
      <c r="FG155" s="57"/>
      <c r="FH155" s="57"/>
      <c r="FI155" s="57"/>
      <c r="FJ155" s="57"/>
      <c r="FK155" s="57"/>
      <c r="FL155" s="57"/>
      <c r="FM155" s="57"/>
      <c r="FN155" s="57"/>
      <c r="FO155" s="57"/>
      <c r="FP155" s="57"/>
      <c r="FQ155" s="57"/>
      <c r="FR155" s="57"/>
      <c r="FS155" s="57"/>
    </row>
    <row r="156" spans="1:175" hidden="1">
      <c r="A156" s="57"/>
      <c r="B156" s="71">
        <v>110</v>
      </c>
      <c r="C156" s="53">
        <v>0</v>
      </c>
      <c r="D156" s="342"/>
      <c r="E156" s="343"/>
      <c r="F156" s="343"/>
      <c r="G156" s="344"/>
      <c r="H156" s="53">
        <f>BC_LĐNM!E111</f>
        <v>0</v>
      </c>
      <c r="I156" s="34">
        <f>BC_LĐNM!F111</f>
        <v>0</v>
      </c>
      <c r="J156" s="34"/>
      <c r="K156" s="34">
        <f>BC_LĐNM!H86</f>
        <v>0</v>
      </c>
      <c r="L156" s="57"/>
      <c r="M156" s="57"/>
      <c r="N156" s="57"/>
      <c r="O156" s="57"/>
      <c r="P156" s="57"/>
      <c r="Q156" s="57"/>
      <c r="R156" s="57"/>
      <c r="S156" s="57"/>
      <c r="T156" s="57"/>
      <c r="U156" s="57"/>
      <c r="V156" s="57"/>
      <c r="W156" s="57"/>
      <c r="X156" s="57"/>
      <c r="Y156" s="57"/>
      <c r="Z156" s="57"/>
      <c r="AA156" s="57"/>
      <c r="AB156" s="57"/>
      <c r="AC156" s="57"/>
      <c r="AD156" s="57"/>
      <c r="AE156" s="57"/>
      <c r="AF156" s="57"/>
      <c r="AG156" s="57"/>
      <c r="AH156" s="57"/>
      <c r="AI156" s="57"/>
      <c r="AJ156" s="57"/>
      <c r="AK156" s="57"/>
      <c r="AL156" s="57"/>
      <c r="AM156" s="57"/>
      <c r="AN156" s="57"/>
      <c r="AO156" s="57"/>
      <c r="AP156" s="57"/>
      <c r="AQ156" s="57"/>
      <c r="AR156" s="57"/>
      <c r="AS156" s="57"/>
      <c r="AT156" s="57"/>
      <c r="AU156" s="57"/>
      <c r="AV156" s="57"/>
      <c r="AW156" s="57"/>
      <c r="AX156" s="57"/>
      <c r="AY156" s="57"/>
      <c r="AZ156" s="57"/>
      <c r="BA156" s="57"/>
      <c r="BB156" s="57"/>
      <c r="BC156" s="57"/>
      <c r="BD156" s="57"/>
      <c r="BE156" s="57"/>
      <c r="BF156" s="57"/>
      <c r="BG156" s="57"/>
      <c r="BH156" s="57"/>
      <c r="BI156" s="57"/>
      <c r="BJ156" s="57"/>
      <c r="BK156" s="57"/>
      <c r="BL156" s="57"/>
      <c r="BM156" s="57"/>
      <c r="BN156" s="57"/>
      <c r="BO156" s="57"/>
      <c r="BP156" s="57"/>
      <c r="BQ156" s="57"/>
      <c r="BR156" s="57"/>
      <c r="BS156" s="57"/>
      <c r="BT156" s="57"/>
      <c r="BU156" s="57"/>
      <c r="BV156" s="57"/>
      <c r="BW156" s="57"/>
      <c r="BX156" s="57"/>
      <c r="BY156" s="57"/>
      <c r="BZ156" s="57"/>
      <c r="CA156" s="57"/>
      <c r="CB156" s="57"/>
      <c r="CC156" s="57"/>
      <c r="CD156" s="57"/>
      <c r="CE156" s="57"/>
      <c r="CF156" s="57"/>
      <c r="CG156" s="57"/>
      <c r="CH156" s="57"/>
      <c r="CI156" s="57"/>
      <c r="CJ156" s="57"/>
      <c r="CK156" s="57"/>
      <c r="CL156" s="57"/>
      <c r="CM156" s="57"/>
      <c r="CN156" s="57"/>
      <c r="CO156" s="57"/>
      <c r="CP156" s="57"/>
      <c r="CQ156" s="57"/>
      <c r="CR156" s="57"/>
      <c r="CS156" s="57"/>
      <c r="CT156" s="57"/>
      <c r="CU156" s="57"/>
      <c r="CV156" s="57"/>
      <c r="CW156" s="57"/>
      <c r="CX156" s="57"/>
      <c r="CY156" s="57"/>
      <c r="CZ156" s="57"/>
      <c r="DA156" s="57"/>
      <c r="DB156" s="57"/>
      <c r="DC156" s="57"/>
      <c r="DD156" s="57"/>
      <c r="DE156" s="57"/>
      <c r="DF156" s="57"/>
      <c r="DG156" s="57"/>
      <c r="DH156" s="57"/>
      <c r="DI156" s="57"/>
      <c r="DJ156" s="57"/>
      <c r="DK156" s="57"/>
      <c r="DL156" s="57"/>
      <c r="DM156" s="57"/>
      <c r="DN156" s="57"/>
      <c r="DO156" s="57"/>
      <c r="DP156" s="57"/>
      <c r="DQ156" s="57"/>
      <c r="DR156" s="57"/>
      <c r="DS156" s="57"/>
      <c r="DT156" s="57"/>
      <c r="DU156" s="57"/>
      <c r="DV156" s="57"/>
      <c r="DW156" s="57"/>
      <c r="DX156" s="57"/>
      <c r="DY156" s="57"/>
      <c r="DZ156" s="57"/>
      <c r="EA156" s="57"/>
      <c r="EB156" s="57"/>
      <c r="EC156" s="57"/>
      <c r="ED156" s="57"/>
      <c r="EE156" s="57"/>
      <c r="EF156" s="57"/>
      <c r="EG156" s="57"/>
      <c r="EH156" s="57"/>
      <c r="EI156" s="57"/>
      <c r="EJ156" s="57"/>
      <c r="EK156" s="57"/>
      <c r="EL156" s="57"/>
      <c r="EM156" s="57"/>
      <c r="EN156" s="57"/>
      <c r="EO156" s="57"/>
      <c r="EP156" s="57"/>
      <c r="EQ156" s="57"/>
      <c r="ER156" s="57"/>
      <c r="ES156" s="57"/>
      <c r="ET156" s="57"/>
      <c r="EU156" s="57"/>
      <c r="EV156" s="57"/>
      <c r="EW156" s="57"/>
      <c r="EX156" s="57"/>
      <c r="EY156" s="57"/>
      <c r="EZ156" s="57"/>
      <c r="FA156" s="57"/>
      <c r="FB156" s="57"/>
      <c r="FC156" s="57"/>
      <c r="FD156" s="57"/>
      <c r="FE156" s="57"/>
      <c r="FF156" s="57"/>
      <c r="FG156" s="57"/>
      <c r="FH156" s="57"/>
      <c r="FI156" s="57"/>
      <c r="FJ156" s="57"/>
      <c r="FK156" s="57"/>
      <c r="FL156" s="57"/>
      <c r="FM156" s="57"/>
      <c r="FN156" s="57"/>
      <c r="FO156" s="57"/>
      <c r="FP156" s="57"/>
      <c r="FQ156" s="57"/>
      <c r="FR156" s="57"/>
      <c r="FS156" s="57"/>
    </row>
    <row r="157" spans="1:175" hidden="1">
      <c r="A157" s="57"/>
      <c r="B157" s="71">
        <v>111</v>
      </c>
      <c r="C157" s="53">
        <v>0</v>
      </c>
      <c r="D157" s="342"/>
      <c r="E157" s="343"/>
      <c r="F157" s="343"/>
      <c r="G157" s="344"/>
      <c r="H157" s="53">
        <f>BC_LĐNM!E112</f>
        <v>0</v>
      </c>
      <c r="I157" s="34">
        <f>BC_LĐNM!F112</f>
        <v>0</v>
      </c>
      <c r="J157" s="34"/>
      <c r="K157" s="34">
        <f>BC_LĐNM!H87</f>
        <v>0</v>
      </c>
      <c r="L157" s="57"/>
      <c r="M157" s="57"/>
      <c r="N157" s="57"/>
      <c r="O157" s="57"/>
      <c r="P157" s="57"/>
      <c r="Q157" s="57"/>
      <c r="R157" s="57"/>
      <c r="S157" s="57"/>
      <c r="T157" s="57"/>
      <c r="U157" s="57"/>
      <c r="V157" s="57"/>
      <c r="W157" s="57"/>
      <c r="X157" s="57"/>
      <c r="Y157" s="57"/>
      <c r="Z157" s="57"/>
      <c r="AA157" s="57"/>
      <c r="AB157" s="57"/>
      <c r="AC157" s="57"/>
      <c r="AD157" s="57"/>
      <c r="AE157" s="57"/>
      <c r="AF157" s="57"/>
      <c r="AG157" s="57"/>
      <c r="AH157" s="57"/>
      <c r="AI157" s="57"/>
      <c r="AJ157" s="57"/>
      <c r="AK157" s="57"/>
      <c r="AL157" s="57"/>
      <c r="AM157" s="57"/>
      <c r="AN157" s="57"/>
      <c r="AO157" s="57"/>
      <c r="AP157" s="57"/>
      <c r="AQ157" s="57"/>
      <c r="AR157" s="57"/>
      <c r="AS157" s="57"/>
      <c r="AT157" s="57"/>
      <c r="AU157" s="57"/>
      <c r="AV157" s="57"/>
      <c r="AW157" s="57"/>
      <c r="AX157" s="57"/>
      <c r="AY157" s="57"/>
      <c r="AZ157" s="57"/>
      <c r="BA157" s="57"/>
      <c r="BB157" s="57"/>
      <c r="BC157" s="57"/>
      <c r="BD157" s="57"/>
      <c r="BE157" s="57"/>
      <c r="BF157" s="57"/>
      <c r="BG157" s="57"/>
      <c r="BH157" s="57"/>
      <c r="BI157" s="57"/>
      <c r="BJ157" s="57"/>
      <c r="BK157" s="57"/>
      <c r="BL157" s="57"/>
      <c r="BM157" s="57"/>
      <c r="BN157" s="57"/>
      <c r="BO157" s="57"/>
      <c r="BP157" s="57"/>
      <c r="BQ157" s="57"/>
      <c r="BR157" s="57"/>
      <c r="BS157" s="57"/>
      <c r="BT157" s="57"/>
      <c r="BU157" s="57"/>
      <c r="BV157" s="57"/>
      <c r="BW157" s="57"/>
      <c r="BX157" s="57"/>
      <c r="BY157" s="57"/>
      <c r="BZ157" s="57"/>
      <c r="CA157" s="57"/>
      <c r="CB157" s="57"/>
      <c r="CC157" s="57"/>
      <c r="CD157" s="57"/>
      <c r="CE157" s="57"/>
      <c r="CF157" s="57"/>
      <c r="CG157" s="57"/>
      <c r="CH157" s="57"/>
      <c r="CI157" s="57"/>
      <c r="CJ157" s="57"/>
      <c r="CK157" s="57"/>
      <c r="CL157" s="57"/>
      <c r="CM157" s="57"/>
      <c r="CN157" s="57"/>
      <c r="CO157" s="57"/>
      <c r="CP157" s="57"/>
      <c r="CQ157" s="57"/>
      <c r="CR157" s="57"/>
      <c r="CS157" s="57"/>
      <c r="CT157" s="57"/>
      <c r="CU157" s="57"/>
      <c r="CV157" s="57"/>
      <c r="CW157" s="57"/>
      <c r="CX157" s="57"/>
      <c r="CY157" s="57"/>
      <c r="CZ157" s="57"/>
      <c r="DA157" s="57"/>
      <c r="DB157" s="57"/>
      <c r="DC157" s="57"/>
      <c r="DD157" s="57"/>
      <c r="DE157" s="57"/>
      <c r="DF157" s="57"/>
      <c r="DG157" s="57"/>
      <c r="DH157" s="57"/>
      <c r="DI157" s="57"/>
      <c r="DJ157" s="57"/>
      <c r="DK157" s="57"/>
      <c r="DL157" s="57"/>
      <c r="DM157" s="57"/>
      <c r="DN157" s="57"/>
      <c r="DO157" s="57"/>
      <c r="DP157" s="57"/>
      <c r="DQ157" s="57"/>
      <c r="DR157" s="57"/>
      <c r="DS157" s="57"/>
      <c r="DT157" s="57"/>
      <c r="DU157" s="57"/>
      <c r="DV157" s="57"/>
      <c r="DW157" s="57"/>
      <c r="DX157" s="57"/>
      <c r="DY157" s="57"/>
      <c r="DZ157" s="57"/>
      <c r="EA157" s="57"/>
      <c r="EB157" s="57"/>
      <c r="EC157" s="57"/>
      <c r="ED157" s="57"/>
      <c r="EE157" s="57"/>
      <c r="EF157" s="57"/>
      <c r="EG157" s="57"/>
      <c r="EH157" s="57"/>
      <c r="EI157" s="57"/>
      <c r="EJ157" s="57"/>
      <c r="EK157" s="57"/>
      <c r="EL157" s="57"/>
      <c r="EM157" s="57"/>
      <c r="EN157" s="57"/>
      <c r="EO157" s="57"/>
      <c r="EP157" s="57"/>
      <c r="EQ157" s="57"/>
      <c r="ER157" s="57"/>
      <c r="ES157" s="57"/>
      <c r="ET157" s="57"/>
      <c r="EU157" s="57"/>
      <c r="EV157" s="57"/>
      <c r="EW157" s="57"/>
      <c r="EX157" s="57"/>
      <c r="EY157" s="57"/>
      <c r="EZ157" s="57"/>
      <c r="FA157" s="57"/>
      <c r="FB157" s="57"/>
      <c r="FC157" s="57"/>
      <c r="FD157" s="57"/>
      <c r="FE157" s="57"/>
      <c r="FF157" s="57"/>
      <c r="FG157" s="57"/>
      <c r="FH157" s="57"/>
      <c r="FI157" s="57"/>
      <c r="FJ157" s="57"/>
      <c r="FK157" s="57"/>
      <c r="FL157" s="57"/>
      <c r="FM157" s="57"/>
      <c r="FN157" s="57"/>
      <c r="FO157" s="57"/>
      <c r="FP157" s="57"/>
      <c r="FQ157" s="57"/>
      <c r="FR157" s="57"/>
      <c r="FS157" s="57"/>
    </row>
    <row r="158" spans="1:175" hidden="1">
      <c r="A158" s="57"/>
      <c r="B158" s="71">
        <v>112</v>
      </c>
      <c r="C158" s="53">
        <v>0</v>
      </c>
      <c r="D158" s="342"/>
      <c r="E158" s="343"/>
      <c r="F158" s="343"/>
      <c r="G158" s="344"/>
      <c r="H158" s="53">
        <f>BC_LĐNM!E113</f>
        <v>0</v>
      </c>
      <c r="I158" s="34">
        <f>BC_LĐNM!F113</f>
        <v>0</v>
      </c>
      <c r="J158" s="34"/>
      <c r="K158" s="34">
        <f>BC_LĐNM!H88</f>
        <v>0</v>
      </c>
      <c r="L158" s="57"/>
      <c r="M158" s="57"/>
      <c r="N158" s="57"/>
      <c r="O158" s="57"/>
      <c r="P158" s="57"/>
      <c r="Q158" s="57"/>
      <c r="R158" s="57"/>
      <c r="S158" s="57"/>
      <c r="T158" s="57"/>
      <c r="U158" s="57"/>
      <c r="V158" s="57"/>
      <c r="W158" s="57"/>
      <c r="X158" s="57"/>
      <c r="Y158" s="57"/>
      <c r="Z158" s="57"/>
      <c r="AA158" s="57"/>
      <c r="AB158" s="57"/>
      <c r="AC158" s="57"/>
      <c r="AD158" s="57"/>
      <c r="AE158" s="57"/>
      <c r="AF158" s="57"/>
      <c r="AG158" s="57"/>
      <c r="AH158" s="57"/>
      <c r="AI158" s="57"/>
      <c r="AJ158" s="57"/>
      <c r="AK158" s="57"/>
      <c r="AL158" s="57"/>
      <c r="AM158" s="57"/>
      <c r="AN158" s="57"/>
      <c r="AO158" s="57"/>
      <c r="AP158" s="57"/>
      <c r="AQ158" s="57"/>
      <c r="AR158" s="57"/>
      <c r="AS158" s="57"/>
      <c r="AT158" s="57"/>
      <c r="AU158" s="57"/>
      <c r="AV158" s="57"/>
      <c r="AW158" s="57"/>
      <c r="AX158" s="57"/>
      <c r="AY158" s="57"/>
      <c r="AZ158" s="57"/>
      <c r="BA158" s="57"/>
      <c r="BB158" s="57"/>
      <c r="BC158" s="57"/>
      <c r="BD158" s="57"/>
      <c r="BE158" s="57"/>
      <c r="BF158" s="57"/>
      <c r="BG158" s="57"/>
      <c r="BH158" s="57"/>
      <c r="BI158" s="57"/>
      <c r="BJ158" s="57"/>
      <c r="BK158" s="57"/>
      <c r="BL158" s="57"/>
      <c r="BM158" s="57"/>
      <c r="BN158" s="57"/>
      <c r="BO158" s="57"/>
      <c r="BP158" s="57"/>
      <c r="BQ158" s="57"/>
      <c r="BR158" s="57"/>
      <c r="BS158" s="57"/>
      <c r="BT158" s="57"/>
      <c r="BU158" s="57"/>
      <c r="BV158" s="57"/>
      <c r="BW158" s="57"/>
      <c r="BX158" s="57"/>
      <c r="BY158" s="57"/>
      <c r="BZ158" s="57"/>
      <c r="CA158" s="57"/>
      <c r="CB158" s="57"/>
      <c r="CC158" s="57"/>
      <c r="CD158" s="57"/>
      <c r="CE158" s="57"/>
      <c r="CF158" s="57"/>
      <c r="CG158" s="57"/>
      <c r="CH158" s="57"/>
      <c r="CI158" s="57"/>
      <c r="CJ158" s="57"/>
      <c r="CK158" s="57"/>
      <c r="CL158" s="57"/>
      <c r="CM158" s="57"/>
      <c r="CN158" s="57"/>
      <c r="CO158" s="57"/>
      <c r="CP158" s="57"/>
      <c r="CQ158" s="57"/>
      <c r="CR158" s="57"/>
      <c r="CS158" s="57"/>
      <c r="CT158" s="57"/>
      <c r="CU158" s="57"/>
      <c r="CV158" s="57"/>
      <c r="CW158" s="57"/>
      <c r="CX158" s="57"/>
      <c r="CY158" s="57"/>
      <c r="CZ158" s="57"/>
      <c r="DA158" s="57"/>
      <c r="DB158" s="57"/>
      <c r="DC158" s="57"/>
      <c r="DD158" s="57"/>
      <c r="DE158" s="57"/>
      <c r="DF158" s="57"/>
      <c r="DG158" s="57"/>
      <c r="DH158" s="57"/>
      <c r="DI158" s="57"/>
      <c r="DJ158" s="57"/>
      <c r="DK158" s="57"/>
      <c r="DL158" s="57"/>
      <c r="DM158" s="57"/>
      <c r="DN158" s="57"/>
      <c r="DO158" s="57"/>
      <c r="DP158" s="57"/>
      <c r="DQ158" s="57"/>
      <c r="DR158" s="57"/>
      <c r="DS158" s="57"/>
      <c r="DT158" s="57"/>
      <c r="DU158" s="57"/>
      <c r="DV158" s="57"/>
      <c r="DW158" s="57"/>
      <c r="DX158" s="57"/>
      <c r="DY158" s="57"/>
      <c r="DZ158" s="57"/>
      <c r="EA158" s="57"/>
      <c r="EB158" s="57"/>
      <c r="EC158" s="57"/>
      <c r="ED158" s="57"/>
      <c r="EE158" s="57"/>
      <c r="EF158" s="57"/>
      <c r="EG158" s="57"/>
      <c r="EH158" s="57"/>
      <c r="EI158" s="57"/>
      <c r="EJ158" s="57"/>
      <c r="EK158" s="57"/>
      <c r="EL158" s="57"/>
      <c r="EM158" s="57"/>
      <c r="EN158" s="57"/>
      <c r="EO158" s="57"/>
      <c r="EP158" s="57"/>
      <c r="EQ158" s="57"/>
      <c r="ER158" s="57"/>
      <c r="ES158" s="57"/>
      <c r="ET158" s="57"/>
      <c r="EU158" s="57"/>
      <c r="EV158" s="57"/>
      <c r="EW158" s="57"/>
      <c r="EX158" s="57"/>
      <c r="EY158" s="57"/>
      <c r="EZ158" s="57"/>
      <c r="FA158" s="57"/>
      <c r="FB158" s="57"/>
      <c r="FC158" s="57"/>
      <c r="FD158" s="57"/>
      <c r="FE158" s="57"/>
      <c r="FF158" s="57"/>
      <c r="FG158" s="57"/>
      <c r="FH158" s="57"/>
      <c r="FI158" s="57"/>
      <c r="FJ158" s="57"/>
      <c r="FK158" s="57"/>
      <c r="FL158" s="57"/>
      <c r="FM158" s="57"/>
      <c r="FN158" s="57"/>
      <c r="FO158" s="57"/>
      <c r="FP158" s="57"/>
      <c r="FQ158" s="57"/>
      <c r="FR158" s="57"/>
      <c r="FS158" s="57"/>
    </row>
    <row r="159" spans="1:175" hidden="1">
      <c r="A159" s="57"/>
      <c r="B159" s="71">
        <v>113</v>
      </c>
      <c r="C159" s="53">
        <v>0</v>
      </c>
      <c r="D159" s="342"/>
      <c r="E159" s="343"/>
      <c r="F159" s="343"/>
      <c r="G159" s="344"/>
      <c r="H159" s="53">
        <f>BC_LĐNM!E114</f>
        <v>0</v>
      </c>
      <c r="I159" s="34">
        <f>BC_LĐNM!F114</f>
        <v>0</v>
      </c>
      <c r="J159" s="34"/>
      <c r="K159" s="34">
        <f>BC_LĐNM!H89</f>
        <v>0</v>
      </c>
      <c r="L159" s="57"/>
      <c r="M159" s="57"/>
      <c r="N159" s="57"/>
      <c r="O159" s="57"/>
      <c r="P159" s="57"/>
      <c r="Q159" s="57"/>
      <c r="R159" s="57"/>
      <c r="S159" s="57"/>
      <c r="T159" s="57"/>
      <c r="U159" s="57"/>
      <c r="V159" s="57"/>
      <c r="W159" s="57"/>
      <c r="X159" s="57"/>
      <c r="Y159" s="57"/>
      <c r="Z159" s="57"/>
      <c r="AA159" s="57"/>
      <c r="AB159" s="57"/>
      <c r="AC159" s="57"/>
      <c r="AD159" s="57"/>
      <c r="AE159" s="57"/>
      <c r="AF159" s="57"/>
      <c r="AG159" s="57"/>
      <c r="AH159" s="57"/>
      <c r="AI159" s="57"/>
      <c r="AJ159" s="57"/>
      <c r="AK159" s="57"/>
      <c r="AL159" s="57"/>
      <c r="AM159" s="57"/>
      <c r="AN159" s="57"/>
      <c r="AO159" s="57"/>
      <c r="AP159" s="57"/>
      <c r="AQ159" s="57"/>
      <c r="AR159" s="57"/>
      <c r="AS159" s="57"/>
      <c r="AT159" s="57"/>
      <c r="AU159" s="57"/>
      <c r="AV159" s="57"/>
      <c r="AW159" s="57"/>
      <c r="AX159" s="57"/>
      <c r="AY159" s="57"/>
      <c r="AZ159" s="57"/>
      <c r="BA159" s="57"/>
      <c r="BB159" s="57"/>
      <c r="BC159" s="57"/>
      <c r="BD159" s="57"/>
      <c r="BE159" s="57"/>
      <c r="BF159" s="57"/>
      <c r="BG159" s="57"/>
      <c r="BH159" s="57"/>
      <c r="BI159" s="57"/>
      <c r="BJ159" s="57"/>
      <c r="BK159" s="57"/>
      <c r="BL159" s="57"/>
      <c r="BM159" s="57"/>
      <c r="BN159" s="57"/>
      <c r="BO159" s="57"/>
      <c r="BP159" s="57"/>
      <c r="BQ159" s="57"/>
      <c r="BR159" s="57"/>
      <c r="BS159" s="57"/>
      <c r="BT159" s="57"/>
      <c r="BU159" s="57"/>
      <c r="BV159" s="57"/>
      <c r="BW159" s="57"/>
      <c r="BX159" s="57"/>
      <c r="BY159" s="57"/>
      <c r="BZ159" s="57"/>
      <c r="CA159" s="57"/>
      <c r="CB159" s="57"/>
      <c r="CC159" s="57"/>
      <c r="CD159" s="57"/>
      <c r="CE159" s="57"/>
      <c r="CF159" s="57"/>
      <c r="CG159" s="57"/>
      <c r="CH159" s="57"/>
      <c r="CI159" s="57"/>
      <c r="CJ159" s="57"/>
      <c r="CK159" s="57"/>
      <c r="CL159" s="57"/>
      <c r="CM159" s="57"/>
      <c r="CN159" s="57"/>
      <c r="CO159" s="57"/>
      <c r="CP159" s="57"/>
      <c r="CQ159" s="57"/>
      <c r="CR159" s="57"/>
      <c r="CS159" s="57"/>
      <c r="CT159" s="57"/>
      <c r="CU159" s="57"/>
      <c r="CV159" s="57"/>
      <c r="CW159" s="57"/>
      <c r="CX159" s="57"/>
      <c r="CY159" s="57"/>
      <c r="CZ159" s="57"/>
      <c r="DA159" s="57"/>
      <c r="DB159" s="57"/>
      <c r="DC159" s="57"/>
      <c r="DD159" s="57"/>
      <c r="DE159" s="57"/>
      <c r="DF159" s="57"/>
      <c r="DG159" s="57"/>
      <c r="DH159" s="57"/>
      <c r="DI159" s="57"/>
      <c r="DJ159" s="57"/>
      <c r="DK159" s="57"/>
      <c r="DL159" s="57"/>
      <c r="DM159" s="57"/>
      <c r="DN159" s="57"/>
      <c r="DO159" s="57"/>
      <c r="DP159" s="57"/>
      <c r="DQ159" s="57"/>
      <c r="DR159" s="57"/>
      <c r="DS159" s="57"/>
      <c r="DT159" s="57"/>
      <c r="DU159" s="57"/>
      <c r="DV159" s="57"/>
      <c r="DW159" s="57"/>
      <c r="DX159" s="57"/>
      <c r="DY159" s="57"/>
      <c r="DZ159" s="57"/>
      <c r="EA159" s="57"/>
      <c r="EB159" s="57"/>
      <c r="EC159" s="57"/>
      <c r="ED159" s="57"/>
      <c r="EE159" s="57"/>
      <c r="EF159" s="57"/>
      <c r="EG159" s="57"/>
      <c r="EH159" s="57"/>
      <c r="EI159" s="57"/>
      <c r="EJ159" s="57"/>
      <c r="EK159" s="57"/>
      <c r="EL159" s="57"/>
      <c r="EM159" s="57"/>
      <c r="EN159" s="57"/>
      <c r="EO159" s="57"/>
      <c r="EP159" s="57"/>
      <c r="EQ159" s="57"/>
      <c r="ER159" s="57"/>
      <c r="ES159" s="57"/>
      <c r="ET159" s="57"/>
      <c r="EU159" s="57"/>
      <c r="EV159" s="57"/>
      <c r="EW159" s="57"/>
      <c r="EX159" s="57"/>
      <c r="EY159" s="57"/>
      <c r="EZ159" s="57"/>
      <c r="FA159" s="57"/>
      <c r="FB159" s="57"/>
      <c r="FC159" s="57"/>
      <c r="FD159" s="57"/>
      <c r="FE159" s="57"/>
      <c r="FF159" s="57"/>
      <c r="FG159" s="57"/>
      <c r="FH159" s="57"/>
      <c r="FI159" s="57"/>
      <c r="FJ159" s="57"/>
      <c r="FK159" s="57"/>
      <c r="FL159" s="57"/>
      <c r="FM159" s="57"/>
      <c r="FN159" s="57"/>
      <c r="FO159" s="57"/>
      <c r="FP159" s="57"/>
      <c r="FQ159" s="57"/>
      <c r="FR159" s="57"/>
      <c r="FS159" s="57"/>
    </row>
    <row r="160" spans="1:175" hidden="1">
      <c r="A160" s="57"/>
      <c r="B160" s="71">
        <v>114</v>
      </c>
      <c r="C160" s="53">
        <v>0</v>
      </c>
      <c r="D160" s="342"/>
      <c r="E160" s="343"/>
      <c r="F160" s="343"/>
      <c r="G160" s="344"/>
      <c r="H160" s="53">
        <f>BC_LĐNM!E115</f>
        <v>0</v>
      </c>
      <c r="I160" s="34">
        <f>BC_LĐNM!F115</f>
        <v>0</v>
      </c>
      <c r="J160" s="34"/>
      <c r="K160" s="34">
        <f>BC_LĐNM!H90</f>
        <v>0</v>
      </c>
      <c r="L160" s="57"/>
      <c r="M160" s="57"/>
      <c r="N160" s="57"/>
      <c r="O160" s="57"/>
      <c r="P160" s="57"/>
      <c r="Q160" s="57"/>
      <c r="R160" s="57"/>
      <c r="S160" s="57"/>
      <c r="T160" s="57"/>
      <c r="U160" s="57"/>
      <c r="V160" s="57"/>
      <c r="W160" s="57"/>
      <c r="X160" s="57"/>
      <c r="Y160" s="57"/>
      <c r="Z160" s="57"/>
      <c r="AA160" s="57"/>
      <c r="AB160" s="57"/>
      <c r="AC160" s="57"/>
      <c r="AD160" s="57"/>
      <c r="AE160" s="57"/>
      <c r="AF160" s="57"/>
      <c r="AG160" s="57"/>
      <c r="AH160" s="57"/>
      <c r="AI160" s="57"/>
      <c r="AJ160" s="57"/>
      <c r="AK160" s="57"/>
      <c r="AL160" s="57"/>
      <c r="AM160" s="57"/>
      <c r="AN160" s="57"/>
      <c r="AO160" s="57"/>
      <c r="AP160" s="57"/>
      <c r="AQ160" s="57"/>
      <c r="AR160" s="57"/>
      <c r="AS160" s="57"/>
      <c r="AT160" s="57"/>
      <c r="AU160" s="57"/>
      <c r="AV160" s="57"/>
      <c r="AW160" s="57"/>
      <c r="AX160" s="57"/>
      <c r="AY160" s="57"/>
      <c r="AZ160" s="57"/>
      <c r="BA160" s="57"/>
      <c r="BB160" s="57"/>
      <c r="BC160" s="57"/>
      <c r="BD160" s="57"/>
      <c r="BE160" s="57"/>
      <c r="BF160" s="57"/>
      <c r="BG160" s="57"/>
      <c r="BH160" s="57"/>
      <c r="BI160" s="57"/>
      <c r="BJ160" s="57"/>
      <c r="BK160" s="57"/>
      <c r="BL160" s="57"/>
      <c r="BM160" s="57"/>
      <c r="BN160" s="57"/>
      <c r="BO160" s="57"/>
      <c r="BP160" s="57"/>
      <c r="BQ160" s="57"/>
      <c r="BR160" s="57"/>
      <c r="BS160" s="57"/>
      <c r="BT160" s="57"/>
      <c r="BU160" s="57"/>
      <c r="BV160" s="57"/>
      <c r="BW160" s="57"/>
      <c r="BX160" s="57"/>
      <c r="BY160" s="57"/>
      <c r="BZ160" s="57"/>
      <c r="CA160" s="57"/>
      <c r="CB160" s="57"/>
      <c r="CC160" s="57"/>
      <c r="CD160" s="57"/>
      <c r="CE160" s="57"/>
      <c r="CF160" s="57"/>
      <c r="CG160" s="57"/>
      <c r="CH160" s="57"/>
      <c r="CI160" s="57"/>
      <c r="CJ160" s="57"/>
      <c r="CK160" s="57"/>
      <c r="CL160" s="57"/>
      <c r="CM160" s="57"/>
      <c r="CN160" s="57"/>
      <c r="CO160" s="57"/>
      <c r="CP160" s="57"/>
      <c r="CQ160" s="57"/>
      <c r="CR160" s="57"/>
      <c r="CS160" s="57"/>
      <c r="CT160" s="57"/>
      <c r="CU160" s="57"/>
      <c r="CV160" s="57"/>
      <c r="CW160" s="57"/>
      <c r="CX160" s="57"/>
      <c r="CY160" s="57"/>
      <c r="CZ160" s="57"/>
      <c r="DA160" s="57"/>
      <c r="DB160" s="57"/>
      <c r="DC160" s="57"/>
      <c r="DD160" s="57"/>
      <c r="DE160" s="57"/>
      <c r="DF160" s="57"/>
      <c r="DG160" s="57"/>
      <c r="DH160" s="57"/>
      <c r="DI160" s="57"/>
      <c r="DJ160" s="57"/>
      <c r="DK160" s="57"/>
      <c r="DL160" s="57"/>
      <c r="DM160" s="57"/>
      <c r="DN160" s="57"/>
      <c r="DO160" s="57"/>
      <c r="DP160" s="57"/>
      <c r="DQ160" s="57"/>
      <c r="DR160" s="57"/>
      <c r="DS160" s="57"/>
      <c r="DT160" s="57"/>
      <c r="DU160" s="57"/>
      <c r="DV160" s="57"/>
      <c r="DW160" s="57"/>
      <c r="DX160" s="57"/>
      <c r="DY160" s="57"/>
      <c r="DZ160" s="57"/>
      <c r="EA160" s="57"/>
      <c r="EB160" s="57"/>
      <c r="EC160" s="57"/>
      <c r="ED160" s="57"/>
      <c r="EE160" s="57"/>
      <c r="EF160" s="57"/>
      <c r="EG160" s="57"/>
      <c r="EH160" s="57"/>
      <c r="EI160" s="57"/>
      <c r="EJ160" s="57"/>
      <c r="EK160" s="57"/>
      <c r="EL160" s="57"/>
      <c r="EM160" s="57"/>
      <c r="EN160" s="57"/>
      <c r="EO160" s="57"/>
      <c r="EP160" s="57"/>
      <c r="EQ160" s="57"/>
      <c r="ER160" s="57"/>
      <c r="ES160" s="57"/>
      <c r="ET160" s="57"/>
      <c r="EU160" s="57"/>
      <c r="EV160" s="57"/>
      <c r="EW160" s="57"/>
      <c r="EX160" s="57"/>
      <c r="EY160" s="57"/>
      <c r="EZ160" s="57"/>
      <c r="FA160" s="57"/>
      <c r="FB160" s="57"/>
      <c r="FC160" s="57"/>
      <c r="FD160" s="57"/>
      <c r="FE160" s="57"/>
      <c r="FF160" s="57"/>
      <c r="FG160" s="57"/>
      <c r="FH160" s="57"/>
      <c r="FI160" s="57"/>
      <c r="FJ160" s="57"/>
      <c r="FK160" s="57"/>
      <c r="FL160" s="57"/>
      <c r="FM160" s="57"/>
      <c r="FN160" s="57"/>
      <c r="FO160" s="57"/>
      <c r="FP160" s="57"/>
      <c r="FQ160" s="57"/>
      <c r="FR160" s="57"/>
      <c r="FS160" s="57"/>
    </row>
    <row r="161" spans="1:182" hidden="1">
      <c r="A161" s="57"/>
      <c r="B161" s="71">
        <v>115</v>
      </c>
      <c r="C161" s="53">
        <v>0</v>
      </c>
      <c r="D161" s="342"/>
      <c r="E161" s="343"/>
      <c r="F161" s="343"/>
      <c r="G161" s="344"/>
      <c r="H161" s="53">
        <f>BC_LĐNM!E116</f>
        <v>0</v>
      </c>
      <c r="I161" s="34">
        <f>BC_LĐNM!F116</f>
        <v>0</v>
      </c>
      <c r="J161" s="34"/>
      <c r="K161" s="34">
        <f>BC_LĐNM!H91</f>
        <v>0</v>
      </c>
      <c r="L161" s="57"/>
      <c r="M161" s="57"/>
      <c r="N161" s="57"/>
      <c r="O161" s="57"/>
      <c r="P161" s="57"/>
      <c r="Q161" s="57"/>
      <c r="R161" s="57"/>
      <c r="S161" s="57"/>
      <c r="T161" s="57"/>
      <c r="U161" s="57"/>
      <c r="V161" s="57"/>
      <c r="W161" s="57"/>
      <c r="X161" s="57"/>
      <c r="Y161" s="57"/>
      <c r="Z161" s="57"/>
      <c r="AA161" s="57"/>
      <c r="AB161" s="57"/>
      <c r="AC161" s="57"/>
      <c r="AD161" s="57"/>
      <c r="AE161" s="57"/>
      <c r="AF161" s="57"/>
      <c r="AG161" s="57"/>
      <c r="AH161" s="57"/>
      <c r="AI161" s="57"/>
      <c r="AJ161" s="57"/>
      <c r="AK161" s="57"/>
      <c r="AL161" s="57"/>
      <c r="AM161" s="57"/>
      <c r="AN161" s="57"/>
      <c r="AO161" s="57"/>
      <c r="AP161" s="57"/>
      <c r="AQ161" s="57"/>
      <c r="AR161" s="57"/>
      <c r="AS161" s="57"/>
      <c r="AT161" s="57"/>
      <c r="AU161" s="57"/>
      <c r="AV161" s="57"/>
      <c r="AW161" s="57"/>
      <c r="AX161" s="57"/>
      <c r="AY161" s="57"/>
      <c r="AZ161" s="57"/>
      <c r="BA161" s="57"/>
      <c r="BB161" s="57"/>
      <c r="BC161" s="57"/>
      <c r="BD161" s="57"/>
      <c r="BE161" s="57"/>
      <c r="BF161" s="57"/>
      <c r="BG161" s="57"/>
      <c r="BH161" s="57"/>
      <c r="BI161" s="57"/>
      <c r="BJ161" s="57"/>
      <c r="BK161" s="57"/>
      <c r="BL161" s="57"/>
      <c r="BM161" s="57"/>
      <c r="BN161" s="57"/>
      <c r="BO161" s="57"/>
      <c r="BP161" s="57"/>
      <c r="BQ161" s="57"/>
      <c r="BR161" s="57"/>
      <c r="BS161" s="57"/>
      <c r="BT161" s="57"/>
      <c r="BU161" s="57"/>
      <c r="BV161" s="57"/>
      <c r="BW161" s="57"/>
      <c r="BX161" s="57"/>
      <c r="BY161" s="57"/>
      <c r="BZ161" s="57"/>
      <c r="CA161" s="57"/>
      <c r="CB161" s="57"/>
      <c r="CC161" s="57"/>
      <c r="CD161" s="57"/>
      <c r="CE161" s="57"/>
      <c r="CF161" s="57"/>
      <c r="CG161" s="57"/>
      <c r="CH161" s="57"/>
      <c r="CI161" s="57"/>
      <c r="CJ161" s="57"/>
      <c r="CK161" s="57"/>
      <c r="CL161" s="57"/>
      <c r="CM161" s="57"/>
      <c r="CN161" s="57"/>
      <c r="CO161" s="57"/>
      <c r="CP161" s="57"/>
      <c r="CQ161" s="57"/>
      <c r="CR161" s="57"/>
      <c r="CS161" s="57"/>
      <c r="CT161" s="57"/>
      <c r="CU161" s="57"/>
      <c r="CV161" s="57"/>
      <c r="CW161" s="57"/>
      <c r="CX161" s="57"/>
      <c r="CY161" s="57"/>
      <c r="CZ161" s="57"/>
      <c r="DA161" s="57"/>
      <c r="DB161" s="57"/>
      <c r="DC161" s="57"/>
      <c r="DD161" s="57"/>
      <c r="DE161" s="57"/>
      <c r="DF161" s="57"/>
      <c r="DG161" s="57"/>
      <c r="DH161" s="57"/>
      <c r="DI161" s="57"/>
      <c r="DJ161" s="57"/>
      <c r="DK161" s="57"/>
      <c r="DL161" s="57"/>
      <c r="DM161" s="57"/>
      <c r="DN161" s="57"/>
      <c r="DO161" s="57"/>
      <c r="DP161" s="57"/>
      <c r="DQ161" s="57"/>
      <c r="DR161" s="57"/>
      <c r="DS161" s="57"/>
      <c r="DT161" s="57"/>
      <c r="DU161" s="57"/>
      <c r="DV161" s="57"/>
      <c r="DW161" s="57"/>
      <c r="DX161" s="57"/>
      <c r="DY161" s="57"/>
      <c r="DZ161" s="57"/>
      <c r="EA161" s="57"/>
      <c r="EB161" s="57"/>
      <c r="EC161" s="57"/>
      <c r="ED161" s="57"/>
      <c r="EE161" s="57"/>
      <c r="EF161" s="57"/>
      <c r="EG161" s="57"/>
      <c r="EH161" s="57"/>
      <c r="EI161" s="57"/>
      <c r="EJ161" s="57"/>
      <c r="EK161" s="57"/>
      <c r="EL161" s="57"/>
      <c r="EM161" s="57"/>
      <c r="EN161" s="57"/>
      <c r="EO161" s="57"/>
      <c r="EP161" s="57"/>
      <c r="EQ161" s="57"/>
      <c r="ER161" s="57"/>
      <c r="ES161" s="57"/>
      <c r="ET161" s="57"/>
      <c r="EU161" s="57"/>
      <c r="EV161" s="57"/>
      <c r="EW161" s="57"/>
      <c r="EX161" s="57"/>
      <c r="EY161" s="57"/>
      <c r="EZ161" s="57"/>
      <c r="FA161" s="57"/>
      <c r="FB161" s="57"/>
      <c r="FC161" s="57"/>
      <c r="FD161" s="57"/>
      <c r="FE161" s="57"/>
      <c r="FF161" s="57"/>
      <c r="FG161" s="57"/>
      <c r="FH161" s="57"/>
      <c r="FI161" s="57"/>
      <c r="FJ161" s="57"/>
      <c r="FK161" s="57"/>
      <c r="FL161" s="57"/>
      <c r="FM161" s="57"/>
      <c r="FN161" s="57"/>
      <c r="FO161" s="57"/>
      <c r="FP161" s="57"/>
      <c r="FQ161" s="57"/>
      <c r="FR161" s="57"/>
      <c r="FS161" s="57"/>
    </row>
    <row r="162" spans="1:182" hidden="1">
      <c r="A162" s="57"/>
      <c r="B162" s="71">
        <v>116</v>
      </c>
      <c r="C162" s="53">
        <v>0</v>
      </c>
      <c r="D162" s="342"/>
      <c r="E162" s="343"/>
      <c r="F162" s="343"/>
      <c r="G162" s="344"/>
      <c r="H162" s="53">
        <f>BC_LĐNM!E117</f>
        <v>0</v>
      </c>
      <c r="I162" s="34">
        <f>BC_LĐNM!F117</f>
        <v>0</v>
      </c>
      <c r="J162" s="34"/>
      <c r="K162" s="34">
        <f>BC_LĐNM!H92</f>
        <v>0</v>
      </c>
      <c r="L162" s="57"/>
      <c r="M162" s="57"/>
      <c r="N162" s="57"/>
      <c r="O162" s="57"/>
      <c r="P162" s="57"/>
      <c r="Q162" s="57"/>
      <c r="R162" s="57"/>
      <c r="S162" s="57"/>
      <c r="T162" s="57"/>
      <c r="U162" s="57"/>
      <c r="V162" s="57"/>
      <c r="W162" s="57"/>
      <c r="X162" s="57"/>
      <c r="Y162" s="57"/>
      <c r="Z162" s="57"/>
      <c r="AA162" s="57"/>
      <c r="AB162" s="57"/>
      <c r="AC162" s="57"/>
      <c r="AD162" s="57"/>
      <c r="AE162" s="57"/>
      <c r="AF162" s="57"/>
      <c r="AG162" s="57"/>
      <c r="AH162" s="57"/>
      <c r="AI162" s="57"/>
      <c r="AJ162" s="57"/>
      <c r="AK162" s="57"/>
      <c r="AL162" s="57"/>
      <c r="AM162" s="57"/>
      <c r="AN162" s="57"/>
      <c r="AO162" s="57"/>
      <c r="AP162" s="57"/>
      <c r="AQ162" s="57"/>
      <c r="AR162" s="57"/>
      <c r="AS162" s="57"/>
      <c r="AT162" s="57"/>
      <c r="AU162" s="57"/>
      <c r="AV162" s="57"/>
      <c r="AW162" s="57"/>
      <c r="AX162" s="57"/>
      <c r="AY162" s="57"/>
      <c r="AZ162" s="57"/>
      <c r="BA162" s="57"/>
      <c r="BB162" s="57"/>
      <c r="BC162" s="57"/>
      <c r="BD162" s="57"/>
      <c r="BE162" s="57"/>
      <c r="BF162" s="57"/>
      <c r="BG162" s="57"/>
      <c r="BH162" s="57"/>
      <c r="BI162" s="57"/>
      <c r="BJ162" s="57"/>
      <c r="BK162" s="57"/>
      <c r="BL162" s="57"/>
      <c r="BM162" s="57"/>
      <c r="BN162" s="57"/>
      <c r="BO162" s="57"/>
      <c r="BP162" s="57"/>
      <c r="BQ162" s="57"/>
      <c r="BR162" s="57"/>
      <c r="BS162" s="57"/>
      <c r="BT162" s="57"/>
      <c r="BU162" s="57"/>
      <c r="BV162" s="57"/>
      <c r="BW162" s="57"/>
      <c r="BX162" s="57"/>
      <c r="BY162" s="57"/>
      <c r="BZ162" s="57"/>
      <c r="CA162" s="57"/>
      <c r="CB162" s="57"/>
      <c r="CC162" s="57"/>
      <c r="CD162" s="57"/>
      <c r="CE162" s="57"/>
      <c r="CF162" s="57"/>
      <c r="CG162" s="57"/>
      <c r="CH162" s="57"/>
      <c r="CI162" s="57"/>
      <c r="CJ162" s="57"/>
      <c r="CK162" s="57"/>
      <c r="CL162" s="57"/>
      <c r="CM162" s="57"/>
      <c r="CN162" s="57"/>
      <c r="CO162" s="57"/>
      <c r="CP162" s="57"/>
      <c r="CQ162" s="57"/>
      <c r="CR162" s="57"/>
      <c r="CS162" s="57"/>
      <c r="CT162" s="57"/>
      <c r="CU162" s="57"/>
      <c r="CV162" s="57"/>
      <c r="CW162" s="57"/>
      <c r="CX162" s="57"/>
      <c r="CY162" s="57"/>
      <c r="CZ162" s="57"/>
      <c r="DA162" s="57"/>
      <c r="DB162" s="57"/>
      <c r="DC162" s="57"/>
      <c r="DD162" s="57"/>
      <c r="DE162" s="57"/>
      <c r="DF162" s="57"/>
      <c r="DG162" s="57"/>
      <c r="DH162" s="57"/>
      <c r="DI162" s="57"/>
      <c r="DJ162" s="57"/>
      <c r="DK162" s="57"/>
      <c r="DL162" s="57"/>
      <c r="DM162" s="57"/>
      <c r="DN162" s="57"/>
      <c r="DO162" s="57"/>
      <c r="DP162" s="57"/>
      <c r="DQ162" s="57"/>
      <c r="DR162" s="57"/>
      <c r="DS162" s="57"/>
      <c r="DT162" s="57"/>
      <c r="DU162" s="57"/>
      <c r="DV162" s="57"/>
      <c r="DW162" s="57"/>
      <c r="DX162" s="57"/>
      <c r="DY162" s="57"/>
      <c r="DZ162" s="57"/>
      <c r="EA162" s="57"/>
      <c r="EB162" s="57"/>
      <c r="EC162" s="57"/>
      <c r="ED162" s="57"/>
      <c r="EE162" s="57"/>
      <c r="EF162" s="57"/>
      <c r="EG162" s="57"/>
      <c r="EH162" s="57"/>
      <c r="EI162" s="57"/>
      <c r="EJ162" s="57"/>
      <c r="EK162" s="57"/>
      <c r="EL162" s="57"/>
      <c r="EM162" s="57"/>
      <c r="EN162" s="57"/>
      <c r="EO162" s="57"/>
      <c r="EP162" s="57"/>
      <c r="EQ162" s="57"/>
      <c r="ER162" s="57"/>
      <c r="ES162" s="57"/>
      <c r="ET162" s="57"/>
      <c r="EU162" s="57"/>
      <c r="EV162" s="57"/>
      <c r="EW162" s="57"/>
      <c r="EX162" s="57"/>
      <c r="EY162" s="57"/>
      <c r="EZ162" s="57"/>
      <c r="FA162" s="57"/>
      <c r="FB162" s="57"/>
      <c r="FC162" s="57"/>
      <c r="FD162" s="57"/>
      <c r="FE162" s="57"/>
      <c r="FF162" s="57"/>
      <c r="FG162" s="57"/>
      <c r="FH162" s="57"/>
      <c r="FI162" s="57"/>
      <c r="FJ162" s="57"/>
      <c r="FK162" s="57"/>
      <c r="FL162" s="57"/>
      <c r="FM162" s="57"/>
      <c r="FN162" s="57"/>
      <c r="FO162" s="57"/>
      <c r="FP162" s="57"/>
      <c r="FQ162" s="57"/>
      <c r="FR162" s="57"/>
      <c r="FS162" s="57"/>
    </row>
    <row r="163" spans="1:182" hidden="1">
      <c r="A163" s="57"/>
      <c r="B163" s="71">
        <v>117</v>
      </c>
      <c r="C163" s="53">
        <v>0</v>
      </c>
      <c r="D163" s="342"/>
      <c r="E163" s="343"/>
      <c r="F163" s="343"/>
      <c r="G163" s="344"/>
      <c r="H163" s="53">
        <f>BC_LĐNM!E118</f>
        <v>0</v>
      </c>
      <c r="I163" s="34">
        <f>BC_LĐNM!F118</f>
        <v>0</v>
      </c>
      <c r="J163" s="34"/>
      <c r="K163" s="34">
        <f>BC_LĐNM!H93</f>
        <v>0</v>
      </c>
      <c r="L163" s="57"/>
      <c r="M163" s="57"/>
      <c r="N163" s="57"/>
      <c r="O163" s="57"/>
      <c r="P163" s="57"/>
      <c r="Q163" s="57"/>
      <c r="R163" s="57"/>
      <c r="S163" s="57"/>
      <c r="T163" s="57"/>
      <c r="U163" s="57"/>
      <c r="V163" s="57"/>
      <c r="W163" s="57"/>
      <c r="X163" s="57"/>
      <c r="Y163" s="57"/>
      <c r="Z163" s="57"/>
      <c r="AA163" s="57"/>
      <c r="AB163" s="57"/>
      <c r="AC163" s="57"/>
      <c r="AD163" s="57"/>
      <c r="AE163" s="57"/>
      <c r="AF163" s="57"/>
      <c r="AG163" s="57"/>
      <c r="AH163" s="57"/>
      <c r="AI163" s="57"/>
      <c r="AJ163" s="57"/>
      <c r="AK163" s="57"/>
      <c r="AL163" s="57"/>
      <c r="AM163" s="57"/>
      <c r="AN163" s="57"/>
      <c r="AO163" s="57"/>
      <c r="AP163" s="57"/>
      <c r="AQ163" s="57"/>
      <c r="AR163" s="57"/>
      <c r="AS163" s="57"/>
      <c r="AT163" s="57"/>
      <c r="AU163" s="57"/>
      <c r="AV163" s="57"/>
      <c r="AW163" s="57"/>
      <c r="AX163" s="57"/>
      <c r="AY163" s="57"/>
      <c r="AZ163" s="57"/>
      <c r="BA163" s="57"/>
      <c r="BB163" s="57"/>
      <c r="BC163" s="57"/>
      <c r="BD163" s="57"/>
      <c r="BE163" s="57"/>
      <c r="BF163" s="57"/>
      <c r="BG163" s="57"/>
      <c r="BH163" s="57"/>
      <c r="BI163" s="57"/>
      <c r="BJ163" s="57"/>
      <c r="BK163" s="57"/>
      <c r="BL163" s="57"/>
      <c r="BM163" s="57"/>
      <c r="BN163" s="57"/>
      <c r="BO163" s="57"/>
      <c r="BP163" s="57"/>
      <c r="BQ163" s="57"/>
      <c r="BR163" s="57"/>
      <c r="BS163" s="57"/>
      <c r="BT163" s="57"/>
      <c r="BU163" s="57"/>
      <c r="BV163" s="57"/>
      <c r="BW163" s="57"/>
      <c r="BX163" s="57"/>
      <c r="BY163" s="57"/>
      <c r="BZ163" s="57"/>
      <c r="CA163" s="57"/>
      <c r="CB163" s="57"/>
      <c r="CC163" s="57"/>
      <c r="CD163" s="57"/>
      <c r="CE163" s="57"/>
      <c r="CF163" s="57"/>
      <c r="CG163" s="57"/>
      <c r="CH163" s="57"/>
      <c r="CI163" s="57"/>
      <c r="CJ163" s="57"/>
      <c r="CK163" s="57"/>
      <c r="CL163" s="57"/>
      <c r="CM163" s="57"/>
      <c r="CN163" s="57"/>
      <c r="CO163" s="57"/>
      <c r="CP163" s="57"/>
      <c r="CQ163" s="57"/>
      <c r="CR163" s="57"/>
      <c r="CS163" s="57"/>
      <c r="CT163" s="57"/>
      <c r="CU163" s="57"/>
      <c r="CV163" s="57"/>
      <c r="CW163" s="57"/>
      <c r="CX163" s="57"/>
      <c r="CY163" s="57"/>
      <c r="CZ163" s="57"/>
      <c r="DA163" s="57"/>
      <c r="DB163" s="57"/>
      <c r="DC163" s="57"/>
      <c r="DD163" s="57"/>
      <c r="DE163" s="57"/>
      <c r="DF163" s="57"/>
      <c r="DG163" s="57"/>
      <c r="DH163" s="57"/>
      <c r="DI163" s="57"/>
      <c r="DJ163" s="57"/>
      <c r="DK163" s="57"/>
      <c r="DL163" s="57"/>
      <c r="DM163" s="57"/>
      <c r="DN163" s="57"/>
      <c r="DO163" s="57"/>
      <c r="DP163" s="57"/>
      <c r="DQ163" s="57"/>
      <c r="DR163" s="57"/>
      <c r="DS163" s="57"/>
      <c r="DT163" s="57"/>
      <c r="DU163" s="57"/>
      <c r="DV163" s="57"/>
      <c r="DW163" s="57"/>
      <c r="DX163" s="57"/>
      <c r="DY163" s="57"/>
      <c r="DZ163" s="57"/>
      <c r="EA163" s="57"/>
      <c r="EB163" s="57"/>
      <c r="EC163" s="57"/>
      <c r="ED163" s="57"/>
      <c r="EE163" s="57"/>
      <c r="EF163" s="57"/>
      <c r="EG163" s="57"/>
      <c r="EH163" s="57"/>
      <c r="EI163" s="57"/>
      <c r="EJ163" s="57"/>
      <c r="EK163" s="57"/>
      <c r="EL163" s="57"/>
      <c r="EM163" s="57"/>
      <c r="EN163" s="57"/>
      <c r="EO163" s="57"/>
      <c r="EP163" s="57"/>
      <c r="EQ163" s="57"/>
      <c r="ER163" s="57"/>
      <c r="ES163" s="57"/>
      <c r="ET163" s="57"/>
      <c r="EU163" s="57"/>
      <c r="EV163" s="57"/>
      <c r="EW163" s="57"/>
      <c r="EX163" s="57"/>
      <c r="EY163" s="57"/>
      <c r="EZ163" s="57"/>
      <c r="FA163" s="57"/>
      <c r="FB163" s="57"/>
      <c r="FC163" s="57"/>
      <c r="FD163" s="57"/>
      <c r="FE163" s="57"/>
      <c r="FF163" s="57"/>
      <c r="FG163" s="57"/>
      <c r="FH163" s="57"/>
      <c r="FI163" s="57"/>
      <c r="FJ163" s="57"/>
      <c r="FK163" s="57"/>
      <c r="FL163" s="57"/>
      <c r="FM163" s="57"/>
      <c r="FN163" s="57"/>
      <c r="FO163" s="57"/>
      <c r="FP163" s="57"/>
      <c r="FQ163" s="57"/>
      <c r="FR163" s="57"/>
      <c r="FS163" s="57"/>
    </row>
    <row r="164" spans="1:182" hidden="1">
      <c r="A164" s="57"/>
      <c r="B164" s="71">
        <v>118</v>
      </c>
      <c r="C164" s="53">
        <v>0</v>
      </c>
      <c r="D164" s="342"/>
      <c r="E164" s="343"/>
      <c r="F164" s="343"/>
      <c r="G164" s="344"/>
      <c r="H164" s="53">
        <f>BC_LĐNM!E119</f>
        <v>0</v>
      </c>
      <c r="I164" s="34">
        <f>BC_LĐNM!F119</f>
        <v>0</v>
      </c>
      <c r="J164" s="34"/>
      <c r="K164" s="34">
        <f>BC_LĐNM!H94</f>
        <v>0</v>
      </c>
      <c r="L164" s="57"/>
      <c r="M164" s="57"/>
      <c r="N164" s="57"/>
      <c r="O164" s="57"/>
      <c r="P164" s="57"/>
      <c r="Q164" s="57"/>
      <c r="R164" s="57"/>
      <c r="S164" s="57"/>
      <c r="T164" s="57"/>
      <c r="U164" s="57"/>
      <c r="V164" s="57"/>
      <c r="W164" s="57"/>
      <c r="X164" s="57"/>
      <c r="Y164" s="57"/>
      <c r="Z164" s="57"/>
      <c r="AA164" s="57"/>
      <c r="AB164" s="57"/>
      <c r="AC164" s="57"/>
      <c r="AD164" s="57"/>
      <c r="AE164" s="57"/>
      <c r="AF164" s="57"/>
      <c r="AG164" s="57"/>
      <c r="AH164" s="57"/>
      <c r="AI164" s="57"/>
      <c r="AJ164" s="57"/>
      <c r="AK164" s="57"/>
      <c r="AL164" s="57"/>
      <c r="AM164" s="57"/>
      <c r="AN164" s="57"/>
      <c r="AO164" s="57"/>
      <c r="AP164" s="57"/>
      <c r="AQ164" s="57"/>
      <c r="AR164" s="57"/>
      <c r="AS164" s="57"/>
      <c r="AT164" s="57"/>
      <c r="AU164" s="57"/>
      <c r="AV164" s="57"/>
      <c r="AW164" s="57"/>
      <c r="AX164" s="57"/>
      <c r="AY164" s="57"/>
      <c r="AZ164" s="57"/>
      <c r="BA164" s="57"/>
      <c r="BB164" s="57"/>
      <c r="BC164" s="57"/>
      <c r="BD164" s="57"/>
      <c r="BE164" s="57"/>
      <c r="BF164" s="57"/>
      <c r="BG164" s="57"/>
      <c r="BH164" s="57"/>
      <c r="BI164" s="57"/>
      <c r="BJ164" s="57"/>
      <c r="BK164" s="57"/>
      <c r="BL164" s="57"/>
      <c r="BM164" s="57"/>
      <c r="BN164" s="57"/>
      <c r="BO164" s="57"/>
      <c r="BP164" s="57"/>
      <c r="BQ164" s="57"/>
      <c r="BR164" s="57"/>
      <c r="BS164" s="57"/>
      <c r="BT164" s="57"/>
      <c r="BU164" s="57"/>
      <c r="BV164" s="57"/>
      <c r="BW164" s="57"/>
      <c r="BX164" s="57"/>
      <c r="BY164" s="57"/>
      <c r="BZ164" s="57"/>
      <c r="CA164" s="57"/>
      <c r="CB164" s="57"/>
      <c r="CC164" s="57"/>
      <c r="CD164" s="57"/>
      <c r="CE164" s="57"/>
      <c r="CF164" s="57"/>
      <c r="CG164" s="57"/>
      <c r="CH164" s="57"/>
      <c r="CI164" s="57"/>
      <c r="CJ164" s="57"/>
      <c r="CK164" s="57"/>
      <c r="CL164" s="57"/>
      <c r="CM164" s="57"/>
      <c r="CN164" s="57"/>
      <c r="CO164" s="57"/>
      <c r="CP164" s="57"/>
      <c r="CQ164" s="57"/>
      <c r="CR164" s="57"/>
      <c r="CS164" s="57"/>
      <c r="CT164" s="57"/>
      <c r="CU164" s="57"/>
      <c r="CV164" s="57"/>
      <c r="CW164" s="57"/>
      <c r="CX164" s="57"/>
      <c r="CY164" s="57"/>
      <c r="CZ164" s="57"/>
      <c r="DA164" s="57"/>
      <c r="DB164" s="57"/>
      <c r="DC164" s="57"/>
      <c r="DD164" s="57"/>
      <c r="DE164" s="57"/>
      <c r="DF164" s="57"/>
      <c r="DG164" s="57"/>
      <c r="DH164" s="57"/>
      <c r="DI164" s="57"/>
      <c r="DJ164" s="57"/>
      <c r="DK164" s="57"/>
      <c r="DL164" s="57"/>
      <c r="DM164" s="57"/>
      <c r="DN164" s="57"/>
      <c r="DO164" s="57"/>
      <c r="DP164" s="57"/>
      <c r="DQ164" s="57"/>
      <c r="DR164" s="57"/>
      <c r="DS164" s="57"/>
      <c r="DT164" s="57"/>
      <c r="DU164" s="57"/>
      <c r="DV164" s="57"/>
      <c r="DW164" s="57"/>
      <c r="DX164" s="57"/>
      <c r="DY164" s="57"/>
      <c r="DZ164" s="57"/>
      <c r="EA164" s="57"/>
      <c r="EB164" s="57"/>
      <c r="EC164" s="57"/>
      <c r="ED164" s="57"/>
      <c r="EE164" s="57"/>
      <c r="EF164" s="57"/>
      <c r="EG164" s="57"/>
      <c r="EH164" s="57"/>
      <c r="EI164" s="57"/>
      <c r="EJ164" s="57"/>
      <c r="EK164" s="57"/>
      <c r="EL164" s="57"/>
      <c r="EM164" s="57"/>
      <c r="EN164" s="57"/>
      <c r="EO164" s="57"/>
      <c r="EP164" s="57"/>
      <c r="EQ164" s="57"/>
      <c r="ER164" s="57"/>
      <c r="ES164" s="57"/>
      <c r="ET164" s="57"/>
      <c r="EU164" s="57"/>
      <c r="EV164" s="57"/>
      <c r="EW164" s="57"/>
      <c r="EX164" s="57"/>
      <c r="EY164" s="57"/>
      <c r="EZ164" s="57"/>
      <c r="FA164" s="57"/>
      <c r="FB164" s="57"/>
      <c r="FC164" s="57"/>
      <c r="FD164" s="57"/>
      <c r="FE164" s="57"/>
      <c r="FF164" s="57"/>
      <c r="FG164" s="57"/>
      <c r="FH164" s="57"/>
      <c r="FI164" s="57"/>
      <c r="FJ164" s="57"/>
      <c r="FK164" s="57"/>
      <c r="FL164" s="57"/>
      <c r="FM164" s="57"/>
      <c r="FN164" s="57"/>
      <c r="FO164" s="57"/>
      <c r="FP164" s="57"/>
      <c r="FQ164" s="57"/>
      <c r="FR164" s="57"/>
      <c r="FS164" s="57"/>
    </row>
    <row r="165" spans="1:182" hidden="1">
      <c r="A165" s="57"/>
      <c r="B165" s="71">
        <v>119</v>
      </c>
      <c r="C165" s="53">
        <v>0</v>
      </c>
      <c r="D165" s="342"/>
      <c r="E165" s="343"/>
      <c r="F165" s="343"/>
      <c r="G165" s="344"/>
      <c r="H165" s="53">
        <f>BC_LĐNM!E120</f>
        <v>0</v>
      </c>
      <c r="I165" s="34">
        <f>BC_LĐNM!F120</f>
        <v>0</v>
      </c>
      <c r="J165" s="34"/>
      <c r="K165" s="34">
        <f>BC_LĐNM!H95</f>
        <v>0</v>
      </c>
      <c r="L165" s="57"/>
      <c r="M165" s="57"/>
      <c r="N165" s="57"/>
      <c r="O165" s="57"/>
      <c r="P165" s="57"/>
      <c r="Q165" s="57"/>
      <c r="R165" s="57"/>
      <c r="S165" s="57"/>
      <c r="T165" s="57"/>
      <c r="U165" s="57"/>
      <c r="V165" s="57"/>
      <c r="W165" s="57"/>
      <c r="X165" s="57"/>
      <c r="Y165" s="57"/>
      <c r="Z165" s="57"/>
      <c r="AA165" s="57"/>
      <c r="AB165" s="57"/>
      <c r="AC165" s="57"/>
      <c r="AD165" s="57"/>
      <c r="AE165" s="57"/>
      <c r="AF165" s="57"/>
      <c r="AG165" s="57"/>
      <c r="AH165" s="57"/>
      <c r="AI165" s="57"/>
      <c r="AJ165" s="57"/>
      <c r="AK165" s="57"/>
      <c r="AL165" s="57"/>
      <c r="AM165" s="57"/>
      <c r="AN165" s="57"/>
      <c r="AO165" s="57"/>
      <c r="AP165" s="57"/>
      <c r="AQ165" s="57"/>
      <c r="AR165" s="57"/>
      <c r="AS165" s="57"/>
      <c r="AT165" s="57"/>
      <c r="AU165" s="57"/>
      <c r="AV165" s="57"/>
      <c r="AW165" s="57"/>
      <c r="AX165" s="57"/>
      <c r="AY165" s="57"/>
      <c r="AZ165" s="57"/>
      <c r="BA165" s="57"/>
      <c r="BB165" s="57"/>
      <c r="BC165" s="57"/>
      <c r="BD165" s="57"/>
      <c r="BE165" s="57"/>
      <c r="BF165" s="57"/>
      <c r="BG165" s="57"/>
      <c r="BH165" s="57"/>
      <c r="BI165" s="57"/>
      <c r="BJ165" s="57"/>
      <c r="BK165" s="57"/>
      <c r="BL165" s="57"/>
      <c r="BM165" s="57"/>
      <c r="BN165" s="57"/>
      <c r="BO165" s="57"/>
      <c r="BP165" s="57"/>
      <c r="BQ165" s="57"/>
      <c r="BR165" s="57"/>
      <c r="BS165" s="57"/>
      <c r="BT165" s="57"/>
      <c r="BU165" s="57"/>
      <c r="BV165" s="57"/>
      <c r="BW165" s="57"/>
      <c r="BX165" s="57"/>
      <c r="BY165" s="57"/>
      <c r="BZ165" s="57"/>
      <c r="CA165" s="57"/>
      <c r="CB165" s="57"/>
      <c r="CC165" s="57"/>
      <c r="CD165" s="57"/>
      <c r="CE165" s="57"/>
      <c r="CF165" s="57"/>
      <c r="CG165" s="57"/>
      <c r="CH165" s="57"/>
      <c r="CI165" s="57"/>
      <c r="CJ165" s="57"/>
      <c r="CK165" s="57"/>
      <c r="CL165" s="57"/>
      <c r="CM165" s="57"/>
      <c r="CN165" s="57"/>
      <c r="CO165" s="57"/>
      <c r="CP165" s="57"/>
      <c r="CQ165" s="57"/>
      <c r="CR165" s="57"/>
      <c r="CS165" s="57"/>
      <c r="CT165" s="57"/>
      <c r="CU165" s="57"/>
      <c r="CV165" s="57"/>
      <c r="CW165" s="57"/>
      <c r="CX165" s="57"/>
      <c r="CY165" s="57"/>
      <c r="CZ165" s="57"/>
      <c r="DA165" s="57"/>
      <c r="DB165" s="57"/>
      <c r="DC165" s="57"/>
      <c r="DD165" s="57"/>
      <c r="DE165" s="57"/>
      <c r="DF165" s="57"/>
      <c r="DG165" s="57"/>
      <c r="DH165" s="57"/>
      <c r="DI165" s="57"/>
      <c r="DJ165" s="57"/>
      <c r="DK165" s="57"/>
      <c r="DL165" s="57"/>
      <c r="DM165" s="57"/>
      <c r="DN165" s="57"/>
      <c r="DO165" s="57"/>
      <c r="DP165" s="57"/>
      <c r="DQ165" s="57"/>
      <c r="DR165" s="57"/>
      <c r="DS165" s="57"/>
      <c r="DT165" s="57"/>
      <c r="DU165" s="57"/>
      <c r="DV165" s="57"/>
      <c r="DW165" s="57"/>
      <c r="DX165" s="57"/>
      <c r="DY165" s="57"/>
      <c r="DZ165" s="57"/>
      <c r="EA165" s="57"/>
      <c r="EB165" s="57"/>
      <c r="EC165" s="57"/>
      <c r="ED165" s="57"/>
      <c r="EE165" s="57"/>
      <c r="EF165" s="57"/>
      <c r="EG165" s="57"/>
      <c r="EH165" s="57"/>
      <c r="EI165" s="57"/>
      <c r="EJ165" s="57"/>
      <c r="EK165" s="57"/>
      <c r="EL165" s="57"/>
      <c r="EM165" s="57"/>
      <c r="EN165" s="57"/>
      <c r="EO165" s="57"/>
      <c r="EP165" s="57"/>
      <c r="EQ165" s="57"/>
      <c r="ER165" s="57"/>
      <c r="ES165" s="57"/>
      <c r="ET165" s="57"/>
      <c r="EU165" s="57"/>
      <c r="EV165" s="57"/>
      <c r="EW165" s="57"/>
      <c r="EX165" s="57"/>
      <c r="EY165" s="57"/>
      <c r="EZ165" s="57"/>
      <c r="FA165" s="57"/>
      <c r="FB165" s="57"/>
      <c r="FC165" s="57"/>
      <c r="FD165" s="57"/>
      <c r="FE165" s="57"/>
      <c r="FF165" s="57"/>
      <c r="FG165" s="57"/>
      <c r="FH165" s="57"/>
      <c r="FI165" s="57"/>
      <c r="FJ165" s="57"/>
      <c r="FK165" s="57"/>
      <c r="FL165" s="57"/>
      <c r="FM165" s="57"/>
      <c r="FN165" s="57"/>
      <c r="FO165" s="57"/>
      <c r="FP165" s="57"/>
      <c r="FQ165" s="57"/>
      <c r="FR165" s="57"/>
      <c r="FS165" s="57"/>
    </row>
    <row r="166" spans="1:182" hidden="1">
      <c r="A166" s="57"/>
      <c r="B166" s="71">
        <v>120</v>
      </c>
      <c r="C166" s="53">
        <v>0</v>
      </c>
      <c r="D166" s="342"/>
      <c r="E166" s="343"/>
      <c r="F166" s="343"/>
      <c r="G166" s="344"/>
      <c r="H166" s="53">
        <f>BC_LĐNM!E121</f>
        <v>0</v>
      </c>
      <c r="I166" s="34">
        <f>BC_LĐNM!F121</f>
        <v>0</v>
      </c>
      <c r="J166" s="34"/>
      <c r="K166" s="34">
        <f>BC_LĐNM!H96</f>
        <v>0</v>
      </c>
      <c r="L166" s="57"/>
      <c r="M166" s="57"/>
      <c r="N166" s="57"/>
      <c r="O166" s="57"/>
      <c r="P166" s="57"/>
      <c r="Q166" s="57"/>
      <c r="R166" s="57"/>
      <c r="S166" s="57"/>
      <c r="T166" s="57"/>
      <c r="U166" s="57"/>
      <c r="V166" s="57"/>
      <c r="W166" s="57"/>
      <c r="X166" s="57"/>
      <c r="Y166" s="57"/>
      <c r="Z166" s="57"/>
      <c r="AA166" s="57"/>
      <c r="AB166" s="57"/>
      <c r="AC166" s="57"/>
      <c r="AD166" s="57"/>
      <c r="AE166" s="57"/>
      <c r="AF166" s="57"/>
      <c r="AG166" s="57"/>
      <c r="AH166" s="57"/>
      <c r="AI166" s="57"/>
      <c r="AJ166" s="57"/>
      <c r="AK166" s="57"/>
      <c r="AL166" s="57"/>
      <c r="AM166" s="57"/>
      <c r="AN166" s="57"/>
      <c r="AO166" s="57"/>
      <c r="AP166" s="57"/>
      <c r="AQ166" s="57"/>
      <c r="AR166" s="57"/>
      <c r="AS166" s="57"/>
      <c r="AT166" s="57"/>
      <c r="AU166" s="57"/>
      <c r="AV166" s="57"/>
      <c r="AW166" s="57"/>
      <c r="AX166" s="57"/>
      <c r="AY166" s="57"/>
      <c r="AZ166" s="57"/>
      <c r="BA166" s="57"/>
      <c r="BB166" s="57"/>
      <c r="BC166" s="57"/>
      <c r="BD166" s="57"/>
      <c r="BE166" s="57"/>
      <c r="BF166" s="57"/>
      <c r="BG166" s="57"/>
      <c r="BH166" s="57"/>
      <c r="BI166" s="57"/>
      <c r="BJ166" s="57"/>
      <c r="BK166" s="57"/>
      <c r="BL166" s="57"/>
      <c r="BM166" s="57"/>
      <c r="BN166" s="57"/>
      <c r="BO166" s="57"/>
      <c r="BP166" s="57"/>
      <c r="BQ166" s="57"/>
      <c r="BR166" s="57"/>
      <c r="BS166" s="57"/>
      <c r="BT166" s="57"/>
      <c r="BU166" s="57"/>
      <c r="BV166" s="57"/>
      <c r="BW166" s="57"/>
      <c r="BX166" s="57"/>
      <c r="BY166" s="57"/>
      <c r="BZ166" s="57"/>
      <c r="CA166" s="57"/>
      <c r="CB166" s="57"/>
      <c r="CC166" s="57"/>
      <c r="CD166" s="57"/>
      <c r="CE166" s="57"/>
      <c r="CF166" s="57"/>
      <c r="CG166" s="57"/>
      <c r="CH166" s="57"/>
      <c r="CI166" s="57"/>
      <c r="CJ166" s="57"/>
      <c r="CK166" s="57"/>
      <c r="CL166" s="57"/>
      <c r="CM166" s="57"/>
      <c r="CN166" s="57"/>
      <c r="CO166" s="57"/>
      <c r="CP166" s="57"/>
      <c r="CQ166" s="57"/>
      <c r="CR166" s="57"/>
      <c r="CS166" s="57"/>
      <c r="CT166" s="57"/>
      <c r="CU166" s="57"/>
      <c r="CV166" s="57"/>
      <c r="CW166" s="57"/>
      <c r="CX166" s="57"/>
      <c r="CY166" s="57"/>
      <c r="CZ166" s="57"/>
      <c r="DA166" s="57"/>
      <c r="DB166" s="57"/>
      <c r="DC166" s="57"/>
      <c r="DD166" s="57"/>
      <c r="DE166" s="57"/>
      <c r="DF166" s="57"/>
      <c r="DG166" s="57"/>
      <c r="DH166" s="57"/>
      <c r="DI166" s="57"/>
      <c r="DJ166" s="57"/>
      <c r="DK166" s="57"/>
      <c r="DL166" s="57"/>
      <c r="DM166" s="57"/>
      <c r="DN166" s="57"/>
      <c r="DO166" s="57"/>
      <c r="DP166" s="57"/>
      <c r="DQ166" s="57"/>
      <c r="DR166" s="57"/>
      <c r="DS166" s="57"/>
      <c r="DT166" s="57"/>
      <c r="DU166" s="57"/>
      <c r="DV166" s="57"/>
      <c r="DW166" s="57"/>
      <c r="DX166" s="57"/>
      <c r="DY166" s="57"/>
      <c r="DZ166" s="57"/>
      <c r="EA166" s="57"/>
      <c r="EB166" s="57"/>
      <c r="EC166" s="57"/>
      <c r="ED166" s="57"/>
      <c r="EE166" s="57"/>
      <c r="EF166" s="57"/>
      <c r="EG166" s="57"/>
      <c r="EH166" s="57"/>
      <c r="EI166" s="57"/>
      <c r="EJ166" s="57"/>
      <c r="EK166" s="57"/>
      <c r="EL166" s="57"/>
      <c r="EM166" s="57"/>
      <c r="EN166" s="57"/>
      <c r="EO166" s="57"/>
      <c r="EP166" s="57"/>
      <c r="EQ166" s="57"/>
      <c r="ER166" s="57"/>
      <c r="ES166" s="57"/>
      <c r="ET166" s="57"/>
      <c r="EU166" s="57"/>
      <c r="EV166" s="57"/>
      <c r="EW166" s="57"/>
      <c r="EX166" s="57"/>
      <c r="EY166" s="57"/>
      <c r="EZ166" s="57"/>
      <c r="FA166" s="57"/>
      <c r="FB166" s="57"/>
      <c r="FC166" s="57"/>
      <c r="FD166" s="57"/>
      <c r="FE166" s="57"/>
      <c r="FF166" s="57"/>
      <c r="FG166" s="57"/>
      <c r="FH166" s="57"/>
      <c r="FI166" s="57"/>
      <c r="FJ166" s="57"/>
      <c r="FK166" s="57"/>
      <c r="FL166" s="57"/>
      <c r="FM166" s="57"/>
      <c r="FN166" s="57"/>
      <c r="FO166" s="57"/>
      <c r="FP166" s="57"/>
      <c r="FQ166" s="57"/>
      <c r="FR166" s="57"/>
      <c r="FS166" s="57"/>
    </row>
    <row r="167" spans="1:182" hidden="1">
      <c r="A167" s="57"/>
      <c r="B167" s="71">
        <v>121</v>
      </c>
      <c r="C167" s="53">
        <v>0</v>
      </c>
      <c r="D167" s="342"/>
      <c r="E167" s="343"/>
      <c r="F167" s="343"/>
      <c r="G167" s="344"/>
      <c r="H167" s="53">
        <f>BC_LĐNM!E122</f>
        <v>0</v>
      </c>
      <c r="I167" s="34">
        <f>BC_LĐNM!F122</f>
        <v>0</v>
      </c>
      <c r="J167" s="34"/>
      <c r="K167" s="34">
        <f>BC_LĐNM!H97</f>
        <v>0</v>
      </c>
      <c r="L167" s="57"/>
      <c r="M167" s="57"/>
      <c r="N167" s="57"/>
      <c r="O167" s="57"/>
      <c r="P167" s="57"/>
      <c r="Q167" s="57"/>
      <c r="R167" s="57"/>
      <c r="S167" s="57"/>
      <c r="T167" s="57"/>
      <c r="U167" s="57"/>
      <c r="V167" s="57"/>
      <c r="W167" s="57"/>
      <c r="X167" s="57"/>
      <c r="Y167" s="57"/>
      <c r="Z167" s="57"/>
      <c r="AA167" s="57"/>
      <c r="AB167" s="57"/>
      <c r="AC167" s="57"/>
      <c r="AD167" s="57"/>
      <c r="AE167" s="57"/>
      <c r="AF167" s="57"/>
      <c r="AG167" s="57"/>
      <c r="AH167" s="57"/>
      <c r="AI167" s="57"/>
      <c r="AJ167" s="57"/>
      <c r="AK167" s="57"/>
      <c r="AL167" s="57"/>
      <c r="AM167" s="57"/>
      <c r="AN167" s="57"/>
      <c r="AO167" s="57"/>
      <c r="AP167" s="57"/>
      <c r="AQ167" s="57"/>
      <c r="AR167" s="57"/>
      <c r="AS167" s="57"/>
      <c r="AT167" s="57"/>
      <c r="AU167" s="57"/>
      <c r="AV167" s="57"/>
      <c r="AW167" s="57"/>
      <c r="AX167" s="57"/>
      <c r="AY167" s="57"/>
      <c r="AZ167" s="57"/>
      <c r="BA167" s="57"/>
      <c r="BB167" s="57"/>
      <c r="BC167" s="57"/>
      <c r="BD167" s="57"/>
      <c r="BE167" s="57"/>
      <c r="BF167" s="57"/>
      <c r="BG167" s="57"/>
      <c r="BH167" s="57"/>
      <c r="BI167" s="57"/>
      <c r="BJ167" s="57"/>
      <c r="BK167" s="57"/>
      <c r="BL167" s="57"/>
      <c r="BM167" s="57"/>
      <c r="BN167" s="57"/>
      <c r="BO167" s="57"/>
      <c r="BP167" s="57"/>
      <c r="BQ167" s="57"/>
      <c r="BR167" s="57"/>
      <c r="BS167" s="57"/>
      <c r="BT167" s="57"/>
      <c r="BU167" s="57"/>
      <c r="BV167" s="57"/>
      <c r="BW167" s="57"/>
      <c r="BX167" s="57"/>
      <c r="BY167" s="57"/>
      <c r="BZ167" s="57"/>
      <c r="CA167" s="57"/>
      <c r="CB167" s="57"/>
      <c r="CC167" s="57"/>
      <c r="CD167" s="57"/>
      <c r="CE167" s="57"/>
      <c r="CF167" s="57"/>
      <c r="CG167" s="57"/>
      <c r="CH167" s="57"/>
      <c r="CI167" s="57"/>
      <c r="CJ167" s="57"/>
      <c r="CK167" s="57"/>
      <c r="CL167" s="57"/>
      <c r="CM167" s="57"/>
      <c r="CN167" s="57"/>
      <c r="CO167" s="57"/>
      <c r="CP167" s="57"/>
      <c r="CQ167" s="57"/>
      <c r="CR167" s="57"/>
      <c r="CS167" s="57"/>
      <c r="CT167" s="57"/>
      <c r="CU167" s="57"/>
      <c r="CV167" s="57"/>
      <c r="CW167" s="57"/>
      <c r="CX167" s="57"/>
      <c r="CY167" s="57"/>
      <c r="CZ167" s="57"/>
      <c r="DA167" s="57"/>
      <c r="DB167" s="57"/>
      <c r="DC167" s="57"/>
      <c r="DD167" s="57"/>
      <c r="DE167" s="57"/>
      <c r="DF167" s="57"/>
      <c r="DG167" s="57"/>
      <c r="DH167" s="57"/>
      <c r="DI167" s="57"/>
      <c r="DJ167" s="57"/>
      <c r="DK167" s="57"/>
      <c r="DL167" s="57"/>
      <c r="DM167" s="57"/>
      <c r="DN167" s="57"/>
      <c r="DO167" s="57"/>
      <c r="DP167" s="57"/>
      <c r="DQ167" s="57"/>
      <c r="DR167" s="57"/>
      <c r="DS167" s="57"/>
      <c r="DT167" s="57"/>
      <c r="DU167" s="57"/>
      <c r="DV167" s="57"/>
      <c r="DW167" s="57"/>
      <c r="DX167" s="57"/>
      <c r="DY167" s="57"/>
      <c r="DZ167" s="57"/>
      <c r="EA167" s="57"/>
      <c r="EB167" s="57"/>
      <c r="EC167" s="57"/>
      <c r="ED167" s="57"/>
      <c r="EE167" s="57"/>
      <c r="EF167" s="57"/>
      <c r="EG167" s="57"/>
      <c r="EH167" s="57"/>
      <c r="EI167" s="57"/>
      <c r="EJ167" s="57"/>
      <c r="EK167" s="57"/>
      <c r="EL167" s="57"/>
      <c r="EM167" s="57"/>
      <c r="EN167" s="57"/>
      <c r="EO167" s="57"/>
      <c r="EP167" s="57"/>
      <c r="EQ167" s="57"/>
      <c r="ER167" s="57"/>
      <c r="ES167" s="57"/>
      <c r="ET167" s="57"/>
      <c r="EU167" s="57"/>
      <c r="EV167" s="57"/>
      <c r="EW167" s="57"/>
      <c r="EX167" s="57"/>
      <c r="EY167" s="57"/>
      <c r="EZ167" s="57"/>
      <c r="FA167" s="57"/>
      <c r="FB167" s="57"/>
      <c r="FC167" s="57"/>
      <c r="FD167" s="57"/>
      <c r="FE167" s="57"/>
      <c r="FF167" s="57"/>
      <c r="FG167" s="57"/>
      <c r="FH167" s="57"/>
      <c r="FI167" s="57"/>
      <c r="FJ167" s="57"/>
      <c r="FK167" s="57"/>
      <c r="FL167" s="57"/>
      <c r="FM167" s="57"/>
      <c r="FN167" s="57"/>
      <c r="FO167" s="57"/>
      <c r="FP167" s="57"/>
      <c r="FQ167" s="57"/>
      <c r="FR167" s="57"/>
      <c r="FS167" s="57"/>
    </row>
    <row r="168" spans="1:182">
      <c r="A168" s="57"/>
      <c r="B168" s="61"/>
      <c r="C168" s="59"/>
      <c r="D168" s="61"/>
      <c r="E168" s="61"/>
      <c r="F168" s="61"/>
      <c r="G168" s="58"/>
      <c r="H168" s="55"/>
      <c r="I168" s="59"/>
      <c r="J168" s="60"/>
      <c r="K168" s="59"/>
      <c r="L168" s="57"/>
      <c r="M168" s="57"/>
      <c r="N168" s="57"/>
      <c r="O168" s="57"/>
      <c r="P168" s="57"/>
      <c r="Q168" s="57"/>
      <c r="R168" s="57"/>
      <c r="S168" s="57"/>
      <c r="T168" s="57"/>
      <c r="U168" s="57"/>
      <c r="V168" s="57"/>
      <c r="W168" s="57"/>
      <c r="X168" s="57"/>
      <c r="Y168" s="57"/>
      <c r="Z168" s="57"/>
      <c r="AA168" s="57"/>
      <c r="AB168" s="57"/>
      <c r="AC168" s="57"/>
      <c r="AD168" s="57"/>
      <c r="AE168" s="57"/>
      <c r="AF168" s="57"/>
      <c r="AG168" s="57"/>
      <c r="AH168" s="57"/>
      <c r="AI168" s="57"/>
      <c r="AJ168" s="57"/>
      <c r="AK168" s="57"/>
      <c r="AL168" s="57"/>
      <c r="AM168" s="57"/>
      <c r="AN168" s="57"/>
      <c r="AO168" s="57"/>
      <c r="AP168" s="57"/>
      <c r="AQ168" s="57"/>
      <c r="AR168" s="57"/>
      <c r="AS168" s="57"/>
      <c r="AT168" s="57"/>
      <c r="AU168" s="57"/>
      <c r="AV168" s="57"/>
      <c r="AW168" s="57"/>
      <c r="AX168" s="57"/>
      <c r="AY168" s="57"/>
      <c r="AZ168" s="57"/>
      <c r="BA168" s="57"/>
      <c r="BB168" s="57"/>
      <c r="BC168" s="57"/>
      <c r="BD168" s="57"/>
      <c r="BE168" s="57"/>
      <c r="BF168" s="57"/>
      <c r="BG168" s="57"/>
      <c r="BH168" s="57"/>
      <c r="BI168" s="57"/>
      <c r="BJ168" s="57"/>
      <c r="BK168" s="57"/>
      <c r="BL168" s="57"/>
      <c r="BM168" s="57"/>
      <c r="BN168" s="57"/>
      <c r="BO168" s="57"/>
      <c r="BP168" s="57"/>
      <c r="BQ168" s="57"/>
      <c r="BR168" s="57"/>
      <c r="BS168" s="57"/>
      <c r="BT168" s="57"/>
      <c r="BU168" s="57"/>
      <c r="BV168" s="57"/>
      <c r="BW168" s="57"/>
      <c r="BX168" s="57"/>
      <c r="BY168" s="57"/>
      <c r="BZ168" s="57"/>
      <c r="CA168" s="57"/>
      <c r="CB168" s="57"/>
      <c r="CC168" s="57"/>
      <c r="CD168" s="57"/>
      <c r="CE168" s="57"/>
      <c r="CF168" s="57"/>
      <c r="CG168" s="57"/>
      <c r="CH168" s="57"/>
      <c r="CI168" s="57"/>
      <c r="CJ168" s="57"/>
      <c r="CK168" s="57"/>
      <c r="CL168" s="57"/>
      <c r="CM168" s="57"/>
      <c r="CN168" s="57"/>
      <c r="CO168" s="57"/>
      <c r="CP168" s="57"/>
      <c r="CQ168" s="57"/>
      <c r="CR168" s="57"/>
      <c r="CS168" s="57"/>
      <c r="CT168" s="57"/>
      <c r="CU168" s="57"/>
      <c r="CV168" s="57"/>
      <c r="CW168" s="57"/>
      <c r="CX168" s="57"/>
      <c r="CY168" s="57"/>
      <c r="CZ168" s="57"/>
      <c r="DA168" s="57"/>
      <c r="DB168" s="57"/>
      <c r="DC168" s="57"/>
      <c r="DD168" s="57"/>
      <c r="DE168" s="57"/>
      <c r="DF168" s="57"/>
      <c r="DG168" s="57"/>
      <c r="DH168" s="57"/>
      <c r="DI168" s="57"/>
      <c r="DJ168" s="57"/>
      <c r="DK168" s="57"/>
      <c r="DL168" s="57"/>
      <c r="DM168" s="57"/>
      <c r="DN168" s="57"/>
      <c r="DO168" s="57"/>
      <c r="DP168" s="57"/>
      <c r="DQ168" s="57"/>
      <c r="DR168" s="57"/>
      <c r="DS168" s="57"/>
      <c r="DT168" s="57"/>
      <c r="DU168" s="57"/>
      <c r="DV168" s="57"/>
      <c r="DW168" s="57"/>
      <c r="DX168" s="57"/>
      <c r="DY168" s="57"/>
      <c r="DZ168" s="57"/>
      <c r="EA168" s="57"/>
      <c r="EB168" s="57"/>
      <c r="EC168" s="57"/>
      <c r="ED168" s="57"/>
      <c r="EE168" s="57"/>
      <c r="EF168" s="57"/>
      <c r="EG168" s="57"/>
      <c r="EH168" s="57"/>
      <c r="EI168" s="57"/>
      <c r="EJ168" s="57"/>
      <c r="EK168" s="57"/>
      <c r="EL168" s="57"/>
      <c r="EM168" s="57"/>
      <c r="EN168" s="57"/>
      <c r="EO168" s="57"/>
      <c r="EP168" s="57"/>
      <c r="EQ168" s="57"/>
      <c r="ER168" s="57"/>
      <c r="ES168" s="57"/>
      <c r="ET168" s="57"/>
      <c r="EU168" s="57"/>
      <c r="EV168" s="57"/>
      <c r="EW168" s="57"/>
      <c r="EX168" s="57"/>
      <c r="EY168" s="57"/>
      <c r="EZ168" s="57"/>
      <c r="FA168" s="57"/>
      <c r="FB168" s="57"/>
      <c r="FC168" s="57"/>
      <c r="FD168" s="57"/>
      <c r="FE168" s="57"/>
      <c r="FF168" s="57"/>
      <c r="FG168" s="57"/>
      <c r="FH168" s="57"/>
      <c r="FI168" s="57"/>
      <c r="FJ168" s="57"/>
      <c r="FK168" s="57"/>
      <c r="FL168" s="57"/>
      <c r="FM168" s="57"/>
      <c r="FN168" s="57"/>
      <c r="FO168" s="57"/>
      <c r="FP168" s="57"/>
      <c r="FQ168" s="57"/>
      <c r="FR168" s="57"/>
      <c r="FS168" s="57"/>
    </row>
    <row r="169" spans="1:182" ht="27" customHeight="1">
      <c r="A169" s="12"/>
      <c r="B169" s="341" t="s">
        <v>40</v>
      </c>
      <c r="C169" s="341"/>
      <c r="D169" s="341"/>
      <c r="E169" s="341"/>
      <c r="F169" s="341"/>
      <c r="G169" s="341"/>
      <c r="H169" s="341"/>
      <c r="I169" s="341"/>
      <c r="J169" s="341"/>
      <c r="K169" s="341"/>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c r="BW169" s="12"/>
      <c r="BX169" s="12"/>
      <c r="BY169" s="12"/>
      <c r="BZ169" s="12"/>
      <c r="CA169" s="12"/>
      <c r="CB169" s="12"/>
      <c r="CC169" s="12"/>
      <c r="CD169" s="12"/>
      <c r="CE169" s="12"/>
      <c r="CF169" s="12"/>
      <c r="CG169" s="12"/>
      <c r="CH169" s="12"/>
      <c r="CI169" s="12"/>
      <c r="CJ169" s="12"/>
      <c r="CK169" s="12"/>
      <c r="CL169" s="12"/>
      <c r="CM169" s="12"/>
      <c r="CN169" s="12"/>
      <c r="CO169" s="12"/>
      <c r="CP169" s="12"/>
      <c r="CQ169" s="12"/>
      <c r="CR169" s="12"/>
      <c r="CS169" s="12"/>
      <c r="CT169" s="12"/>
      <c r="CU169" s="12"/>
      <c r="CV169" s="12"/>
      <c r="CW169" s="12"/>
      <c r="CX169" s="12"/>
      <c r="CY169" s="12"/>
      <c r="CZ169" s="12"/>
      <c r="DA169" s="12"/>
      <c r="DB169" s="12"/>
      <c r="DC169" s="12"/>
      <c r="DD169" s="12"/>
      <c r="DE169" s="12"/>
      <c r="DF169" s="12"/>
      <c r="DG169" s="12"/>
      <c r="DH169" s="12"/>
      <c r="DI169" s="12"/>
      <c r="DJ169" s="12"/>
      <c r="DK169" s="12"/>
      <c r="DL169" s="12"/>
      <c r="DM169" s="12"/>
      <c r="DN169" s="12"/>
      <c r="DO169" s="12"/>
      <c r="DP169" s="12"/>
      <c r="DQ169" s="12"/>
      <c r="DR169" s="12"/>
      <c r="DS169" s="12"/>
      <c r="DT169" s="12"/>
      <c r="DU169" s="12"/>
      <c r="DV169" s="12"/>
      <c r="DW169" s="12"/>
      <c r="DX169" s="12"/>
      <c r="DY169" s="12"/>
      <c r="DZ169" s="12"/>
      <c r="EA169" s="12"/>
      <c r="EB169" s="12"/>
      <c r="EC169" s="12"/>
      <c r="ED169" s="12"/>
      <c r="EE169" s="12"/>
      <c r="EF169" s="12"/>
      <c r="EG169" s="12"/>
      <c r="EH169" s="12"/>
      <c r="EI169" s="12"/>
      <c r="EJ169" s="12"/>
      <c r="EK169" s="12"/>
      <c r="EL169" s="12"/>
      <c r="EM169" s="12"/>
      <c r="EN169" s="12"/>
      <c r="EO169" s="12"/>
      <c r="EP169" s="12"/>
      <c r="EQ169" s="12"/>
      <c r="ER169" s="12"/>
      <c r="ES169" s="12"/>
      <c r="ET169" s="12"/>
      <c r="EU169" s="12"/>
      <c r="EV169" s="12"/>
      <c r="EW169" s="12"/>
      <c r="EX169" s="12"/>
      <c r="EY169" s="12"/>
      <c r="EZ169" s="12"/>
      <c r="FA169" s="12"/>
      <c r="FB169" s="12"/>
      <c r="FC169" s="12"/>
      <c r="FD169" s="12"/>
      <c r="FE169" s="12"/>
      <c r="FF169" s="12"/>
      <c r="FG169" s="12"/>
      <c r="FH169" s="12"/>
      <c r="FI169" s="12"/>
      <c r="FJ169" s="12"/>
      <c r="FK169" s="12"/>
      <c r="FL169" s="12"/>
      <c r="FM169" s="12"/>
      <c r="FN169" s="12"/>
      <c r="FO169" s="12"/>
      <c r="FP169" s="12"/>
      <c r="FQ169" s="12"/>
      <c r="FR169" s="12"/>
      <c r="FS169" s="12"/>
    </row>
    <row r="170" spans="1:182" ht="25.9" customHeight="1">
      <c r="A170" s="12"/>
      <c r="B170" s="4" t="s">
        <v>13</v>
      </c>
      <c r="C170" s="345" t="s">
        <v>11</v>
      </c>
      <c r="D170" s="345"/>
      <c r="E170" s="345"/>
      <c r="F170" s="345"/>
      <c r="G170" s="346" t="s">
        <v>12</v>
      </c>
      <c r="H170" s="346"/>
      <c r="I170" s="346"/>
      <c r="J170" s="346"/>
      <c r="K170" s="38" t="s">
        <v>3</v>
      </c>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c r="CA170" s="12"/>
      <c r="CB170" s="12"/>
      <c r="CC170" s="12"/>
      <c r="CD170" s="12"/>
      <c r="CE170" s="12"/>
      <c r="CF170" s="12"/>
      <c r="CG170" s="12"/>
      <c r="CH170" s="12"/>
      <c r="CI170" s="12"/>
      <c r="CJ170" s="12"/>
      <c r="CK170" s="12"/>
      <c r="CL170" s="12"/>
      <c r="CM170" s="12"/>
      <c r="CN170" s="12"/>
      <c r="CO170" s="12"/>
      <c r="CP170" s="12"/>
      <c r="CQ170" s="12"/>
      <c r="CR170" s="12"/>
      <c r="CS170" s="12"/>
      <c r="CT170" s="12"/>
      <c r="CU170" s="12"/>
      <c r="CV170" s="12"/>
      <c r="CW170" s="12"/>
      <c r="CX170" s="12"/>
      <c r="CY170" s="12"/>
      <c r="CZ170" s="12"/>
      <c r="DA170" s="12"/>
      <c r="DB170" s="12"/>
      <c r="DC170" s="12"/>
      <c r="DD170" s="12"/>
      <c r="DE170" s="12"/>
      <c r="DF170" s="12"/>
      <c r="DG170" s="12"/>
      <c r="DH170" s="12"/>
      <c r="DI170" s="12"/>
      <c r="DJ170" s="12"/>
      <c r="DK170" s="12"/>
      <c r="DL170" s="12"/>
      <c r="DM170" s="12"/>
      <c r="DN170" s="12"/>
      <c r="DO170" s="12"/>
      <c r="DP170" s="12"/>
      <c r="DQ170" s="12"/>
      <c r="DR170" s="12"/>
      <c r="DS170" s="12"/>
      <c r="DT170" s="12"/>
      <c r="DU170" s="12"/>
      <c r="DV170" s="12"/>
      <c r="DW170" s="12"/>
      <c r="DX170" s="12"/>
      <c r="DY170" s="12"/>
      <c r="DZ170" s="12"/>
      <c r="EA170" s="12"/>
      <c r="EB170" s="12"/>
      <c r="EC170" s="12"/>
      <c r="ED170" s="12"/>
      <c r="EE170" s="12"/>
      <c r="EF170" s="12"/>
      <c r="EG170" s="12"/>
      <c r="EH170" s="12"/>
      <c r="EI170" s="12"/>
      <c r="EJ170" s="12"/>
      <c r="EK170" s="12"/>
      <c r="EL170" s="12"/>
      <c r="EM170" s="12"/>
      <c r="EN170" s="12"/>
      <c r="EO170" s="12"/>
      <c r="EP170" s="12"/>
      <c r="EQ170" s="12"/>
      <c r="ER170" s="12"/>
      <c r="ES170" s="12"/>
      <c r="ET170" s="12"/>
      <c r="EU170" s="12"/>
      <c r="EV170" s="12"/>
      <c r="EW170" s="12"/>
      <c r="EX170" s="12"/>
      <c r="EY170" s="12"/>
      <c r="EZ170" s="12"/>
      <c r="FA170" s="12"/>
      <c r="FB170" s="12"/>
      <c r="FC170" s="12"/>
      <c r="FD170" s="12"/>
      <c r="FE170" s="12"/>
      <c r="FF170" s="12"/>
      <c r="FG170" s="12"/>
      <c r="FH170" s="12"/>
      <c r="FI170" s="12"/>
      <c r="FJ170" s="12"/>
      <c r="FK170" s="12"/>
      <c r="FL170" s="12"/>
      <c r="FM170" s="12"/>
      <c r="FN170" s="12"/>
      <c r="FO170" s="12"/>
      <c r="FP170" s="12"/>
      <c r="FQ170" s="12"/>
      <c r="FR170" s="12"/>
      <c r="FS170" s="12"/>
    </row>
    <row r="171" spans="1:182" ht="29.45" customHeight="1">
      <c r="A171" s="12"/>
      <c r="B171" s="1"/>
      <c r="C171" s="347" t="s">
        <v>33</v>
      </c>
      <c r="D171" s="347"/>
      <c r="E171" s="347"/>
      <c r="F171" s="347"/>
      <c r="G171" s="348"/>
      <c r="H171" s="348"/>
      <c r="I171" s="348"/>
      <c r="J171" s="348"/>
      <c r="K171" s="2"/>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c r="BC171" s="20"/>
      <c r="BD171" s="20"/>
      <c r="BE171" s="20"/>
      <c r="BF171" s="20"/>
      <c r="BG171" s="20"/>
      <c r="BH171" s="20"/>
      <c r="BI171" s="20"/>
      <c r="BJ171" s="20"/>
      <c r="BK171" s="20"/>
      <c r="BL171" s="20"/>
      <c r="BM171" s="20"/>
      <c r="BN171" s="20"/>
      <c r="BO171" s="20"/>
      <c r="BP171" s="20"/>
      <c r="BQ171" s="20"/>
      <c r="BR171" s="20"/>
      <c r="BS171" s="20"/>
      <c r="BT171" s="20"/>
      <c r="BU171" s="20"/>
      <c r="BV171" s="20"/>
      <c r="BW171" s="20"/>
      <c r="BX171" s="20"/>
      <c r="BY171" s="20"/>
      <c r="BZ171" s="20"/>
      <c r="CA171" s="20"/>
      <c r="CB171" s="20"/>
      <c r="CC171" s="20"/>
      <c r="CD171" s="20"/>
      <c r="CE171" s="20"/>
      <c r="CF171" s="20"/>
      <c r="CG171" s="20"/>
      <c r="CH171" s="20"/>
      <c r="CI171" s="20"/>
      <c r="CJ171" s="20"/>
      <c r="CK171" s="20"/>
      <c r="CL171" s="20"/>
      <c r="CM171" s="20"/>
      <c r="CN171" s="20"/>
      <c r="CO171" s="20"/>
      <c r="CP171" s="20"/>
      <c r="CQ171" s="20"/>
      <c r="CR171" s="20"/>
      <c r="CS171" s="20"/>
      <c r="CT171" s="20"/>
      <c r="CU171" s="20"/>
      <c r="CV171" s="20"/>
      <c r="CW171" s="20"/>
      <c r="CX171" s="20"/>
      <c r="CY171" s="20"/>
      <c r="CZ171" s="20"/>
      <c r="DA171" s="20"/>
      <c r="DB171" s="20"/>
      <c r="DC171" s="20"/>
      <c r="DD171" s="20"/>
      <c r="DE171" s="20"/>
      <c r="DF171" s="20"/>
      <c r="DG171" s="20"/>
      <c r="DH171" s="20"/>
      <c r="DI171" s="20"/>
      <c r="DJ171" s="20"/>
      <c r="DK171" s="20"/>
      <c r="DL171" s="20"/>
      <c r="DM171" s="20"/>
      <c r="DN171" s="20"/>
      <c r="DO171" s="20"/>
      <c r="DP171" s="20"/>
      <c r="DQ171" s="20"/>
      <c r="DR171" s="20"/>
      <c r="DS171" s="20"/>
      <c r="DT171" s="20"/>
      <c r="DU171" s="20"/>
      <c r="DV171" s="20"/>
      <c r="DW171" s="20"/>
      <c r="DX171" s="20"/>
      <c r="DY171" s="20"/>
      <c r="DZ171" s="20"/>
      <c r="EA171" s="20"/>
      <c r="EB171" s="20"/>
      <c r="EC171" s="20"/>
      <c r="ED171" s="20"/>
      <c r="EE171" s="20"/>
      <c r="EF171" s="20"/>
      <c r="EG171" s="20"/>
      <c r="EH171" s="20"/>
      <c r="EI171" s="20"/>
      <c r="EJ171" s="20"/>
      <c r="EK171" s="20"/>
      <c r="EL171" s="20"/>
      <c r="EM171" s="20"/>
      <c r="EN171" s="20"/>
      <c r="EO171" s="20"/>
      <c r="EP171" s="20"/>
      <c r="EQ171" s="20"/>
      <c r="ER171" s="20"/>
      <c r="ES171" s="20"/>
      <c r="ET171" s="20"/>
      <c r="EU171" s="20"/>
      <c r="EV171" s="20"/>
      <c r="EW171" s="20"/>
      <c r="EX171" s="20"/>
      <c r="EY171" s="20"/>
      <c r="EZ171" s="20"/>
      <c r="FA171" s="20"/>
      <c r="FB171" s="20"/>
      <c r="FC171" s="20"/>
      <c r="FD171" s="20"/>
      <c r="FE171" s="20"/>
      <c r="FF171" s="20"/>
      <c r="FG171" s="20"/>
      <c r="FH171" s="20"/>
      <c r="FI171" s="20"/>
      <c r="FJ171" s="20"/>
      <c r="FK171" s="20"/>
      <c r="FL171" s="20"/>
      <c r="FM171" s="20"/>
      <c r="FN171" s="20"/>
      <c r="FO171" s="20"/>
      <c r="FP171" s="20"/>
      <c r="FQ171" s="20"/>
      <c r="FR171" s="20"/>
      <c r="FS171" s="20"/>
    </row>
    <row r="172" spans="1:182" ht="26.45" customHeight="1">
      <c r="B172" s="341" t="s">
        <v>41</v>
      </c>
      <c r="C172" s="341"/>
      <c r="D172" s="341"/>
      <c r="E172" s="341"/>
      <c r="F172" s="341"/>
      <c r="G172" s="341"/>
      <c r="H172" s="341"/>
      <c r="I172" s="341"/>
      <c r="J172" s="341"/>
      <c r="K172" s="341"/>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c r="CA172" s="12"/>
      <c r="CB172" s="12"/>
      <c r="CC172" s="12"/>
      <c r="CD172" s="12"/>
      <c r="CE172" s="12"/>
      <c r="CF172" s="12"/>
      <c r="CG172" s="12"/>
      <c r="CH172" s="12"/>
      <c r="CI172" s="12"/>
      <c r="CJ172" s="12"/>
      <c r="CK172" s="12"/>
      <c r="CL172" s="12"/>
      <c r="CM172" s="12"/>
      <c r="CN172" s="12"/>
      <c r="CO172" s="12"/>
      <c r="CP172" s="12"/>
      <c r="CQ172" s="12"/>
      <c r="CR172" s="12"/>
      <c r="CS172" s="12"/>
      <c r="CT172" s="12"/>
      <c r="CU172" s="12"/>
      <c r="CV172" s="12"/>
      <c r="CW172" s="12"/>
      <c r="CX172" s="12"/>
      <c r="CY172" s="12"/>
      <c r="CZ172" s="12"/>
      <c r="DA172" s="12"/>
      <c r="DB172" s="12"/>
      <c r="DC172" s="12"/>
      <c r="DD172" s="12"/>
      <c r="DE172" s="12"/>
      <c r="DF172" s="12"/>
      <c r="DG172" s="12"/>
      <c r="DH172" s="12"/>
      <c r="DI172" s="12"/>
      <c r="DJ172" s="12"/>
      <c r="DK172" s="12"/>
      <c r="DL172" s="12"/>
      <c r="DM172" s="12"/>
      <c r="DN172" s="12"/>
      <c r="DO172" s="12"/>
      <c r="DP172" s="12"/>
      <c r="DQ172" s="12"/>
      <c r="DR172" s="12"/>
      <c r="DS172" s="12"/>
      <c r="DT172" s="12"/>
      <c r="DU172" s="12"/>
      <c r="DV172" s="12"/>
      <c r="DW172" s="12"/>
      <c r="DX172" s="12"/>
      <c r="DY172" s="12"/>
      <c r="DZ172" s="12"/>
      <c r="EA172" s="12"/>
      <c r="EB172" s="12"/>
      <c r="EC172" s="12"/>
      <c r="ED172" s="12"/>
      <c r="EE172" s="12"/>
      <c r="EF172" s="12"/>
      <c r="EG172" s="12"/>
      <c r="EH172" s="12"/>
      <c r="EI172" s="12"/>
      <c r="EJ172" s="12"/>
      <c r="EK172" s="12"/>
      <c r="EL172" s="12"/>
      <c r="EM172" s="12"/>
      <c r="EN172" s="12"/>
      <c r="EO172" s="12"/>
      <c r="EP172" s="12"/>
      <c r="EQ172" s="12"/>
      <c r="ER172" s="12"/>
      <c r="ES172" s="12"/>
      <c r="ET172" s="12"/>
      <c r="EU172" s="12"/>
      <c r="EV172" s="12"/>
      <c r="EW172" s="12"/>
      <c r="EX172" s="12"/>
      <c r="EY172" s="12"/>
      <c r="EZ172" s="12"/>
      <c r="FA172" s="12"/>
      <c r="FB172" s="12"/>
      <c r="FC172" s="12"/>
      <c r="FD172" s="12"/>
      <c r="FE172" s="12"/>
      <c r="FF172" s="12"/>
      <c r="FG172" s="12"/>
      <c r="FH172" s="12"/>
      <c r="FI172" s="12"/>
      <c r="FJ172" s="12"/>
      <c r="FK172" s="12"/>
      <c r="FL172" s="12"/>
      <c r="FM172" s="12"/>
      <c r="FN172" s="12"/>
      <c r="FO172" s="12"/>
      <c r="FP172" s="12"/>
      <c r="FQ172" s="12"/>
      <c r="FR172" s="12"/>
      <c r="FS172" s="12"/>
    </row>
    <row r="173" spans="1:182" ht="23.45" customHeight="1">
      <c r="A173" s="6"/>
      <c r="B173" s="1">
        <v>1</v>
      </c>
      <c r="C173" s="338" t="s">
        <v>3674</v>
      </c>
      <c r="D173" s="338"/>
      <c r="E173" s="338"/>
      <c r="F173" s="338"/>
      <c r="G173" s="338"/>
      <c r="H173" s="338"/>
      <c r="I173" s="338"/>
      <c r="J173" s="338"/>
      <c r="K173" s="25">
        <v>46173</v>
      </c>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6"/>
      <c r="CG173" s="6"/>
      <c r="CH173" s="6"/>
      <c r="CI173" s="6"/>
      <c r="CJ173" s="6"/>
      <c r="CK173" s="6"/>
      <c r="CL173" s="6"/>
      <c r="CM173" s="6"/>
      <c r="CN173" s="6"/>
      <c r="CO173" s="6"/>
      <c r="CP173" s="6"/>
      <c r="CQ173" s="6"/>
      <c r="CR173" s="6"/>
      <c r="CS173" s="6"/>
      <c r="CT173" s="6"/>
      <c r="CU173" s="6"/>
      <c r="CV173" s="6"/>
      <c r="CW173" s="6"/>
      <c r="CX173" s="6"/>
      <c r="CY173" s="6"/>
      <c r="CZ173" s="6"/>
      <c r="DA173" s="6"/>
      <c r="DB173" s="6"/>
      <c r="DC173" s="6"/>
      <c r="DD173" s="6"/>
      <c r="DE173" s="6"/>
      <c r="DF173" s="6"/>
      <c r="DG173" s="6"/>
      <c r="DH173" s="6"/>
      <c r="DI173" s="6"/>
      <c r="DJ173" s="6"/>
      <c r="DK173" s="6"/>
      <c r="DL173" s="6"/>
      <c r="DM173" s="6"/>
      <c r="DN173" s="6"/>
      <c r="DO173" s="6"/>
      <c r="DP173" s="6"/>
      <c r="DQ173" s="6"/>
      <c r="DR173" s="6"/>
      <c r="DS173" s="6"/>
      <c r="DT173" s="6"/>
      <c r="DU173" s="6"/>
      <c r="DV173" s="6"/>
      <c r="DW173" s="6"/>
      <c r="DX173" s="6"/>
      <c r="DY173" s="6"/>
      <c r="DZ173" s="6"/>
      <c r="EA173" s="6"/>
      <c r="EB173" s="6"/>
      <c r="EC173" s="6"/>
      <c r="ED173" s="6"/>
      <c r="EE173" s="6"/>
      <c r="EF173" s="6"/>
      <c r="EG173" s="6"/>
      <c r="EH173" s="6"/>
      <c r="EI173" s="6"/>
      <c r="EJ173" s="6"/>
      <c r="EK173" s="6"/>
      <c r="EL173" s="6"/>
      <c r="EM173" s="6"/>
      <c r="EN173" s="6"/>
      <c r="EO173" s="6"/>
      <c r="EP173" s="6"/>
      <c r="EQ173" s="6"/>
      <c r="ER173" s="6"/>
      <c r="ES173" s="6"/>
      <c r="ET173" s="6"/>
      <c r="EU173" s="6"/>
      <c r="EV173" s="6"/>
      <c r="EW173" s="6"/>
      <c r="EX173" s="6"/>
      <c r="EY173" s="6"/>
      <c r="EZ173" s="6"/>
      <c r="FA173" s="6"/>
      <c r="FB173" s="6"/>
      <c r="FC173" s="6"/>
      <c r="FD173" s="6"/>
      <c r="FE173" s="6"/>
      <c r="FF173" s="6"/>
      <c r="FG173" s="6"/>
      <c r="FH173" s="6"/>
      <c r="FI173" s="6"/>
      <c r="FJ173" s="6"/>
      <c r="FK173" s="6"/>
      <c r="FL173" s="6"/>
      <c r="FM173" s="6"/>
      <c r="FN173" s="6"/>
      <c r="FO173" s="6"/>
      <c r="FP173" s="6"/>
      <c r="FQ173" s="6"/>
      <c r="FR173" s="6"/>
      <c r="FS173" s="6"/>
      <c r="FT173" s="6"/>
      <c r="FU173" s="6"/>
      <c r="FV173" s="6"/>
      <c r="FW173" s="6"/>
      <c r="FX173" s="6"/>
      <c r="FY173" s="6"/>
      <c r="FZ173" s="6"/>
    </row>
    <row r="174" spans="1:182" ht="23.45" customHeight="1">
      <c r="A174" s="6"/>
      <c r="B174" s="1">
        <v>2</v>
      </c>
      <c r="C174" s="338" t="s">
        <v>26</v>
      </c>
      <c r="D174" s="338"/>
      <c r="E174" s="338"/>
      <c r="F174" s="338"/>
      <c r="G174" s="338"/>
      <c r="H174" s="338"/>
      <c r="I174" s="338"/>
      <c r="J174" s="338"/>
      <c r="K174" s="25" t="s">
        <v>25</v>
      </c>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6"/>
      <c r="CG174" s="6"/>
      <c r="CH174" s="6"/>
      <c r="CI174" s="6"/>
      <c r="CJ174" s="6"/>
      <c r="CK174" s="6"/>
      <c r="CL174" s="6"/>
      <c r="CM174" s="6"/>
      <c r="CN174" s="6"/>
      <c r="CO174" s="6"/>
      <c r="CP174" s="6"/>
      <c r="CQ174" s="6"/>
      <c r="CR174" s="6"/>
      <c r="CS174" s="6"/>
      <c r="CT174" s="6"/>
      <c r="CU174" s="6"/>
      <c r="CV174" s="6"/>
      <c r="CW174" s="6"/>
      <c r="CX174" s="6"/>
      <c r="CY174" s="6"/>
      <c r="CZ174" s="6"/>
      <c r="DA174" s="6"/>
      <c r="DB174" s="6"/>
      <c r="DC174" s="6"/>
      <c r="DD174" s="6"/>
      <c r="DE174" s="6"/>
      <c r="DF174" s="6"/>
      <c r="DG174" s="6"/>
      <c r="DH174" s="6"/>
      <c r="DI174" s="6"/>
      <c r="DJ174" s="6"/>
      <c r="DK174" s="6"/>
      <c r="DL174" s="6"/>
      <c r="DM174" s="6"/>
      <c r="DN174" s="6"/>
      <c r="DO174" s="6"/>
      <c r="DP174" s="6"/>
      <c r="DQ174" s="6"/>
      <c r="DR174" s="6"/>
      <c r="DS174" s="6"/>
      <c r="DT174" s="6"/>
      <c r="DU174" s="6"/>
      <c r="DV174" s="6"/>
      <c r="DW174" s="6"/>
      <c r="DX174" s="6"/>
      <c r="DY174" s="6"/>
      <c r="DZ174" s="6"/>
      <c r="EA174" s="6"/>
      <c r="EB174" s="6"/>
      <c r="EC174" s="6"/>
      <c r="ED174" s="6"/>
      <c r="EE174" s="6"/>
      <c r="EF174" s="6"/>
      <c r="EG174" s="6"/>
      <c r="EH174" s="6"/>
      <c r="EI174" s="6"/>
      <c r="EJ174" s="6"/>
      <c r="EK174" s="6"/>
      <c r="EL174" s="6"/>
      <c r="EM174" s="6"/>
      <c r="EN174" s="6"/>
      <c r="EO174" s="6"/>
      <c r="EP174" s="6"/>
      <c r="EQ174" s="6"/>
      <c r="ER174" s="6"/>
      <c r="ES174" s="6"/>
      <c r="ET174" s="6"/>
      <c r="EU174" s="6"/>
      <c r="EV174" s="6"/>
      <c r="EW174" s="6"/>
      <c r="EX174" s="6"/>
      <c r="EY174" s="6"/>
      <c r="EZ174" s="6"/>
      <c r="FA174" s="6"/>
      <c r="FB174" s="6"/>
      <c r="FC174" s="6"/>
      <c r="FD174" s="6"/>
      <c r="FE174" s="6"/>
      <c r="FF174" s="6"/>
      <c r="FG174" s="6"/>
      <c r="FH174" s="6"/>
      <c r="FI174" s="6"/>
      <c r="FJ174" s="6"/>
      <c r="FK174" s="6"/>
      <c r="FL174" s="6"/>
      <c r="FM174" s="6"/>
      <c r="FN174" s="6"/>
      <c r="FO174" s="6"/>
      <c r="FP174" s="6"/>
      <c r="FQ174" s="6"/>
      <c r="FR174" s="6"/>
      <c r="FS174" s="6"/>
      <c r="FT174" s="6"/>
      <c r="FU174" s="6"/>
      <c r="FV174" s="6"/>
      <c r="FW174" s="6"/>
      <c r="FX174" s="6"/>
      <c r="FY174" s="6"/>
      <c r="FZ174" s="6"/>
    </row>
    <row r="175" spans="1:182" ht="23.45" customHeight="1">
      <c r="A175" s="6"/>
      <c r="B175" s="1">
        <v>3</v>
      </c>
      <c r="C175" s="338" t="s">
        <v>87</v>
      </c>
      <c r="D175" s="338"/>
      <c r="E175" s="338"/>
      <c r="F175" s="338"/>
      <c r="G175" s="338"/>
      <c r="H175" s="338"/>
      <c r="I175" s="338"/>
      <c r="J175" s="338"/>
      <c r="K175" s="25" t="s">
        <v>25</v>
      </c>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6"/>
      <c r="CG175" s="6"/>
      <c r="CH175" s="6"/>
      <c r="CI175" s="6"/>
      <c r="CJ175" s="6"/>
      <c r="CK175" s="6"/>
      <c r="CL175" s="6"/>
      <c r="CM175" s="6"/>
      <c r="CN175" s="6"/>
      <c r="CO175" s="6"/>
      <c r="CP175" s="6"/>
      <c r="CQ175" s="6"/>
      <c r="CR175" s="6"/>
      <c r="CS175" s="6"/>
      <c r="CT175" s="6"/>
      <c r="CU175" s="6"/>
      <c r="CV175" s="6"/>
      <c r="CW175" s="6"/>
      <c r="CX175" s="6"/>
      <c r="CY175" s="6"/>
      <c r="CZ175" s="6"/>
      <c r="DA175" s="6"/>
      <c r="DB175" s="6"/>
      <c r="DC175" s="6"/>
      <c r="DD175" s="6"/>
      <c r="DE175" s="6"/>
      <c r="DF175" s="6"/>
      <c r="DG175" s="6"/>
      <c r="DH175" s="6"/>
      <c r="DI175" s="6"/>
      <c r="DJ175" s="6"/>
      <c r="DK175" s="6"/>
      <c r="DL175" s="6"/>
      <c r="DM175" s="6"/>
      <c r="DN175" s="6"/>
      <c r="DO175" s="6"/>
      <c r="DP175" s="6"/>
      <c r="DQ175" s="6"/>
      <c r="DR175" s="6"/>
      <c r="DS175" s="6"/>
      <c r="DT175" s="6"/>
      <c r="DU175" s="6"/>
      <c r="DV175" s="6"/>
      <c r="DW175" s="6"/>
      <c r="DX175" s="6"/>
      <c r="DY175" s="6"/>
      <c r="DZ175" s="6"/>
      <c r="EA175" s="6"/>
      <c r="EB175" s="6"/>
      <c r="EC175" s="6"/>
      <c r="ED175" s="6"/>
      <c r="EE175" s="6"/>
      <c r="EF175" s="6"/>
      <c r="EG175" s="6"/>
      <c r="EH175" s="6"/>
      <c r="EI175" s="6"/>
      <c r="EJ175" s="6"/>
      <c r="EK175" s="6"/>
      <c r="EL175" s="6"/>
      <c r="EM175" s="6"/>
      <c r="EN175" s="6"/>
      <c r="EO175" s="6"/>
      <c r="EP175" s="6"/>
      <c r="EQ175" s="6"/>
      <c r="ER175" s="6"/>
      <c r="ES175" s="6"/>
      <c r="ET175" s="6"/>
      <c r="EU175" s="6"/>
      <c r="EV175" s="6"/>
      <c r="EW175" s="6"/>
      <c r="EX175" s="6"/>
      <c r="EY175" s="6"/>
      <c r="EZ175" s="6"/>
      <c r="FA175" s="6"/>
      <c r="FB175" s="6"/>
      <c r="FC175" s="6"/>
      <c r="FD175" s="6"/>
      <c r="FE175" s="6"/>
      <c r="FF175" s="6"/>
      <c r="FG175" s="6"/>
      <c r="FH175" s="6"/>
      <c r="FI175" s="6"/>
      <c r="FJ175" s="6"/>
      <c r="FK175" s="6"/>
      <c r="FL175" s="6"/>
      <c r="FM175" s="6"/>
      <c r="FN175" s="6"/>
      <c r="FO175" s="6"/>
      <c r="FP175" s="6"/>
      <c r="FQ175" s="6"/>
      <c r="FR175" s="6"/>
      <c r="FS175" s="6"/>
      <c r="FT175" s="6"/>
      <c r="FU175" s="6"/>
      <c r="FV175" s="6"/>
      <c r="FW175" s="6"/>
      <c r="FX175" s="6"/>
      <c r="FY175" s="6"/>
      <c r="FZ175" s="6"/>
    </row>
    <row r="176" spans="1:182" ht="23.45" customHeight="1">
      <c r="A176" s="6"/>
      <c r="B176" s="1">
        <v>4</v>
      </c>
      <c r="C176" s="338" t="s">
        <v>157</v>
      </c>
      <c r="D176" s="338"/>
      <c r="E176" s="338"/>
      <c r="F176" s="338"/>
      <c r="G176" s="338"/>
      <c r="H176" s="338"/>
      <c r="I176" s="338"/>
      <c r="J176" s="338"/>
      <c r="K176" s="25" t="s">
        <v>25</v>
      </c>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6"/>
      <c r="CG176" s="6"/>
      <c r="CH176" s="6"/>
      <c r="CI176" s="6"/>
      <c r="CJ176" s="6"/>
      <c r="CK176" s="6"/>
      <c r="CL176" s="6"/>
      <c r="CM176" s="6"/>
      <c r="CN176" s="6"/>
      <c r="CO176" s="6"/>
      <c r="CP176" s="6"/>
      <c r="CQ176" s="6"/>
      <c r="CR176" s="6"/>
      <c r="CS176" s="6"/>
      <c r="CT176" s="6"/>
      <c r="CU176" s="6"/>
      <c r="CV176" s="6"/>
      <c r="CW176" s="6"/>
      <c r="CX176" s="6"/>
      <c r="CY176" s="6"/>
      <c r="CZ176" s="6"/>
      <c r="DA176" s="6"/>
      <c r="DB176" s="6"/>
      <c r="DC176" s="6"/>
      <c r="DD176" s="6"/>
      <c r="DE176" s="6"/>
      <c r="DF176" s="6"/>
      <c r="DG176" s="6"/>
      <c r="DH176" s="6"/>
      <c r="DI176" s="6"/>
      <c r="DJ176" s="6"/>
      <c r="DK176" s="6"/>
      <c r="DL176" s="6"/>
      <c r="DM176" s="6"/>
      <c r="DN176" s="6"/>
      <c r="DO176" s="6"/>
      <c r="DP176" s="6"/>
      <c r="DQ176" s="6"/>
      <c r="DR176" s="6"/>
      <c r="DS176" s="6"/>
      <c r="DT176" s="6"/>
      <c r="DU176" s="6"/>
      <c r="DV176" s="6"/>
      <c r="DW176" s="6"/>
      <c r="DX176" s="6"/>
      <c r="DY176" s="6"/>
      <c r="DZ176" s="6"/>
      <c r="EA176" s="6"/>
      <c r="EB176" s="6"/>
      <c r="EC176" s="6"/>
      <c r="ED176" s="6"/>
      <c r="EE176" s="6"/>
      <c r="EF176" s="6"/>
      <c r="EG176" s="6"/>
      <c r="EH176" s="6"/>
      <c r="EI176" s="6"/>
      <c r="EJ176" s="6"/>
      <c r="EK176" s="6"/>
      <c r="EL176" s="6"/>
      <c r="EM176" s="6"/>
      <c r="EN176" s="6"/>
      <c r="EO176" s="6"/>
      <c r="EP176" s="6"/>
      <c r="EQ176" s="6"/>
      <c r="ER176" s="6"/>
      <c r="ES176" s="6"/>
      <c r="ET176" s="6"/>
      <c r="EU176" s="6"/>
      <c r="EV176" s="6"/>
      <c r="EW176" s="6"/>
      <c r="EX176" s="6"/>
      <c r="EY176" s="6"/>
      <c r="EZ176" s="6"/>
      <c r="FA176" s="6"/>
      <c r="FB176" s="6"/>
      <c r="FC176" s="6"/>
      <c r="FD176" s="6"/>
      <c r="FE176" s="6"/>
      <c r="FF176" s="6"/>
      <c r="FG176" s="6"/>
      <c r="FH176" s="6"/>
      <c r="FI176" s="6"/>
      <c r="FJ176" s="6"/>
      <c r="FK176" s="6"/>
      <c r="FL176" s="6"/>
      <c r="FM176" s="6"/>
      <c r="FN176" s="6"/>
      <c r="FO176" s="6"/>
      <c r="FP176" s="6"/>
      <c r="FQ176" s="6"/>
      <c r="FR176" s="6"/>
      <c r="FS176" s="6"/>
      <c r="FT176" s="6"/>
      <c r="FU176" s="6"/>
      <c r="FV176" s="6"/>
      <c r="FW176" s="6"/>
      <c r="FX176" s="6"/>
      <c r="FY176" s="6"/>
      <c r="FZ176" s="6"/>
    </row>
    <row r="177" spans="1:182" ht="23.45" customHeight="1">
      <c r="A177" s="6"/>
      <c r="B177" s="1">
        <v>5</v>
      </c>
      <c r="C177" s="338" t="s">
        <v>4397</v>
      </c>
      <c r="D177" s="338"/>
      <c r="E177" s="338"/>
      <c r="F177" s="338"/>
      <c r="G177" s="338"/>
      <c r="H177" s="338"/>
      <c r="I177" s="338"/>
      <c r="J177" s="338"/>
      <c r="K177" s="25">
        <v>46171</v>
      </c>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6"/>
      <c r="CG177" s="6"/>
      <c r="CH177" s="6"/>
      <c r="CI177" s="6"/>
      <c r="CJ177" s="6"/>
      <c r="CK177" s="6"/>
      <c r="CL177" s="6"/>
      <c r="CM177" s="6"/>
      <c r="CN177" s="6"/>
      <c r="CO177" s="6"/>
      <c r="CP177" s="6"/>
      <c r="CQ177" s="6"/>
      <c r="CR177" s="6"/>
      <c r="CS177" s="6"/>
      <c r="CT177" s="6"/>
      <c r="CU177" s="6"/>
      <c r="CV177" s="6"/>
      <c r="CW177" s="6"/>
      <c r="CX177" s="6"/>
      <c r="CY177" s="6"/>
      <c r="CZ177" s="6"/>
      <c r="DA177" s="6"/>
      <c r="DB177" s="6"/>
      <c r="DC177" s="6"/>
      <c r="DD177" s="6"/>
      <c r="DE177" s="6"/>
      <c r="DF177" s="6"/>
      <c r="DG177" s="6"/>
      <c r="DH177" s="6"/>
      <c r="DI177" s="6"/>
      <c r="DJ177" s="6"/>
      <c r="DK177" s="6"/>
      <c r="DL177" s="6"/>
      <c r="DM177" s="6"/>
      <c r="DN177" s="6"/>
      <c r="DO177" s="6"/>
      <c r="DP177" s="6"/>
      <c r="DQ177" s="6"/>
      <c r="DR177" s="6"/>
      <c r="DS177" s="6"/>
      <c r="DT177" s="6"/>
      <c r="DU177" s="6"/>
      <c r="DV177" s="6"/>
      <c r="DW177" s="6"/>
      <c r="DX177" s="6"/>
      <c r="DY177" s="6"/>
      <c r="DZ177" s="6"/>
      <c r="EA177" s="6"/>
      <c r="EB177" s="6"/>
      <c r="EC177" s="6"/>
      <c r="ED177" s="6"/>
      <c r="EE177" s="6"/>
      <c r="EF177" s="6"/>
      <c r="EG177" s="6"/>
      <c r="EH177" s="6"/>
      <c r="EI177" s="6"/>
      <c r="EJ177" s="6"/>
      <c r="EK177" s="6"/>
      <c r="EL177" s="6"/>
      <c r="EM177" s="6"/>
      <c r="EN177" s="6"/>
      <c r="EO177" s="6"/>
      <c r="EP177" s="6"/>
      <c r="EQ177" s="6"/>
      <c r="ER177" s="6"/>
      <c r="ES177" s="6"/>
      <c r="ET177" s="6"/>
      <c r="EU177" s="6"/>
      <c r="EV177" s="6"/>
      <c r="EW177" s="6"/>
      <c r="EX177" s="6"/>
      <c r="EY177" s="6"/>
      <c r="EZ177" s="6"/>
      <c r="FA177" s="6"/>
      <c r="FB177" s="6"/>
      <c r="FC177" s="6"/>
      <c r="FD177" s="6"/>
      <c r="FE177" s="6"/>
      <c r="FF177" s="6"/>
      <c r="FG177" s="6"/>
      <c r="FH177" s="6"/>
      <c r="FI177" s="6"/>
      <c r="FJ177" s="6"/>
      <c r="FK177" s="6"/>
      <c r="FL177" s="6"/>
      <c r="FM177" s="6"/>
      <c r="FN177" s="6"/>
      <c r="FO177" s="6"/>
      <c r="FP177" s="6"/>
      <c r="FQ177" s="6"/>
      <c r="FR177" s="6"/>
      <c r="FS177" s="6"/>
      <c r="FT177" s="6"/>
      <c r="FU177" s="6"/>
      <c r="FV177" s="6"/>
      <c r="FW177" s="6"/>
      <c r="FX177" s="6"/>
      <c r="FY177" s="6"/>
      <c r="FZ177" s="6"/>
    </row>
    <row r="178" spans="1:182" ht="23.45" hidden="1" customHeight="1">
      <c r="A178" s="6"/>
      <c r="B178" s="1"/>
      <c r="C178" s="338"/>
      <c r="D178" s="338"/>
      <c r="E178" s="338"/>
      <c r="F178" s="338"/>
      <c r="G178" s="338"/>
      <c r="H178" s="338"/>
      <c r="I178" s="338"/>
      <c r="J178" s="338"/>
      <c r="K178" s="25"/>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6"/>
      <c r="CG178" s="6"/>
      <c r="CH178" s="6"/>
      <c r="CI178" s="6"/>
      <c r="CJ178" s="6"/>
      <c r="CK178" s="6"/>
      <c r="CL178" s="6"/>
      <c r="CM178" s="6"/>
      <c r="CN178" s="6"/>
      <c r="CO178" s="6"/>
      <c r="CP178" s="6"/>
      <c r="CQ178" s="6"/>
      <c r="CR178" s="6"/>
      <c r="CS178" s="6"/>
      <c r="CT178" s="6"/>
      <c r="CU178" s="6"/>
      <c r="CV178" s="6"/>
      <c r="CW178" s="6"/>
      <c r="CX178" s="6"/>
      <c r="CY178" s="6"/>
      <c r="CZ178" s="6"/>
      <c r="DA178" s="6"/>
      <c r="DB178" s="6"/>
      <c r="DC178" s="6"/>
      <c r="DD178" s="6"/>
      <c r="DE178" s="6"/>
      <c r="DF178" s="6"/>
      <c r="DG178" s="6"/>
      <c r="DH178" s="6"/>
      <c r="DI178" s="6"/>
      <c r="DJ178" s="6"/>
      <c r="DK178" s="6"/>
      <c r="DL178" s="6"/>
      <c r="DM178" s="6"/>
      <c r="DN178" s="6"/>
      <c r="DO178" s="6"/>
      <c r="DP178" s="6"/>
      <c r="DQ178" s="6"/>
      <c r="DR178" s="6"/>
      <c r="DS178" s="6"/>
      <c r="DT178" s="6"/>
      <c r="DU178" s="6"/>
      <c r="DV178" s="6"/>
      <c r="DW178" s="6"/>
      <c r="DX178" s="6"/>
      <c r="DY178" s="6"/>
      <c r="DZ178" s="6"/>
      <c r="EA178" s="6"/>
      <c r="EB178" s="6"/>
      <c r="EC178" s="6"/>
      <c r="ED178" s="6"/>
      <c r="EE178" s="6"/>
      <c r="EF178" s="6"/>
      <c r="EG178" s="6"/>
      <c r="EH178" s="6"/>
      <c r="EI178" s="6"/>
      <c r="EJ178" s="6"/>
      <c r="EK178" s="6"/>
      <c r="EL178" s="6"/>
      <c r="EM178" s="6"/>
      <c r="EN178" s="6"/>
      <c r="EO178" s="6"/>
      <c r="EP178" s="6"/>
      <c r="EQ178" s="6"/>
      <c r="ER178" s="6"/>
      <c r="ES178" s="6"/>
      <c r="ET178" s="6"/>
      <c r="EU178" s="6"/>
      <c r="EV178" s="6"/>
      <c r="EW178" s="6"/>
      <c r="EX178" s="6"/>
      <c r="EY178" s="6"/>
      <c r="EZ178" s="6"/>
      <c r="FA178" s="6"/>
      <c r="FB178" s="6"/>
      <c r="FC178" s="6"/>
      <c r="FD178" s="6"/>
      <c r="FE178" s="6"/>
      <c r="FF178" s="6"/>
      <c r="FG178" s="6"/>
      <c r="FH178" s="6"/>
      <c r="FI178" s="6"/>
      <c r="FJ178" s="6"/>
      <c r="FK178" s="6"/>
      <c r="FL178" s="6"/>
      <c r="FM178" s="6"/>
      <c r="FN178" s="6"/>
      <c r="FO178" s="6"/>
      <c r="FP178" s="6"/>
      <c r="FQ178" s="6"/>
      <c r="FR178" s="6"/>
      <c r="FS178" s="6"/>
      <c r="FT178" s="6"/>
      <c r="FU178" s="6"/>
      <c r="FV178" s="6"/>
      <c r="FW178" s="6"/>
      <c r="FX178" s="6"/>
      <c r="FY178" s="6"/>
      <c r="FZ178" s="6"/>
    </row>
    <row r="179" spans="1:182" ht="23.45" hidden="1" customHeight="1">
      <c r="A179" s="6"/>
      <c r="B179" s="1"/>
      <c r="C179" s="338"/>
      <c r="D179" s="338"/>
      <c r="E179" s="338"/>
      <c r="F179" s="338"/>
      <c r="G179" s="338"/>
      <c r="H179" s="338"/>
      <c r="I179" s="338"/>
      <c r="J179" s="338"/>
      <c r="K179" s="25"/>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c r="CE179" s="6"/>
      <c r="CF179" s="6"/>
      <c r="CG179" s="6"/>
      <c r="CH179" s="6"/>
      <c r="CI179" s="6"/>
      <c r="CJ179" s="6"/>
      <c r="CK179" s="6"/>
      <c r="CL179" s="6"/>
      <c r="CM179" s="6"/>
      <c r="CN179" s="6"/>
      <c r="CO179" s="6"/>
      <c r="CP179" s="6"/>
      <c r="CQ179" s="6"/>
      <c r="CR179" s="6"/>
      <c r="CS179" s="6"/>
      <c r="CT179" s="6"/>
      <c r="CU179" s="6"/>
      <c r="CV179" s="6"/>
      <c r="CW179" s="6"/>
      <c r="CX179" s="6"/>
      <c r="CY179" s="6"/>
      <c r="CZ179" s="6"/>
      <c r="DA179" s="6"/>
      <c r="DB179" s="6"/>
      <c r="DC179" s="6"/>
      <c r="DD179" s="6"/>
      <c r="DE179" s="6"/>
      <c r="DF179" s="6"/>
      <c r="DG179" s="6"/>
      <c r="DH179" s="6"/>
      <c r="DI179" s="6"/>
      <c r="DJ179" s="6"/>
      <c r="DK179" s="6"/>
      <c r="DL179" s="6"/>
      <c r="DM179" s="6"/>
      <c r="DN179" s="6"/>
      <c r="DO179" s="6"/>
      <c r="DP179" s="6"/>
      <c r="DQ179" s="6"/>
      <c r="DR179" s="6"/>
      <c r="DS179" s="6"/>
      <c r="DT179" s="6"/>
      <c r="DU179" s="6"/>
      <c r="DV179" s="6"/>
      <c r="DW179" s="6"/>
      <c r="DX179" s="6"/>
      <c r="DY179" s="6"/>
      <c r="DZ179" s="6"/>
      <c r="EA179" s="6"/>
      <c r="EB179" s="6"/>
      <c r="EC179" s="6"/>
      <c r="ED179" s="6"/>
      <c r="EE179" s="6"/>
      <c r="EF179" s="6"/>
      <c r="EG179" s="6"/>
      <c r="EH179" s="6"/>
      <c r="EI179" s="6"/>
      <c r="EJ179" s="6"/>
      <c r="EK179" s="6"/>
      <c r="EL179" s="6"/>
      <c r="EM179" s="6"/>
      <c r="EN179" s="6"/>
      <c r="EO179" s="6"/>
      <c r="EP179" s="6"/>
      <c r="EQ179" s="6"/>
      <c r="ER179" s="6"/>
      <c r="ES179" s="6"/>
      <c r="ET179" s="6"/>
      <c r="EU179" s="6"/>
      <c r="EV179" s="6"/>
      <c r="EW179" s="6"/>
      <c r="EX179" s="6"/>
      <c r="EY179" s="6"/>
      <c r="EZ179" s="6"/>
      <c r="FA179" s="6"/>
      <c r="FB179" s="6"/>
      <c r="FC179" s="6"/>
      <c r="FD179" s="6"/>
      <c r="FE179" s="6"/>
      <c r="FF179" s="6"/>
      <c r="FG179" s="6"/>
      <c r="FH179" s="6"/>
      <c r="FI179" s="6"/>
      <c r="FJ179" s="6"/>
      <c r="FK179" s="6"/>
      <c r="FL179" s="6"/>
      <c r="FM179" s="6"/>
      <c r="FN179" s="6"/>
      <c r="FO179" s="6"/>
      <c r="FP179" s="6"/>
      <c r="FQ179" s="6"/>
      <c r="FR179" s="6"/>
      <c r="FS179" s="6"/>
      <c r="FT179" s="6"/>
      <c r="FU179" s="6"/>
      <c r="FV179" s="6"/>
      <c r="FW179" s="6"/>
      <c r="FX179" s="6"/>
      <c r="FY179" s="6"/>
      <c r="FZ179" s="6"/>
    </row>
    <row r="180" spans="1:182" ht="23.45" hidden="1" customHeight="1">
      <c r="A180" s="6"/>
      <c r="B180" s="1"/>
      <c r="C180" s="338"/>
      <c r="D180" s="338"/>
      <c r="E180" s="338"/>
      <c r="F180" s="338"/>
      <c r="G180" s="338"/>
      <c r="H180" s="338"/>
      <c r="I180" s="338"/>
      <c r="J180" s="338"/>
      <c r="K180" s="25"/>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c r="CA180" s="6"/>
      <c r="CB180" s="6"/>
      <c r="CC180" s="6"/>
      <c r="CD180" s="6"/>
      <c r="CE180" s="6"/>
      <c r="CF180" s="6"/>
      <c r="CG180" s="6"/>
      <c r="CH180" s="6"/>
      <c r="CI180" s="6"/>
      <c r="CJ180" s="6"/>
      <c r="CK180" s="6"/>
      <c r="CL180" s="6"/>
      <c r="CM180" s="6"/>
      <c r="CN180" s="6"/>
      <c r="CO180" s="6"/>
      <c r="CP180" s="6"/>
      <c r="CQ180" s="6"/>
      <c r="CR180" s="6"/>
      <c r="CS180" s="6"/>
      <c r="CT180" s="6"/>
      <c r="CU180" s="6"/>
      <c r="CV180" s="6"/>
      <c r="CW180" s="6"/>
      <c r="CX180" s="6"/>
      <c r="CY180" s="6"/>
      <c r="CZ180" s="6"/>
      <c r="DA180" s="6"/>
      <c r="DB180" s="6"/>
      <c r="DC180" s="6"/>
      <c r="DD180" s="6"/>
      <c r="DE180" s="6"/>
      <c r="DF180" s="6"/>
      <c r="DG180" s="6"/>
      <c r="DH180" s="6"/>
      <c r="DI180" s="6"/>
      <c r="DJ180" s="6"/>
      <c r="DK180" s="6"/>
      <c r="DL180" s="6"/>
      <c r="DM180" s="6"/>
      <c r="DN180" s="6"/>
      <c r="DO180" s="6"/>
      <c r="DP180" s="6"/>
      <c r="DQ180" s="6"/>
      <c r="DR180" s="6"/>
      <c r="DS180" s="6"/>
      <c r="DT180" s="6"/>
      <c r="DU180" s="6"/>
      <c r="DV180" s="6"/>
      <c r="DW180" s="6"/>
      <c r="DX180" s="6"/>
      <c r="DY180" s="6"/>
      <c r="DZ180" s="6"/>
      <c r="EA180" s="6"/>
      <c r="EB180" s="6"/>
      <c r="EC180" s="6"/>
      <c r="ED180" s="6"/>
      <c r="EE180" s="6"/>
      <c r="EF180" s="6"/>
      <c r="EG180" s="6"/>
      <c r="EH180" s="6"/>
      <c r="EI180" s="6"/>
      <c r="EJ180" s="6"/>
      <c r="EK180" s="6"/>
      <c r="EL180" s="6"/>
      <c r="EM180" s="6"/>
      <c r="EN180" s="6"/>
      <c r="EO180" s="6"/>
      <c r="EP180" s="6"/>
      <c r="EQ180" s="6"/>
      <c r="ER180" s="6"/>
      <c r="ES180" s="6"/>
      <c r="ET180" s="6"/>
      <c r="EU180" s="6"/>
      <c r="EV180" s="6"/>
      <c r="EW180" s="6"/>
      <c r="EX180" s="6"/>
      <c r="EY180" s="6"/>
      <c r="EZ180" s="6"/>
      <c r="FA180" s="6"/>
      <c r="FB180" s="6"/>
      <c r="FC180" s="6"/>
      <c r="FD180" s="6"/>
      <c r="FE180" s="6"/>
      <c r="FF180" s="6"/>
      <c r="FG180" s="6"/>
      <c r="FH180" s="6"/>
      <c r="FI180" s="6"/>
      <c r="FJ180" s="6"/>
      <c r="FK180" s="6"/>
      <c r="FL180" s="6"/>
      <c r="FM180" s="6"/>
      <c r="FN180" s="6"/>
      <c r="FO180" s="6"/>
      <c r="FP180" s="6"/>
      <c r="FQ180" s="6"/>
      <c r="FR180" s="6"/>
      <c r="FS180" s="6"/>
      <c r="FT180" s="6"/>
      <c r="FU180" s="6"/>
      <c r="FV180" s="6"/>
      <c r="FW180" s="6"/>
      <c r="FX180" s="6"/>
      <c r="FY180" s="6"/>
      <c r="FZ180" s="6"/>
    </row>
    <row r="181" spans="1:182" ht="23.45" hidden="1" customHeight="1">
      <c r="A181" s="6"/>
      <c r="B181" s="1"/>
      <c r="C181" s="338"/>
      <c r="D181" s="338"/>
      <c r="E181" s="338"/>
      <c r="F181" s="338"/>
      <c r="G181" s="338"/>
      <c r="H181" s="338"/>
      <c r="I181" s="338"/>
      <c r="J181" s="338"/>
      <c r="K181" s="25"/>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6"/>
      <c r="CB181" s="6"/>
      <c r="CC181" s="6"/>
      <c r="CD181" s="6"/>
      <c r="CE181" s="6"/>
      <c r="CF181" s="6"/>
      <c r="CG181" s="6"/>
      <c r="CH181" s="6"/>
      <c r="CI181" s="6"/>
      <c r="CJ181" s="6"/>
      <c r="CK181" s="6"/>
      <c r="CL181" s="6"/>
      <c r="CM181" s="6"/>
      <c r="CN181" s="6"/>
      <c r="CO181" s="6"/>
      <c r="CP181" s="6"/>
      <c r="CQ181" s="6"/>
      <c r="CR181" s="6"/>
      <c r="CS181" s="6"/>
      <c r="CT181" s="6"/>
      <c r="CU181" s="6"/>
      <c r="CV181" s="6"/>
      <c r="CW181" s="6"/>
      <c r="CX181" s="6"/>
      <c r="CY181" s="6"/>
      <c r="CZ181" s="6"/>
      <c r="DA181" s="6"/>
      <c r="DB181" s="6"/>
      <c r="DC181" s="6"/>
      <c r="DD181" s="6"/>
      <c r="DE181" s="6"/>
      <c r="DF181" s="6"/>
      <c r="DG181" s="6"/>
      <c r="DH181" s="6"/>
      <c r="DI181" s="6"/>
      <c r="DJ181" s="6"/>
      <c r="DK181" s="6"/>
      <c r="DL181" s="6"/>
      <c r="DM181" s="6"/>
      <c r="DN181" s="6"/>
      <c r="DO181" s="6"/>
      <c r="DP181" s="6"/>
      <c r="DQ181" s="6"/>
      <c r="DR181" s="6"/>
      <c r="DS181" s="6"/>
      <c r="DT181" s="6"/>
      <c r="DU181" s="6"/>
      <c r="DV181" s="6"/>
      <c r="DW181" s="6"/>
      <c r="DX181" s="6"/>
      <c r="DY181" s="6"/>
      <c r="DZ181" s="6"/>
      <c r="EA181" s="6"/>
      <c r="EB181" s="6"/>
      <c r="EC181" s="6"/>
      <c r="ED181" s="6"/>
      <c r="EE181" s="6"/>
      <c r="EF181" s="6"/>
      <c r="EG181" s="6"/>
      <c r="EH181" s="6"/>
      <c r="EI181" s="6"/>
      <c r="EJ181" s="6"/>
      <c r="EK181" s="6"/>
      <c r="EL181" s="6"/>
      <c r="EM181" s="6"/>
      <c r="EN181" s="6"/>
      <c r="EO181" s="6"/>
      <c r="EP181" s="6"/>
      <c r="EQ181" s="6"/>
      <c r="ER181" s="6"/>
      <c r="ES181" s="6"/>
      <c r="ET181" s="6"/>
      <c r="EU181" s="6"/>
      <c r="EV181" s="6"/>
      <c r="EW181" s="6"/>
      <c r="EX181" s="6"/>
      <c r="EY181" s="6"/>
      <c r="EZ181" s="6"/>
      <c r="FA181" s="6"/>
      <c r="FB181" s="6"/>
      <c r="FC181" s="6"/>
      <c r="FD181" s="6"/>
      <c r="FE181" s="6"/>
      <c r="FF181" s="6"/>
      <c r="FG181" s="6"/>
      <c r="FH181" s="6"/>
      <c r="FI181" s="6"/>
      <c r="FJ181" s="6"/>
      <c r="FK181" s="6"/>
      <c r="FL181" s="6"/>
      <c r="FM181" s="6"/>
      <c r="FN181" s="6"/>
      <c r="FO181" s="6"/>
      <c r="FP181" s="6"/>
      <c r="FQ181" s="6"/>
      <c r="FR181" s="6"/>
      <c r="FS181" s="6"/>
      <c r="FT181" s="6"/>
      <c r="FU181" s="6"/>
      <c r="FV181" s="6"/>
      <c r="FW181" s="6"/>
      <c r="FX181" s="6"/>
      <c r="FY181" s="6"/>
      <c r="FZ181" s="6"/>
    </row>
    <row r="182" spans="1:182" ht="23.45" hidden="1" customHeight="1">
      <c r="A182" s="6"/>
      <c r="B182" s="1"/>
      <c r="C182" s="338"/>
      <c r="D182" s="338"/>
      <c r="E182" s="338"/>
      <c r="F182" s="338"/>
      <c r="G182" s="338"/>
      <c r="H182" s="338"/>
      <c r="I182" s="338"/>
      <c r="J182" s="338"/>
      <c r="K182" s="25"/>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c r="CE182" s="6"/>
      <c r="CF182" s="6"/>
      <c r="CG182" s="6"/>
      <c r="CH182" s="6"/>
      <c r="CI182" s="6"/>
      <c r="CJ182" s="6"/>
      <c r="CK182" s="6"/>
      <c r="CL182" s="6"/>
      <c r="CM182" s="6"/>
      <c r="CN182" s="6"/>
      <c r="CO182" s="6"/>
      <c r="CP182" s="6"/>
      <c r="CQ182" s="6"/>
      <c r="CR182" s="6"/>
      <c r="CS182" s="6"/>
      <c r="CT182" s="6"/>
      <c r="CU182" s="6"/>
      <c r="CV182" s="6"/>
      <c r="CW182" s="6"/>
      <c r="CX182" s="6"/>
      <c r="CY182" s="6"/>
      <c r="CZ182" s="6"/>
      <c r="DA182" s="6"/>
      <c r="DB182" s="6"/>
      <c r="DC182" s="6"/>
      <c r="DD182" s="6"/>
      <c r="DE182" s="6"/>
      <c r="DF182" s="6"/>
      <c r="DG182" s="6"/>
      <c r="DH182" s="6"/>
      <c r="DI182" s="6"/>
      <c r="DJ182" s="6"/>
      <c r="DK182" s="6"/>
      <c r="DL182" s="6"/>
      <c r="DM182" s="6"/>
      <c r="DN182" s="6"/>
      <c r="DO182" s="6"/>
      <c r="DP182" s="6"/>
      <c r="DQ182" s="6"/>
      <c r="DR182" s="6"/>
      <c r="DS182" s="6"/>
      <c r="DT182" s="6"/>
      <c r="DU182" s="6"/>
      <c r="DV182" s="6"/>
      <c r="DW182" s="6"/>
      <c r="DX182" s="6"/>
      <c r="DY182" s="6"/>
      <c r="DZ182" s="6"/>
      <c r="EA182" s="6"/>
      <c r="EB182" s="6"/>
      <c r="EC182" s="6"/>
      <c r="ED182" s="6"/>
      <c r="EE182" s="6"/>
      <c r="EF182" s="6"/>
      <c r="EG182" s="6"/>
      <c r="EH182" s="6"/>
      <c r="EI182" s="6"/>
      <c r="EJ182" s="6"/>
      <c r="EK182" s="6"/>
      <c r="EL182" s="6"/>
      <c r="EM182" s="6"/>
      <c r="EN182" s="6"/>
      <c r="EO182" s="6"/>
      <c r="EP182" s="6"/>
      <c r="EQ182" s="6"/>
      <c r="ER182" s="6"/>
      <c r="ES182" s="6"/>
      <c r="ET182" s="6"/>
      <c r="EU182" s="6"/>
      <c r="EV182" s="6"/>
      <c r="EW182" s="6"/>
      <c r="EX182" s="6"/>
      <c r="EY182" s="6"/>
      <c r="EZ182" s="6"/>
      <c r="FA182" s="6"/>
      <c r="FB182" s="6"/>
      <c r="FC182" s="6"/>
      <c r="FD182" s="6"/>
      <c r="FE182" s="6"/>
      <c r="FF182" s="6"/>
      <c r="FG182" s="6"/>
      <c r="FH182" s="6"/>
      <c r="FI182" s="6"/>
      <c r="FJ182" s="6"/>
      <c r="FK182" s="6"/>
      <c r="FL182" s="6"/>
      <c r="FM182" s="6"/>
      <c r="FN182" s="6"/>
      <c r="FO182" s="6"/>
      <c r="FP182" s="6"/>
      <c r="FQ182" s="6"/>
      <c r="FR182" s="6"/>
      <c r="FS182" s="6"/>
      <c r="FT182" s="6"/>
      <c r="FU182" s="6"/>
      <c r="FV182" s="6"/>
      <c r="FW182" s="6"/>
      <c r="FX182" s="6"/>
      <c r="FY182" s="6"/>
      <c r="FZ182" s="6"/>
    </row>
    <row r="183" spans="1:182" ht="102.75" customHeight="1">
      <c r="B183" s="339" t="s">
        <v>42</v>
      </c>
      <c r="C183" s="339"/>
      <c r="D183" s="339"/>
      <c r="E183" s="339"/>
      <c r="F183" s="48"/>
      <c r="G183" s="13"/>
      <c r="H183" s="30"/>
      <c r="I183" s="21" t="s">
        <v>29</v>
      </c>
      <c r="J183" s="340"/>
      <c r="K183" s="340"/>
    </row>
    <row r="184" spans="1:182" ht="17.25">
      <c r="B184" s="337" t="s">
        <v>28</v>
      </c>
      <c r="C184" s="337"/>
      <c r="D184" s="337"/>
      <c r="E184" s="337"/>
      <c r="F184" s="48"/>
      <c r="G184" s="13"/>
      <c r="H184" s="30"/>
      <c r="I184" s="22"/>
      <c r="J184" s="22"/>
      <c r="K184" s="39"/>
    </row>
    <row r="185" spans="1:182">
      <c r="B185" s="44" t="s">
        <v>32</v>
      </c>
      <c r="C185" s="23"/>
      <c r="D185" s="48"/>
      <c r="E185" s="48"/>
      <c r="F185" s="48"/>
      <c r="G185" s="13"/>
      <c r="H185" s="30"/>
      <c r="J185" s="9"/>
      <c r="K185" s="40"/>
    </row>
  </sheetData>
  <autoFilter ref="A46:FZ167" xr:uid="{1333BB96-6EAB-4CA0-8F5A-298E40623093}">
    <filterColumn colId="3" showButton="0"/>
    <filterColumn colId="4" showButton="0"/>
    <filterColumn colId="5" showButton="0"/>
  </autoFilter>
  <mergeCells count="197">
    <mergeCell ref="D151:G151"/>
    <mergeCell ref="D152:G152"/>
    <mergeCell ref="D153:G153"/>
    <mergeCell ref="D154:G154"/>
    <mergeCell ref="D155:G155"/>
    <mergeCell ref="D156:G156"/>
    <mergeCell ref="D157:G157"/>
    <mergeCell ref="D158:G158"/>
    <mergeCell ref="C182:J182"/>
    <mergeCell ref="D159:G159"/>
    <mergeCell ref="D160:G160"/>
    <mergeCell ref="D161:G161"/>
    <mergeCell ref="D162:G162"/>
    <mergeCell ref="D163:G163"/>
    <mergeCell ref="D164:G164"/>
    <mergeCell ref="D165:G165"/>
    <mergeCell ref="D166:G166"/>
    <mergeCell ref="D167:G167"/>
    <mergeCell ref="C181:J181"/>
    <mergeCell ref="D142:G142"/>
    <mergeCell ref="D143:G143"/>
    <mergeCell ref="D144:G144"/>
    <mergeCell ref="D145:G145"/>
    <mergeCell ref="D146:G146"/>
    <mergeCell ref="D147:G147"/>
    <mergeCell ref="D148:G148"/>
    <mergeCell ref="D149:G149"/>
    <mergeCell ref="D150:G150"/>
    <mergeCell ref="D133:G133"/>
    <mergeCell ref="D134:G134"/>
    <mergeCell ref="D135:G135"/>
    <mergeCell ref="D136:G136"/>
    <mergeCell ref="D137:G137"/>
    <mergeCell ref="D138:G138"/>
    <mergeCell ref="D139:G139"/>
    <mergeCell ref="D140:G140"/>
    <mergeCell ref="D141:G141"/>
    <mergeCell ref="D123:G123"/>
    <mergeCell ref="D124:G124"/>
    <mergeCell ref="D125:G125"/>
    <mergeCell ref="D126:G126"/>
    <mergeCell ref="D127:G127"/>
    <mergeCell ref="D128:G128"/>
    <mergeCell ref="D129:G129"/>
    <mergeCell ref="D130:G130"/>
    <mergeCell ref="D132:G132"/>
    <mergeCell ref="D111:G111"/>
    <mergeCell ref="D112:G112"/>
    <mergeCell ref="C178:J178"/>
    <mergeCell ref="C179:J179"/>
    <mergeCell ref="C180:J180"/>
    <mergeCell ref="D102:G102"/>
    <mergeCell ref="D103:G103"/>
    <mergeCell ref="D104:G104"/>
    <mergeCell ref="D105:G105"/>
    <mergeCell ref="D106:G106"/>
    <mergeCell ref="D107:G107"/>
    <mergeCell ref="D108:G108"/>
    <mergeCell ref="D109:G109"/>
    <mergeCell ref="D110:G110"/>
    <mergeCell ref="D113:G113"/>
    <mergeCell ref="D114:G114"/>
    <mergeCell ref="D115:G115"/>
    <mergeCell ref="D116:G116"/>
    <mergeCell ref="D117:G117"/>
    <mergeCell ref="D118:G118"/>
    <mergeCell ref="D119:G119"/>
    <mergeCell ref="D120:G120"/>
    <mergeCell ref="D121:G121"/>
    <mergeCell ref="D122:G122"/>
    <mergeCell ref="D101:G101"/>
    <mergeCell ref="D84:G84"/>
    <mergeCell ref="D85:G85"/>
    <mergeCell ref="D86:G86"/>
    <mergeCell ref="D87:G87"/>
    <mergeCell ref="D88:G88"/>
    <mergeCell ref="D89:G89"/>
    <mergeCell ref="D90:G90"/>
    <mergeCell ref="D91:G91"/>
    <mergeCell ref="D92:G92"/>
    <mergeCell ref="D93:G93"/>
    <mergeCell ref="D94:G94"/>
    <mergeCell ref="D95:G95"/>
    <mergeCell ref="D100:G100"/>
    <mergeCell ref="D97:G97"/>
    <mergeCell ref="D98:G98"/>
    <mergeCell ref="D99:G99"/>
    <mergeCell ref="D96:G96"/>
    <mergeCell ref="D75:G75"/>
    <mergeCell ref="D76:G76"/>
    <mergeCell ref="D77:G77"/>
    <mergeCell ref="D78:G78"/>
    <mergeCell ref="D79:G79"/>
    <mergeCell ref="D80:G80"/>
    <mergeCell ref="D81:G81"/>
    <mergeCell ref="D82:G82"/>
    <mergeCell ref="D83:G83"/>
    <mergeCell ref="D66:G66"/>
    <mergeCell ref="D67:G67"/>
    <mergeCell ref="D68:G68"/>
    <mergeCell ref="D69:G69"/>
    <mergeCell ref="D70:G70"/>
    <mergeCell ref="D71:G71"/>
    <mergeCell ref="D72:G72"/>
    <mergeCell ref="D73:G73"/>
    <mergeCell ref="D74:G74"/>
    <mergeCell ref="B184:E184"/>
    <mergeCell ref="B183:E183"/>
    <mergeCell ref="C173:J173"/>
    <mergeCell ref="D46:G46"/>
    <mergeCell ref="D47:G47"/>
    <mergeCell ref="J183:K183"/>
    <mergeCell ref="B43:C43"/>
    <mergeCell ref="B39:C39"/>
    <mergeCell ref="B40:C40"/>
    <mergeCell ref="B41:C41"/>
    <mergeCell ref="B44:C44"/>
    <mergeCell ref="D44:K44"/>
    <mergeCell ref="B45:K45"/>
    <mergeCell ref="D39:K39"/>
    <mergeCell ref="D40:K40"/>
    <mergeCell ref="D41:K41"/>
    <mergeCell ref="D43:K43"/>
    <mergeCell ref="D48:G48"/>
    <mergeCell ref="D49:G49"/>
    <mergeCell ref="D50:G50"/>
    <mergeCell ref="D51:G51"/>
    <mergeCell ref="D52:G52"/>
    <mergeCell ref="D53:G53"/>
    <mergeCell ref="D54:G54"/>
    <mergeCell ref="A2:E2"/>
    <mergeCell ref="I2:K2"/>
    <mergeCell ref="A3:E3"/>
    <mergeCell ref="I3:K3"/>
    <mergeCell ref="B4:E4"/>
    <mergeCell ref="B5:E5"/>
    <mergeCell ref="H5:K5"/>
    <mergeCell ref="D20:F20"/>
    <mergeCell ref="D21:F21"/>
    <mergeCell ref="B16:B17"/>
    <mergeCell ref="C16:C17"/>
    <mergeCell ref="D16:F16"/>
    <mergeCell ref="D17:F17"/>
    <mergeCell ref="B18:K18"/>
    <mergeCell ref="D19:F19"/>
    <mergeCell ref="B7:K7"/>
    <mergeCell ref="J8:K8"/>
    <mergeCell ref="B10:K10"/>
    <mergeCell ref="B13:K13"/>
    <mergeCell ref="D14:F14"/>
    <mergeCell ref="D15:F15"/>
    <mergeCell ref="D33:F33"/>
    <mergeCell ref="D32:F32"/>
    <mergeCell ref="B37:K37"/>
    <mergeCell ref="B38:K38"/>
    <mergeCell ref="D35:F35"/>
    <mergeCell ref="D22:F22"/>
    <mergeCell ref="D29:F29"/>
    <mergeCell ref="D30:F30"/>
    <mergeCell ref="B23:B25"/>
    <mergeCell ref="C23:C25"/>
    <mergeCell ref="D23:F23"/>
    <mergeCell ref="D24:F24"/>
    <mergeCell ref="D25:F25"/>
    <mergeCell ref="B26:B28"/>
    <mergeCell ref="C26:C28"/>
    <mergeCell ref="D26:F26"/>
    <mergeCell ref="D27:F27"/>
    <mergeCell ref="D28:F28"/>
    <mergeCell ref="D34:F34"/>
    <mergeCell ref="I34:J34"/>
    <mergeCell ref="D31:F31"/>
    <mergeCell ref="D36:F36"/>
    <mergeCell ref="B42:C42"/>
    <mergeCell ref="D42:K42"/>
    <mergeCell ref="C171:F171"/>
    <mergeCell ref="G171:J171"/>
    <mergeCell ref="B172:K172"/>
    <mergeCell ref="C177:J177"/>
    <mergeCell ref="C174:J174"/>
    <mergeCell ref="C175:J175"/>
    <mergeCell ref="C176:J176"/>
    <mergeCell ref="D55:G55"/>
    <mergeCell ref="D56:G56"/>
    <mergeCell ref="D57:G57"/>
    <mergeCell ref="D58:G58"/>
    <mergeCell ref="D59:G59"/>
    <mergeCell ref="D60:G60"/>
    <mergeCell ref="C170:F170"/>
    <mergeCell ref="G170:J170"/>
    <mergeCell ref="B169:K169"/>
    <mergeCell ref="D131:G131"/>
    <mergeCell ref="D61:G61"/>
    <mergeCell ref="D62:G62"/>
    <mergeCell ref="D63:G63"/>
    <mergeCell ref="D64:G64"/>
    <mergeCell ref="D65:G65"/>
  </mergeCells>
  <conditionalFormatting sqref="B39:B44">
    <cfRule type="duplicateValues" dxfId="50" priority="26"/>
  </conditionalFormatting>
  <conditionalFormatting sqref="H47:H167">
    <cfRule type="cellIs" dxfId="49" priority="1" operator="equal">
      <formula>"Chưa Đạt"</formula>
    </cfRule>
  </conditionalFormatting>
  <dataValidations disablePrompts="1" count="2">
    <dataValidation type="list" allowBlank="1" showInputMessage="1" showErrorMessage="1" errorTitle="NHÓM CHUYÊN MÔN CHƯA ĐÚNG" prompt="CHỌN ĐÚNG NHÓM CHUYÊN MÔN" sqref="J47:J49 J52:J167" xr:uid="{44B570E4-5360-45BD-9D8D-DBC330CCAA39}">
      <formula1>"DK-VALVE,DK-AMLL,DK-CCTV,DK-NHIET DO,DK-BENTLY,DK-SAN PHAM,DK-NPK,DK-DCS,DK-PLC,DK-F&amp;G,DK-PHAN TICH,DK-HIEU CHUAN,DK-NPK"</formula1>
    </dataValidation>
    <dataValidation type="list" allowBlank="1" showInputMessage="1" showErrorMessage="1" errorTitle="NHÓM CHUYÊN MÔN CHƯA ĐÚNG" prompt="CHỌN ĐÚNG NHÓM CHUYÊN MÔN" sqref="J50:J51" xr:uid="{79995006-8C2C-44CA-B827-963BC17F1B72}">
      <formula1>"DK-VALVE,DK-AMLL,DK-ACS, DK-CCTV,DK-NHIET DO,DK-BENTLY,DK-SAN PHAM,DK-NPK,DK-DCS,DK-PLC,DK-F&amp;G,DK-PHAN TICH,DK-HIEU CHUAN,DK-NPK"</formula1>
    </dataValidation>
  </dataValidations>
  <pageMargins left="0" right="0" top="0.75" bottom="0.75" header="0.3" footer="0.3"/>
  <pageSetup paperSize="9" scale="53"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5F1A5-CD2F-4FC0-8164-7A889D089980}">
  <sheetPr>
    <tabColor rgb="FF00B050"/>
  </sheetPr>
  <dimension ref="A1:AR392"/>
  <sheetViews>
    <sheetView tabSelected="1" topLeftCell="A27" zoomScale="55" zoomScaleNormal="55" workbookViewId="0">
      <selection activeCell="AQ93" sqref="AQ93"/>
    </sheetView>
  </sheetViews>
  <sheetFormatPr defaultColWidth="9" defaultRowHeight="16.5"/>
  <cols>
    <col min="1" max="1" width="5.875" style="118" customWidth="1"/>
    <col min="2" max="10" width="9" style="118"/>
    <col min="11" max="11" width="9" style="118" customWidth="1"/>
    <col min="12" max="17" width="9" style="118"/>
    <col min="18" max="18" width="9" style="118" customWidth="1"/>
    <col min="19" max="19" width="9" style="118"/>
    <col min="20" max="20" width="9" style="118" customWidth="1"/>
    <col min="21" max="21" width="7.75" style="118" customWidth="1"/>
    <col min="22" max="22" width="9" style="118" customWidth="1"/>
    <col min="23" max="37" width="9" style="118"/>
    <col min="38" max="38" width="5" style="118" customWidth="1"/>
    <col min="39" max="16384" width="9" style="118"/>
  </cols>
  <sheetData>
    <row r="1" spans="1:38">
      <c r="A1" s="324"/>
      <c r="B1" s="324"/>
      <c r="C1" s="324"/>
      <c r="D1" s="324"/>
      <c r="E1" s="324"/>
      <c r="F1" s="324"/>
      <c r="G1" s="324"/>
      <c r="H1" s="324"/>
      <c r="I1" s="324"/>
      <c r="J1" s="324"/>
      <c r="K1" s="324"/>
      <c r="L1" s="324"/>
      <c r="M1" s="324"/>
      <c r="N1" s="324"/>
      <c r="O1" s="324"/>
      <c r="P1" s="324"/>
      <c r="Q1" s="324"/>
      <c r="R1" s="324"/>
      <c r="S1" s="324"/>
      <c r="T1" s="324"/>
      <c r="U1" s="324"/>
      <c r="V1" s="324"/>
      <c r="W1" s="324"/>
      <c r="X1" s="324"/>
      <c r="Y1" s="324"/>
      <c r="Z1" s="324"/>
      <c r="AA1" s="324"/>
      <c r="AB1" s="324"/>
      <c r="AC1" s="324"/>
      <c r="AD1" s="324"/>
      <c r="AE1" s="324"/>
      <c r="AF1" s="324"/>
      <c r="AG1" s="324"/>
      <c r="AH1" s="324"/>
      <c r="AI1" s="324"/>
      <c r="AJ1" s="324"/>
      <c r="AK1" s="324"/>
      <c r="AL1" s="324"/>
    </row>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118" spans="2:37" ht="48" hidden="1" customHeight="1"/>
    <row r="119" spans="2:37" ht="31.5" customHeight="1">
      <c r="B119" s="201"/>
      <c r="C119" s="202"/>
      <c r="D119" s="202"/>
      <c r="E119" s="202"/>
      <c r="F119" s="202"/>
      <c r="G119" s="202"/>
      <c r="H119" s="202"/>
      <c r="I119" s="202"/>
      <c r="J119" s="202"/>
      <c r="K119" s="202"/>
      <c r="L119" s="202"/>
      <c r="M119" s="203"/>
      <c r="N119" s="203"/>
      <c r="O119" s="203"/>
      <c r="P119" s="203"/>
      <c r="Q119" s="203"/>
      <c r="R119" s="203"/>
      <c r="S119" s="203"/>
      <c r="T119" s="203"/>
      <c r="U119" s="203"/>
      <c r="V119" s="203"/>
      <c r="W119" s="203"/>
      <c r="X119" s="203"/>
      <c r="Y119" s="203"/>
      <c r="Z119" s="203"/>
      <c r="AA119" s="203"/>
      <c r="AB119" s="203"/>
      <c r="AC119" s="203"/>
      <c r="AD119" s="203"/>
      <c r="AE119" s="203"/>
      <c r="AF119" s="203"/>
      <c r="AG119" s="203"/>
      <c r="AH119" s="203"/>
      <c r="AI119" s="203"/>
      <c r="AJ119" s="203"/>
      <c r="AK119" s="203"/>
    </row>
    <row r="120" spans="2:37" ht="31.5" customHeight="1">
      <c r="B120" s="201"/>
      <c r="C120" s="202"/>
      <c r="D120" s="202"/>
      <c r="E120" s="202"/>
      <c r="F120" s="202"/>
      <c r="G120" s="202"/>
      <c r="H120" s="202"/>
      <c r="I120" s="202"/>
      <c r="J120" s="202"/>
      <c r="K120" s="202"/>
      <c r="L120" s="202"/>
      <c r="M120" s="203"/>
      <c r="N120" s="203"/>
      <c r="O120" s="203"/>
      <c r="P120" s="203"/>
      <c r="Q120" s="203"/>
      <c r="R120" s="203"/>
      <c r="S120" s="203"/>
      <c r="T120" s="203"/>
      <c r="U120" s="203"/>
      <c r="V120" s="203"/>
      <c r="W120" s="203"/>
      <c r="X120" s="203"/>
      <c r="Y120" s="203"/>
      <c r="Z120" s="203"/>
      <c r="AA120" s="203"/>
      <c r="AB120" s="203"/>
      <c r="AC120" s="203"/>
      <c r="AD120" s="203"/>
      <c r="AE120" s="203"/>
      <c r="AF120" s="203"/>
      <c r="AG120" s="203"/>
      <c r="AH120" s="203"/>
      <c r="AI120" s="203"/>
      <c r="AJ120" s="203"/>
      <c r="AK120" s="203"/>
    </row>
    <row r="121" spans="2:37" ht="18" customHeight="1">
      <c r="B121" s="201"/>
      <c r="C121" s="202"/>
      <c r="D121" s="202"/>
      <c r="E121" s="202"/>
      <c r="F121" s="202"/>
      <c r="G121" s="202"/>
      <c r="H121" s="202"/>
      <c r="I121" s="202"/>
      <c r="J121" s="202"/>
      <c r="K121" s="202"/>
      <c r="L121" s="202"/>
      <c r="M121" s="203"/>
      <c r="N121" s="203"/>
      <c r="O121" s="203"/>
      <c r="P121" s="203"/>
      <c r="Q121" s="203"/>
      <c r="R121" s="203"/>
      <c r="S121" s="203"/>
      <c r="T121" s="203"/>
      <c r="U121" s="203"/>
      <c r="V121" s="203"/>
      <c r="W121" s="203"/>
      <c r="X121" s="203"/>
      <c r="Y121" s="203"/>
      <c r="Z121" s="203"/>
      <c r="AA121" s="203"/>
      <c r="AB121" s="203"/>
      <c r="AC121" s="203"/>
      <c r="AD121" s="203"/>
      <c r="AE121" s="203"/>
      <c r="AF121" s="203"/>
      <c r="AG121" s="203"/>
      <c r="AH121" s="203"/>
      <c r="AI121" s="203"/>
      <c r="AJ121" s="203"/>
      <c r="AK121" s="203"/>
    </row>
    <row r="122" spans="2:37" ht="53.25" customHeight="1">
      <c r="B122" s="122" t="s">
        <v>18</v>
      </c>
      <c r="C122" s="331" t="s">
        <v>0</v>
      </c>
      <c r="D122" s="332"/>
      <c r="E122" s="332"/>
      <c r="F122" s="332"/>
      <c r="G122" s="332"/>
      <c r="H122" s="333"/>
      <c r="I122" s="322" t="s">
        <v>19</v>
      </c>
      <c r="J122" s="322"/>
      <c r="K122" s="322"/>
      <c r="L122" s="322"/>
      <c r="M122" s="322" t="s">
        <v>21</v>
      </c>
      <c r="N122" s="322"/>
      <c r="O122" s="322"/>
      <c r="P122" s="322"/>
      <c r="Q122" s="322"/>
      <c r="R122" s="322"/>
      <c r="S122" s="322"/>
      <c r="T122" s="322"/>
      <c r="U122" s="322"/>
      <c r="V122" s="322"/>
      <c r="W122" s="322"/>
      <c r="X122" s="322"/>
      <c r="Y122" s="322"/>
      <c r="Z122" s="322"/>
      <c r="AA122" s="322"/>
      <c r="AB122" s="322"/>
      <c r="AC122" s="322"/>
      <c r="AD122" s="322"/>
      <c r="AE122" s="322"/>
      <c r="AF122" s="322"/>
      <c r="AG122" s="322"/>
      <c r="AH122" s="322"/>
      <c r="AI122" s="322"/>
      <c r="AJ122" s="322"/>
      <c r="AK122" s="322"/>
    </row>
    <row r="123" spans="2:37" ht="94.9" customHeight="1">
      <c r="B123" s="121">
        <v>1</v>
      </c>
      <c r="C123" s="321" t="str">
        <f>BC_LĐNM!J2</f>
        <v>Camera 44/45/46/47</v>
      </c>
      <c r="D123" s="321"/>
      <c r="E123" s="321"/>
      <c r="F123" s="321"/>
      <c r="G123" s="321"/>
      <c r="H123" s="321"/>
      <c r="I123" s="321" t="str">
        <f>BC_LĐNM!K2</f>
        <v xml:space="preserve">An Toàn báoCamera 44/45/46/47 khu vực phía sau nhà đóng bao NPK </v>
      </c>
      <c r="J123" s="321"/>
      <c r="K123" s="321"/>
      <c r="L123" s="321"/>
      <c r="M123" s="323" t="str">
        <f>BC_LĐNM!L2</f>
        <v>Nguyên nhân : Không cón tín hiệu truyền thông quang. 
Thực hiện: Kiểm tra các tủ box đấu nối thì phát hiện không có tín hiệu truyền thông quang, chưa rõ nguyên nhân. An Toàn đã thông tin nhà thầu kiểm tra lại 
Kết quả: Hiện camera chưa lên hình, An Toàn đã thông tin nhà thầu kiểm tra lại .</v>
      </c>
      <c r="N123" s="323"/>
      <c r="O123" s="323"/>
      <c r="P123" s="323"/>
      <c r="Q123" s="323"/>
      <c r="R123" s="323"/>
      <c r="S123" s="323"/>
      <c r="T123" s="323"/>
      <c r="U123" s="323"/>
      <c r="V123" s="323"/>
      <c r="W123" s="323"/>
      <c r="X123" s="323"/>
      <c r="Y123" s="323"/>
      <c r="Z123" s="323"/>
      <c r="AA123" s="323"/>
      <c r="AB123" s="323"/>
      <c r="AC123" s="323"/>
      <c r="AD123" s="323"/>
      <c r="AE123" s="323"/>
      <c r="AF123" s="323"/>
      <c r="AG123" s="323"/>
      <c r="AH123" s="323"/>
      <c r="AI123" s="323"/>
      <c r="AJ123" s="323"/>
      <c r="AK123" s="323"/>
    </row>
    <row r="124" spans="2:37" ht="102" customHeight="1">
      <c r="B124" s="121">
        <v>2</v>
      </c>
      <c r="C124" s="321" t="str">
        <f>BC_LĐNM!J3</f>
        <v xml:space="preserve">06PI-2258 </v>
      </c>
      <c r="D124" s="321"/>
      <c r="E124" s="321"/>
      <c r="F124" s="321"/>
      <c r="G124" s="321"/>
      <c r="H124" s="321"/>
      <c r="I124" s="321" t="str">
        <f>BC_LĐNM!K3</f>
        <v>Giá trị đo sai (35 bar so với giá trị VH bình thường là 40 bar) .</v>
      </c>
      <c r="J124" s="321"/>
      <c r="K124" s="321"/>
      <c r="L124" s="321"/>
      <c r="M124" s="323" t="str">
        <f>BC_LĐNM!L3</f>
        <v xml:space="preserve">Nguyên nhân : Chưa biết nguyên nhân .
Thực hiện:  Quan sát thấy thiết bị đo sai với thực tế, tiến hành thực hiện theo y/c VH tháo 06PI-2257 sang lắp thay thế cho 06PI-2258. Hiện tại 06PI-2258 đem về phòng trực ca, chuyển ca ngày 18/5 đầu tuần mang sang Tổ HC kiểm tra lại. 
Kết quả:  Chuyển ca ngày 18/5 đầu tuần mang sang Tổ HC kiểm tra lại. </v>
      </c>
      <c r="N124" s="323"/>
      <c r="O124" s="323"/>
      <c r="P124" s="323"/>
      <c r="Q124" s="323"/>
      <c r="R124" s="323"/>
      <c r="S124" s="323"/>
      <c r="T124" s="323"/>
      <c r="U124" s="323"/>
      <c r="V124" s="323"/>
      <c r="W124" s="323"/>
      <c r="X124" s="323"/>
      <c r="Y124" s="323"/>
      <c r="Z124" s="323"/>
      <c r="AA124" s="323"/>
      <c r="AB124" s="323"/>
      <c r="AC124" s="323"/>
      <c r="AD124" s="323"/>
      <c r="AE124" s="323"/>
      <c r="AF124" s="323"/>
      <c r="AG124" s="323"/>
      <c r="AH124" s="323"/>
      <c r="AI124" s="323"/>
      <c r="AJ124" s="323"/>
      <c r="AK124" s="323"/>
    </row>
    <row r="125" spans="2:37" ht="105" customHeight="1">
      <c r="B125" s="121">
        <v>3</v>
      </c>
      <c r="C125" s="321" t="str">
        <f>BC_LĐNM!J4</f>
        <v>48XS-0048A</v>
      </c>
      <c r="D125" s="321"/>
      <c r="E125" s="321"/>
      <c r="F125" s="321"/>
      <c r="G125" s="321"/>
      <c r="H125" s="321"/>
      <c r="I125" s="321" t="str">
        <f>BC_LĐNM!K4</f>
        <v>Hỏng switch lệch băng</v>
      </c>
      <c r="J125" s="321"/>
      <c r="K125" s="321"/>
      <c r="L125" s="321"/>
      <c r="M125" s="323" t="str">
        <f>BC_LĐNM!L4</f>
        <v>Nguyên nhân: Hỏng switch lệch băng
Thực hiện: Kiểm tra băng tải hỏng switch lệch băng, thực hiện nhận vật tư mới thay thế, tuy nhiên do nhu cầu xuất hàng ĐVCQ chưa dừng được, chuyển ca sau phối hợp xử lý
Kết quả: Đã nhận thiết bị mới về phòng ca, chuyển ca sau thực hiện thay thế khi có cơ hội</v>
      </c>
      <c r="N125" s="323"/>
      <c r="O125" s="323"/>
      <c r="P125" s="323"/>
      <c r="Q125" s="323"/>
      <c r="R125" s="323"/>
      <c r="S125" s="323"/>
      <c r="T125" s="323"/>
      <c r="U125" s="323"/>
      <c r="V125" s="323"/>
      <c r="W125" s="323"/>
      <c r="X125" s="323"/>
      <c r="Y125" s="323"/>
      <c r="Z125" s="323"/>
      <c r="AA125" s="323"/>
      <c r="AB125" s="323"/>
      <c r="AC125" s="323"/>
      <c r="AD125" s="323"/>
      <c r="AE125" s="323"/>
      <c r="AF125" s="323"/>
      <c r="AG125" s="323"/>
      <c r="AH125" s="323"/>
      <c r="AI125" s="323"/>
      <c r="AJ125" s="323"/>
      <c r="AK125" s="323"/>
    </row>
    <row r="126" spans="2:37" ht="132.6" hidden="1" customHeight="1">
      <c r="B126" s="121">
        <v>4</v>
      </c>
      <c r="C126" s="321">
        <f>BC_LĐNM!J5</f>
        <v>0</v>
      </c>
      <c r="D126" s="321"/>
      <c r="E126" s="321"/>
      <c r="F126" s="321"/>
      <c r="G126" s="321"/>
      <c r="H126" s="321"/>
      <c r="I126" s="321">
        <f>BC_LĐNM!K5</f>
        <v>0</v>
      </c>
      <c r="J126" s="321"/>
      <c r="K126" s="321"/>
      <c r="L126" s="321"/>
      <c r="M126" s="323">
        <f>BC_LĐNM!L5</f>
        <v>0</v>
      </c>
      <c r="N126" s="323"/>
      <c r="O126" s="323"/>
      <c r="P126" s="323"/>
      <c r="Q126" s="323"/>
      <c r="R126" s="323"/>
      <c r="S126" s="323"/>
      <c r="T126" s="323"/>
      <c r="U126" s="323"/>
      <c r="V126" s="323"/>
      <c r="W126" s="323"/>
      <c r="X126" s="323"/>
      <c r="Y126" s="323"/>
      <c r="Z126" s="323"/>
      <c r="AA126" s="323"/>
      <c r="AB126" s="323"/>
      <c r="AC126" s="323"/>
      <c r="AD126" s="323"/>
      <c r="AE126" s="323"/>
      <c r="AF126" s="323"/>
      <c r="AG126" s="323"/>
      <c r="AH126" s="323"/>
      <c r="AI126" s="323"/>
      <c r="AJ126" s="323"/>
      <c r="AK126" s="323"/>
    </row>
    <row r="127" spans="2:37" ht="118.15" hidden="1" customHeight="1">
      <c r="B127" s="121">
        <v>5</v>
      </c>
      <c r="C127" s="321">
        <f>BC_LĐNM!J6</f>
        <v>0</v>
      </c>
      <c r="D127" s="321"/>
      <c r="E127" s="321"/>
      <c r="F127" s="321"/>
      <c r="G127" s="321"/>
      <c r="H127" s="321"/>
      <c r="I127" s="321">
        <f>BC_LĐNM!K6</f>
        <v>0</v>
      </c>
      <c r="J127" s="321"/>
      <c r="K127" s="321"/>
      <c r="L127" s="321"/>
      <c r="M127" s="323">
        <f>BC_LĐNM!L6</f>
        <v>0</v>
      </c>
      <c r="N127" s="323"/>
      <c r="O127" s="323"/>
      <c r="P127" s="323"/>
      <c r="Q127" s="323"/>
      <c r="R127" s="323"/>
      <c r="S127" s="323"/>
      <c r="T127" s="323"/>
      <c r="U127" s="323"/>
      <c r="V127" s="323"/>
      <c r="W127" s="323"/>
      <c r="X127" s="323"/>
      <c r="Y127" s="323"/>
      <c r="Z127" s="323"/>
      <c r="AA127" s="323"/>
      <c r="AB127" s="323"/>
      <c r="AC127" s="323"/>
      <c r="AD127" s="323"/>
      <c r="AE127" s="323"/>
      <c r="AF127" s="323"/>
      <c r="AG127" s="323"/>
      <c r="AH127" s="323"/>
      <c r="AI127" s="323"/>
      <c r="AJ127" s="323"/>
      <c r="AK127" s="323"/>
    </row>
    <row r="128" spans="2:37" ht="141.6" hidden="1" customHeight="1">
      <c r="B128" s="121">
        <v>6</v>
      </c>
      <c r="C128" s="321">
        <f>BC_LĐNM!J7</f>
        <v>0</v>
      </c>
      <c r="D128" s="321"/>
      <c r="E128" s="321"/>
      <c r="F128" s="321"/>
      <c r="G128" s="321"/>
      <c r="H128" s="321"/>
      <c r="I128" s="321">
        <f>BC_LĐNM!K7</f>
        <v>0</v>
      </c>
      <c r="J128" s="321"/>
      <c r="K128" s="321"/>
      <c r="L128" s="321"/>
      <c r="M128" s="323">
        <f>BC_LĐNM!L7</f>
        <v>0</v>
      </c>
      <c r="N128" s="323"/>
      <c r="O128" s="323"/>
      <c r="P128" s="323"/>
      <c r="Q128" s="323"/>
      <c r="R128" s="323"/>
      <c r="S128" s="323"/>
      <c r="T128" s="323"/>
      <c r="U128" s="323"/>
      <c r="V128" s="323"/>
      <c r="W128" s="323"/>
      <c r="X128" s="323"/>
      <c r="Y128" s="323"/>
      <c r="Z128" s="323"/>
      <c r="AA128" s="323"/>
      <c r="AB128" s="323"/>
      <c r="AC128" s="323"/>
      <c r="AD128" s="323"/>
      <c r="AE128" s="323"/>
      <c r="AF128" s="323"/>
      <c r="AG128" s="323"/>
      <c r="AH128" s="323"/>
      <c r="AI128" s="323"/>
      <c r="AJ128" s="323"/>
      <c r="AK128" s="323"/>
    </row>
    <row r="129" spans="1:42" ht="108.6" hidden="1" customHeight="1">
      <c r="B129" s="121">
        <v>7</v>
      </c>
      <c r="C129" s="321">
        <f>BC_LĐNM!J8</f>
        <v>0</v>
      </c>
      <c r="D129" s="321"/>
      <c r="E129" s="321"/>
      <c r="F129" s="321"/>
      <c r="G129" s="321"/>
      <c r="H129" s="321"/>
      <c r="I129" s="321">
        <f>BC_LĐNM!K8</f>
        <v>0</v>
      </c>
      <c r="J129" s="321"/>
      <c r="K129" s="321"/>
      <c r="L129" s="321"/>
      <c r="M129" s="323">
        <f>BC_LĐNM!L8</f>
        <v>0</v>
      </c>
      <c r="N129" s="323"/>
      <c r="O129" s="323"/>
      <c r="P129" s="323"/>
      <c r="Q129" s="323"/>
      <c r="R129" s="323"/>
      <c r="S129" s="323"/>
      <c r="T129" s="323"/>
      <c r="U129" s="323"/>
      <c r="V129" s="323"/>
      <c r="W129" s="323"/>
      <c r="X129" s="323"/>
      <c r="Y129" s="323"/>
      <c r="Z129" s="323"/>
      <c r="AA129" s="323"/>
      <c r="AB129" s="323"/>
      <c r="AC129" s="323"/>
      <c r="AD129" s="323"/>
      <c r="AE129" s="323"/>
      <c r="AF129" s="323"/>
      <c r="AG129" s="323"/>
      <c r="AH129" s="323"/>
      <c r="AI129" s="323"/>
      <c r="AJ129" s="323"/>
      <c r="AK129" s="323"/>
    </row>
    <row r="130" spans="1:42" ht="40.9" hidden="1" customHeight="1">
      <c r="B130" s="121">
        <f t="shared" ref="B130:B137" si="0">ROW()-89</f>
        <v>41</v>
      </c>
      <c r="C130" s="321">
        <f>BC_LĐNM!J9</f>
        <v>0</v>
      </c>
      <c r="D130" s="321"/>
      <c r="E130" s="321"/>
      <c r="F130" s="321"/>
      <c r="G130" s="321"/>
      <c r="H130" s="321"/>
      <c r="I130" s="321">
        <f>BC_LĐNM!K9</f>
        <v>0</v>
      </c>
      <c r="J130" s="321"/>
      <c r="K130" s="321"/>
      <c r="L130" s="321"/>
      <c r="M130" s="323">
        <f>BC_LĐNM!L9</f>
        <v>0</v>
      </c>
      <c r="N130" s="323"/>
      <c r="O130" s="323"/>
      <c r="P130" s="323"/>
      <c r="Q130" s="323"/>
      <c r="R130" s="323"/>
      <c r="S130" s="323"/>
      <c r="T130" s="323"/>
      <c r="U130" s="323"/>
      <c r="V130" s="323"/>
      <c r="W130" s="323"/>
      <c r="X130" s="323"/>
      <c r="Y130" s="323"/>
      <c r="Z130" s="323"/>
      <c r="AA130" s="323"/>
      <c r="AB130" s="323"/>
      <c r="AC130" s="323"/>
      <c r="AD130" s="323"/>
      <c r="AE130" s="323"/>
      <c r="AF130" s="323"/>
      <c r="AG130" s="323"/>
      <c r="AH130" s="323"/>
      <c r="AI130" s="323"/>
      <c r="AJ130" s="323"/>
      <c r="AK130" s="323"/>
    </row>
    <row r="131" spans="1:42" ht="40.9" hidden="1" customHeight="1">
      <c r="B131" s="121">
        <f t="shared" si="0"/>
        <v>42</v>
      </c>
      <c r="C131" s="321">
        <f>BC_LĐNM!J10</f>
        <v>0</v>
      </c>
      <c r="D131" s="321"/>
      <c r="E131" s="321"/>
      <c r="F131" s="321"/>
      <c r="G131" s="321"/>
      <c r="H131" s="321"/>
      <c r="I131" s="321">
        <f>BC_LĐNM!K10</f>
        <v>0</v>
      </c>
      <c r="J131" s="321"/>
      <c r="K131" s="321"/>
      <c r="L131" s="321"/>
      <c r="M131" s="323">
        <f>BC_LĐNM!L10</f>
        <v>0</v>
      </c>
      <c r="N131" s="323"/>
      <c r="O131" s="323"/>
      <c r="P131" s="323"/>
      <c r="Q131" s="323"/>
      <c r="R131" s="323"/>
      <c r="S131" s="323"/>
      <c r="T131" s="323"/>
      <c r="U131" s="323"/>
      <c r="V131" s="323"/>
      <c r="W131" s="323"/>
      <c r="X131" s="323"/>
      <c r="Y131" s="323"/>
      <c r="Z131" s="323"/>
      <c r="AA131" s="323"/>
      <c r="AB131" s="323"/>
      <c r="AC131" s="323"/>
      <c r="AD131" s="323"/>
      <c r="AE131" s="323"/>
      <c r="AF131" s="323"/>
      <c r="AG131" s="323"/>
      <c r="AH131" s="323"/>
      <c r="AI131" s="323"/>
      <c r="AJ131" s="323"/>
      <c r="AK131" s="323"/>
    </row>
    <row r="132" spans="1:42" ht="40.9" hidden="1" customHeight="1">
      <c r="A132" s="118" t="s">
        <v>2374</v>
      </c>
      <c r="B132" s="121">
        <f t="shared" si="0"/>
        <v>43</v>
      </c>
      <c r="C132" s="321">
        <f>BC_LĐNM!J11</f>
        <v>0</v>
      </c>
      <c r="D132" s="321"/>
      <c r="E132" s="321"/>
      <c r="F132" s="321"/>
      <c r="G132" s="321"/>
      <c r="H132" s="321"/>
      <c r="I132" s="321">
        <f>BC_LĐNM!K11</f>
        <v>0</v>
      </c>
      <c r="J132" s="321"/>
      <c r="K132" s="321"/>
      <c r="L132" s="321"/>
      <c r="M132" s="323">
        <f>BC_LĐNM!L11</f>
        <v>0</v>
      </c>
      <c r="N132" s="323"/>
      <c r="O132" s="323"/>
      <c r="P132" s="323"/>
      <c r="Q132" s="323"/>
      <c r="R132" s="323"/>
      <c r="S132" s="323"/>
      <c r="T132" s="323"/>
      <c r="U132" s="323"/>
      <c r="V132" s="323"/>
      <c r="W132" s="323"/>
      <c r="X132" s="323"/>
      <c r="Y132" s="323"/>
      <c r="Z132" s="323"/>
      <c r="AA132" s="323"/>
      <c r="AB132" s="323"/>
      <c r="AC132" s="323"/>
      <c r="AD132" s="323"/>
      <c r="AE132" s="323"/>
      <c r="AF132" s="323"/>
      <c r="AG132" s="323"/>
      <c r="AH132" s="323"/>
      <c r="AI132" s="323"/>
      <c r="AJ132" s="323"/>
      <c r="AK132" s="323"/>
    </row>
    <row r="133" spans="1:42" ht="40.9" hidden="1" customHeight="1">
      <c r="B133" s="121">
        <f t="shared" si="0"/>
        <v>44</v>
      </c>
      <c r="C133" s="321">
        <f>BC_LĐNM!J12</f>
        <v>0</v>
      </c>
      <c r="D133" s="321"/>
      <c r="E133" s="321"/>
      <c r="F133" s="321"/>
      <c r="G133" s="321"/>
      <c r="H133" s="321"/>
      <c r="I133" s="321">
        <f>BC_LĐNM!K12</f>
        <v>0</v>
      </c>
      <c r="J133" s="321"/>
      <c r="K133" s="321"/>
      <c r="L133" s="321"/>
      <c r="M133" s="323">
        <f>BC_LĐNM!L12</f>
        <v>0</v>
      </c>
      <c r="N133" s="323"/>
      <c r="O133" s="323"/>
      <c r="P133" s="323"/>
      <c r="Q133" s="323"/>
      <c r="R133" s="323"/>
      <c r="S133" s="323"/>
      <c r="T133" s="323"/>
      <c r="U133" s="323"/>
      <c r="V133" s="323"/>
      <c r="W133" s="323"/>
      <c r="X133" s="323"/>
      <c r="Y133" s="323"/>
      <c r="Z133" s="323"/>
      <c r="AA133" s="323"/>
      <c r="AB133" s="323"/>
      <c r="AC133" s="323"/>
      <c r="AD133" s="323"/>
      <c r="AE133" s="323"/>
      <c r="AF133" s="323"/>
      <c r="AG133" s="323"/>
      <c r="AH133" s="323"/>
      <c r="AI133" s="323"/>
      <c r="AJ133" s="323"/>
      <c r="AK133" s="323"/>
    </row>
    <row r="134" spans="1:42" ht="40.9" hidden="1" customHeight="1">
      <c r="B134" s="121">
        <f t="shared" si="0"/>
        <v>45</v>
      </c>
      <c r="C134" s="321">
        <f>BC_LĐNM!J13</f>
        <v>0</v>
      </c>
      <c r="D134" s="321"/>
      <c r="E134" s="321"/>
      <c r="F134" s="321"/>
      <c r="G134" s="321"/>
      <c r="H134" s="321"/>
      <c r="I134" s="321">
        <f>BC_LĐNM!K13</f>
        <v>0</v>
      </c>
      <c r="J134" s="321"/>
      <c r="K134" s="321"/>
      <c r="L134" s="321"/>
      <c r="M134" s="323">
        <f>BC_LĐNM!L13</f>
        <v>0</v>
      </c>
      <c r="N134" s="323"/>
      <c r="O134" s="323"/>
      <c r="P134" s="323"/>
      <c r="Q134" s="323"/>
      <c r="R134" s="323"/>
      <c r="S134" s="323"/>
      <c r="T134" s="323"/>
      <c r="U134" s="323"/>
      <c r="V134" s="323"/>
      <c r="W134" s="323"/>
      <c r="X134" s="323"/>
      <c r="Y134" s="323"/>
      <c r="Z134" s="323"/>
      <c r="AA134" s="323"/>
      <c r="AB134" s="323"/>
      <c r="AC134" s="323"/>
      <c r="AD134" s="323"/>
      <c r="AE134" s="323"/>
      <c r="AF134" s="323"/>
      <c r="AG134" s="323"/>
      <c r="AH134" s="323"/>
      <c r="AI134" s="323"/>
      <c r="AJ134" s="323"/>
      <c r="AK134" s="323"/>
    </row>
    <row r="135" spans="1:42" ht="40.9" hidden="1" customHeight="1">
      <c r="B135" s="121">
        <f t="shared" si="0"/>
        <v>46</v>
      </c>
      <c r="C135" s="321">
        <f>BC_LĐNM!J14</f>
        <v>0</v>
      </c>
      <c r="D135" s="321"/>
      <c r="E135" s="321"/>
      <c r="F135" s="321"/>
      <c r="G135" s="321"/>
      <c r="H135" s="321"/>
      <c r="I135" s="321">
        <f>BC_LĐNM!K14</f>
        <v>0</v>
      </c>
      <c r="J135" s="321"/>
      <c r="K135" s="321"/>
      <c r="L135" s="321"/>
      <c r="M135" s="323">
        <f>BC_LĐNM!L14</f>
        <v>0</v>
      </c>
      <c r="N135" s="323"/>
      <c r="O135" s="323"/>
      <c r="P135" s="323"/>
      <c r="Q135" s="323"/>
      <c r="R135" s="323"/>
      <c r="S135" s="323"/>
      <c r="T135" s="323"/>
      <c r="U135" s="323"/>
      <c r="V135" s="323"/>
      <c r="W135" s="323"/>
      <c r="X135" s="323"/>
      <c r="Y135" s="323"/>
      <c r="Z135" s="323"/>
      <c r="AA135" s="323"/>
      <c r="AB135" s="323"/>
      <c r="AC135" s="323"/>
      <c r="AD135" s="323"/>
      <c r="AE135" s="323"/>
      <c r="AF135" s="323"/>
      <c r="AG135" s="323"/>
      <c r="AH135" s="323"/>
      <c r="AI135" s="323"/>
      <c r="AJ135" s="323"/>
      <c r="AK135" s="323"/>
    </row>
    <row r="136" spans="1:42" ht="42.6" hidden="1" customHeight="1">
      <c r="B136" s="121">
        <f t="shared" si="0"/>
        <v>47</v>
      </c>
      <c r="C136" s="321">
        <f>BC_LĐNM!J15</f>
        <v>0</v>
      </c>
      <c r="D136" s="321"/>
      <c r="E136" s="321"/>
      <c r="F136" s="321"/>
      <c r="G136" s="321"/>
      <c r="H136" s="321"/>
      <c r="I136" s="321">
        <f>BC_LĐNM!K15</f>
        <v>0</v>
      </c>
      <c r="J136" s="321"/>
      <c r="K136" s="321"/>
      <c r="L136" s="321"/>
      <c r="M136" s="323">
        <f>BC_LĐNM!L15</f>
        <v>0</v>
      </c>
      <c r="N136" s="323"/>
      <c r="O136" s="323"/>
      <c r="P136" s="323"/>
      <c r="Q136" s="323"/>
      <c r="R136" s="323"/>
      <c r="S136" s="323"/>
      <c r="T136" s="323"/>
      <c r="U136" s="323"/>
      <c r="V136" s="323"/>
      <c r="W136" s="323"/>
      <c r="X136" s="323"/>
      <c r="Y136" s="323"/>
      <c r="Z136" s="323"/>
      <c r="AA136" s="323"/>
      <c r="AB136" s="323"/>
      <c r="AC136" s="323"/>
      <c r="AD136" s="323"/>
      <c r="AE136" s="323"/>
      <c r="AF136" s="323"/>
      <c r="AG136" s="323"/>
      <c r="AH136" s="323"/>
      <c r="AI136" s="323"/>
      <c r="AJ136" s="323"/>
      <c r="AK136" s="323"/>
    </row>
    <row r="137" spans="1:42" ht="34.9" hidden="1" customHeight="1">
      <c r="B137" s="121">
        <f t="shared" si="0"/>
        <v>48</v>
      </c>
      <c r="C137" s="321">
        <f>BC_LĐNM!J16</f>
        <v>0</v>
      </c>
      <c r="D137" s="321"/>
      <c r="E137" s="321"/>
      <c r="F137" s="321"/>
      <c r="G137" s="321"/>
      <c r="H137" s="321"/>
      <c r="I137" s="321">
        <f>BC_LĐNM!K16</f>
        <v>0</v>
      </c>
      <c r="J137" s="321"/>
      <c r="K137" s="321"/>
      <c r="L137" s="321"/>
      <c r="M137" s="323">
        <f>BC_LĐNM!L16</f>
        <v>0</v>
      </c>
      <c r="N137" s="323"/>
      <c r="O137" s="323"/>
      <c r="P137" s="323"/>
      <c r="Q137" s="323"/>
      <c r="R137" s="323"/>
      <c r="S137" s="323"/>
      <c r="T137" s="323"/>
      <c r="U137" s="323"/>
      <c r="V137" s="323"/>
      <c r="W137" s="323"/>
      <c r="X137" s="323"/>
      <c r="Y137" s="323"/>
      <c r="Z137" s="323"/>
      <c r="AA137" s="323"/>
      <c r="AB137" s="323"/>
      <c r="AC137" s="323"/>
      <c r="AD137" s="323"/>
      <c r="AE137" s="323"/>
      <c r="AF137" s="323"/>
      <c r="AG137" s="323"/>
      <c r="AH137" s="323"/>
      <c r="AI137" s="323"/>
      <c r="AJ137" s="323"/>
      <c r="AK137" s="323"/>
    </row>
    <row r="138" spans="1:42" ht="73.150000000000006" customHeight="1">
      <c r="B138" s="201"/>
      <c r="C138" s="202"/>
      <c r="D138" s="202"/>
      <c r="E138" s="202"/>
      <c r="F138" s="202"/>
      <c r="G138" s="202"/>
      <c r="H138" s="202"/>
      <c r="I138" s="202"/>
      <c r="J138" s="202"/>
      <c r="K138" s="202"/>
      <c r="L138" s="202"/>
      <c r="M138" s="203"/>
      <c r="N138" s="203"/>
      <c r="O138" s="203"/>
      <c r="P138" s="203"/>
      <c r="Q138" s="203"/>
      <c r="R138" s="203"/>
      <c r="S138" s="203"/>
      <c r="T138" s="203"/>
      <c r="U138" s="203"/>
      <c r="V138" s="203"/>
      <c r="W138" s="203"/>
      <c r="X138" s="203"/>
      <c r="Y138" s="203"/>
      <c r="Z138" s="203"/>
      <c r="AA138" s="203"/>
      <c r="AB138" s="203"/>
      <c r="AC138" s="203"/>
      <c r="AD138" s="203"/>
      <c r="AE138" s="203"/>
      <c r="AF138" s="203"/>
      <c r="AG138" s="203"/>
      <c r="AH138" s="203"/>
      <c r="AI138" s="203"/>
      <c r="AJ138" s="203"/>
      <c r="AK138" s="203"/>
    </row>
    <row r="139" spans="1:42" ht="53.25" customHeight="1">
      <c r="B139" s="122" t="s">
        <v>18</v>
      </c>
      <c r="C139" s="331" t="s">
        <v>0</v>
      </c>
      <c r="D139" s="332"/>
      <c r="E139" s="332"/>
      <c r="F139" s="332"/>
      <c r="G139" s="332"/>
      <c r="H139" s="333"/>
      <c r="I139" s="322" t="s">
        <v>19</v>
      </c>
      <c r="J139" s="322"/>
      <c r="K139" s="322"/>
      <c r="L139" s="322"/>
      <c r="M139" s="322" t="s">
        <v>21</v>
      </c>
      <c r="N139" s="322"/>
      <c r="O139" s="322"/>
      <c r="P139" s="322"/>
      <c r="Q139" s="322"/>
      <c r="R139" s="322"/>
      <c r="S139" s="322"/>
      <c r="T139" s="322"/>
      <c r="U139" s="322"/>
      <c r="V139" s="322"/>
      <c r="W139" s="322"/>
      <c r="X139" s="322"/>
      <c r="Y139" s="322"/>
      <c r="Z139" s="322"/>
      <c r="AA139" s="322"/>
      <c r="AB139" s="322"/>
      <c r="AC139" s="322"/>
      <c r="AD139" s="322"/>
      <c r="AE139" s="322"/>
      <c r="AF139" s="322"/>
      <c r="AG139" s="322"/>
      <c r="AH139" s="322"/>
      <c r="AI139" s="322"/>
      <c r="AJ139" s="322"/>
      <c r="AK139" s="322"/>
    </row>
    <row r="140" spans="1:42" ht="97.9" customHeight="1">
      <c r="B140" s="121">
        <v>1</v>
      </c>
      <c r="C140" s="321" t="str">
        <f>DATA_BC_TUAN!T2</f>
        <v>48XS-0044A</v>
      </c>
      <c r="D140" s="321"/>
      <c r="E140" s="321"/>
      <c r="F140" s="321"/>
      <c r="G140" s="321"/>
      <c r="H140" s="321"/>
      <c r="I140" s="321" t="str">
        <f>DATA_BC_TUAN!U2</f>
        <v>Hỏng switch lệch băng</v>
      </c>
      <c r="J140" s="321"/>
      <c r="K140" s="321"/>
      <c r="L140" s="321"/>
      <c r="M140" s="323" t="str">
        <f>DATA_BC_TUAN!V2</f>
        <v>Nguyên nhân: Thực hiện theo yêu cầu
Thực hiện: Gia cố lại Switch theo yêu cầu.
Kết quả: Đã thực hiện theo yêu cầu, bàn giao ĐVCQ</v>
      </c>
      <c r="N140" s="323"/>
      <c r="O140" s="323"/>
      <c r="P140" s="323"/>
      <c r="Q140" s="323"/>
      <c r="R140" s="323"/>
      <c r="S140" s="323"/>
      <c r="T140" s="323"/>
      <c r="U140" s="323"/>
      <c r="V140" s="323"/>
      <c r="W140" s="323"/>
      <c r="X140" s="323"/>
      <c r="Y140" s="323"/>
      <c r="Z140" s="323"/>
      <c r="AA140" s="323"/>
      <c r="AB140" s="323"/>
      <c r="AC140" s="323"/>
      <c r="AD140" s="323"/>
      <c r="AE140" s="323"/>
      <c r="AF140" s="323"/>
      <c r="AG140" s="323"/>
      <c r="AH140" s="323"/>
      <c r="AI140" s="323"/>
      <c r="AJ140" s="323"/>
      <c r="AK140" s="323"/>
    </row>
    <row r="141" spans="1:42" ht="103.9" customHeight="1">
      <c r="B141" s="121">
        <v>2</v>
      </c>
      <c r="C141" s="321" t="str">
        <f>DATA_BC_TUAN!T3</f>
        <v>V48016D</v>
      </c>
      <c r="D141" s="321"/>
      <c r="E141" s="321"/>
      <c r="F141" s="321"/>
      <c r="G141" s="321"/>
      <c r="H141" s="321"/>
      <c r="I141" s="321" t="str">
        <f>DATA_BC_TUAN!U3</f>
        <v>Hỏng switch lệch băng (giao ca)</v>
      </c>
      <c r="J141" s="321"/>
      <c r="K141" s="321"/>
      <c r="L141" s="321"/>
      <c r="M141" s="323" t="str">
        <f>DATA_BC_TUAN!V3</f>
        <v>Nguyên nhân: Hỏng switch lệch băng
Thực hiện: Ca ngày 18/05/2025: Kiểm tra băng tải hỏng switch lệch băng, thực hiện nhận vật tư mới thay thế, tuy nhiên do nhu cầu xuất hàng ĐVCQ chưa dừng được, chuyển ca sau phối hợp xử lý. Ca ngày 19/05/2025: Sau khi kiểm tra thiết bị đang hoạt động tốt, bàn giao ĐVVH theo dõi thêm.
Kết quả: Thiết bị hoạt động bình thường. Bàn giao ĐVVH</v>
      </c>
      <c r="N141" s="323"/>
      <c r="O141" s="323"/>
      <c r="P141" s="323"/>
      <c r="Q141" s="323"/>
      <c r="R141" s="323"/>
      <c r="S141" s="323"/>
      <c r="T141" s="323"/>
      <c r="U141" s="323"/>
      <c r="V141" s="323"/>
      <c r="W141" s="323"/>
      <c r="X141" s="323"/>
      <c r="Y141" s="323"/>
      <c r="Z141" s="323"/>
      <c r="AA141" s="323"/>
      <c r="AB141" s="323"/>
      <c r="AC141" s="323"/>
      <c r="AD141" s="323"/>
      <c r="AE141" s="323"/>
      <c r="AF141" s="323"/>
      <c r="AG141" s="323"/>
      <c r="AH141" s="323"/>
      <c r="AI141" s="323"/>
      <c r="AJ141" s="323"/>
      <c r="AK141" s="323"/>
    </row>
    <row r="142" spans="1:42" ht="122.25" customHeight="1">
      <c r="B142" s="121">
        <v>3</v>
      </c>
      <c r="C142" s="321" t="str">
        <f>DATA_BC_TUAN!T4</f>
        <v>V48016A
48XS-0048A</v>
      </c>
      <c r="D142" s="321"/>
      <c r="E142" s="321"/>
      <c r="F142" s="321"/>
      <c r="G142" s="321"/>
      <c r="H142" s="321"/>
      <c r="I142" s="321" t="str">
        <f>DATA_BC_TUAN!U4</f>
        <v>Hỏng switch lệch băng (giao ca)</v>
      </c>
      <c r="J142" s="321"/>
      <c r="K142" s="321"/>
      <c r="L142" s="321"/>
      <c r="M142" s="323" t="str">
        <f>DATA_BC_TUAN!V4</f>
        <v>Nguyên nhân: Hỏng switch lệch băng
Thực hiện: Ca ngày 18/05/2025: Kiểm tra băng tải hỏng switch lệch băng, thực hiện nhận vật tư mới thay thế, tuy nhiên do nhu cầu xuất hàng ĐVCQ chưa dừng được, chuyển ca sau phối hợp xử. Ca ngày 19/05/2025: Sau khi VH dừng băng tải, tiến hành thay mới từ thiết bị, đưa vào hoạt động.
Kết quả: Thiết bị hoạt động bình thường. Bàn giao ĐVVH</v>
      </c>
      <c r="N142" s="323"/>
      <c r="O142" s="323"/>
      <c r="P142" s="323"/>
      <c r="Q142" s="323"/>
      <c r="R142" s="323"/>
      <c r="S142" s="323"/>
      <c r="T142" s="323"/>
      <c r="U142" s="323"/>
      <c r="V142" s="323"/>
      <c r="W142" s="323"/>
      <c r="X142" s="323"/>
      <c r="Y142" s="323"/>
      <c r="Z142" s="323"/>
      <c r="AA142" s="323"/>
      <c r="AB142" s="323"/>
      <c r="AC142" s="323"/>
      <c r="AD142" s="323"/>
      <c r="AE142" s="323"/>
      <c r="AF142" s="323"/>
      <c r="AG142" s="323"/>
      <c r="AH142" s="323"/>
      <c r="AI142" s="323"/>
      <c r="AJ142" s="323"/>
      <c r="AK142" s="323"/>
    </row>
    <row r="143" spans="1:42" ht="118.9" customHeight="1">
      <c r="B143" s="121">
        <v>4</v>
      </c>
      <c r="C143" s="321" t="str">
        <f>DATA_BC_TUAN!T5</f>
        <v>04PDT-3057</v>
      </c>
      <c r="D143" s="321"/>
      <c r="E143" s="321"/>
      <c r="F143" s="321"/>
      <c r="G143" s="321"/>
      <c r="H143" s="321"/>
      <c r="I143" s="321" t="str">
        <f>DATA_BC_TUAN!U5</f>
        <v>Rò khớp nối (giao ca)</v>
      </c>
      <c r="J143" s="321"/>
      <c r="K143" s="321"/>
      <c r="L143" s="321"/>
      <c r="M143" s="323" t="str">
        <f>DATA_BC_TUAN!V5</f>
        <v>Nguyên nhân: Chưa rõ nguyên nhân
Thực hiện: Ca ngày 18/05/2026: Kiểm tra phát hiện rò khớp nối, thực hiện siết không hết rò, thiết bị không tháo được do vướng mặt bích thiết bị đo áp, chuyển ca sau tìm giải pháp xử lý. Ca Ngày 19/05/2026: Tiếp tục kiểm tra siết rò đưa thiết bị vào hoạt động.
Kết quả: Thiết bị hoạt động bình thường. Bàn giao ĐVCQ</v>
      </c>
      <c r="N143" s="323"/>
      <c r="O143" s="323"/>
      <c r="P143" s="323"/>
      <c r="Q143" s="323"/>
      <c r="R143" s="323"/>
      <c r="S143" s="323"/>
      <c r="T143" s="323"/>
      <c r="U143" s="323"/>
      <c r="V143" s="323"/>
      <c r="W143" s="323"/>
      <c r="X143" s="323"/>
      <c r="Y143" s="323"/>
      <c r="Z143" s="323"/>
      <c r="AA143" s="323"/>
      <c r="AB143" s="323"/>
      <c r="AC143" s="323"/>
      <c r="AD143" s="323"/>
      <c r="AE143" s="323"/>
      <c r="AF143" s="323"/>
      <c r="AG143" s="323"/>
      <c r="AH143" s="323"/>
      <c r="AI143" s="323"/>
      <c r="AJ143" s="323"/>
      <c r="AK143" s="323"/>
    </row>
    <row r="144" spans="1:42" ht="90.75" customHeight="1">
      <c r="B144" s="121">
        <v>5</v>
      </c>
      <c r="C144" s="321" t="str">
        <f>DATA_BC_TUAN!T6</f>
        <v>40PI-2013</v>
      </c>
      <c r="D144" s="321"/>
      <c r="E144" s="321"/>
      <c r="F144" s="321"/>
      <c r="G144" s="321"/>
      <c r="H144" s="321"/>
      <c r="I144" s="321" t="str">
        <f>DATA_BC_TUAN!U6</f>
        <v>Lắp lại theo yêu cầu</v>
      </c>
      <c r="J144" s="321"/>
      <c r="K144" s="321"/>
      <c r="L144" s="321"/>
      <c r="M144" s="323" t="str">
        <f>DATA_BC_TUAN!V6</f>
        <v>Nguyên nhân: Thực hiện theo yêu cầu VH
Thực hiện: Kiểm tra thực hiện lắp PI theo yêu cầu sau khi VH thực hiện xong công việc
Kết quả: Thiết bị đã lắp lại theo yêu cầu, bàn giao ĐVCQ.</v>
      </c>
      <c r="N144" s="323"/>
      <c r="O144" s="323"/>
      <c r="P144" s="323"/>
      <c r="Q144" s="323"/>
      <c r="R144" s="323"/>
      <c r="S144" s="323"/>
      <c r="T144" s="323"/>
      <c r="U144" s="323"/>
      <c r="V144" s="323"/>
      <c r="W144" s="323"/>
      <c r="X144" s="323"/>
      <c r="Y144" s="323"/>
      <c r="Z144" s="323"/>
      <c r="AA144" s="323"/>
      <c r="AB144" s="323"/>
      <c r="AC144" s="323"/>
      <c r="AD144" s="323"/>
      <c r="AE144" s="323"/>
      <c r="AF144" s="323"/>
      <c r="AG144" s="323"/>
      <c r="AH144" s="323"/>
      <c r="AI144" s="323"/>
      <c r="AJ144" s="323"/>
      <c r="AK144" s="323"/>
      <c r="AN144"/>
      <c r="AP144"/>
    </row>
    <row r="145" spans="2:37" ht="159.6" customHeight="1">
      <c r="B145" s="121">
        <v>6</v>
      </c>
      <c r="C145" s="321" t="str">
        <f>DATA_BC_TUAN!T7</f>
        <v>06VT-2123B</v>
      </c>
      <c r="D145" s="321"/>
      <c r="E145" s="321"/>
      <c r="F145" s="321"/>
      <c r="G145" s="321"/>
      <c r="H145" s="321"/>
      <c r="I145" s="321" t="str">
        <f>DATA_BC_TUAN!U7</f>
        <v>VH báo giá trị độ rung cao 0.8-1.2 mm/s trong khi  pump P06101B đang dừng</v>
      </c>
      <c r="J145" s="321"/>
      <c r="K145" s="321"/>
      <c r="L145" s="321"/>
      <c r="M145" s="323" t="str">
        <f>DATA_BC_TUAN!V7</f>
        <v>Nguyên nhân: Barrier lỗi
Thực hiện: Ngày 19/5 Kiểm tra đầu dò độ rung cao hơn so với các đầu dò khác 1,8xxmm/s mặc dù bơm đang dừng. Kiểm tra lịch sử đầu dò và barrier mới thay trong BDTT 2025, nhưng dây extension chưa thay, đánh giá trao đổi cùng planner và tổ chuyên môn lấy vật tư dây extension thay thế để loại trừ. Giá trị đã về 0,8xx mm/s sau khi thay thế. Ngày 20/5 Đánh giá chỉ còn barrier chưa thay khả năng barrier là cao. Nhận thay barier mới thay thế. Sau khi thay giá trị bộ rung về 0.06 mm/s. 
Kết quả: Thiết bị hoạt động bình thường.</v>
      </c>
      <c r="N145" s="323"/>
      <c r="O145" s="323"/>
      <c r="P145" s="323"/>
      <c r="Q145" s="323"/>
      <c r="R145" s="323"/>
      <c r="S145" s="323"/>
      <c r="T145" s="323"/>
      <c r="U145" s="323"/>
      <c r="V145" s="323"/>
      <c r="W145" s="323"/>
      <c r="X145" s="323"/>
      <c r="Y145" s="323"/>
      <c r="Z145" s="323"/>
      <c r="AA145" s="323"/>
      <c r="AB145" s="323"/>
      <c r="AC145" s="323"/>
      <c r="AD145" s="323"/>
      <c r="AE145" s="323"/>
      <c r="AF145" s="323"/>
      <c r="AG145" s="323"/>
      <c r="AH145" s="323"/>
      <c r="AI145" s="323"/>
      <c r="AJ145" s="323"/>
      <c r="AK145" s="323"/>
    </row>
    <row r="146" spans="2:37" ht="115.15" customHeight="1">
      <c r="B146" s="121">
        <v>7</v>
      </c>
      <c r="C146" s="321" t="str">
        <f>DATA_BC_TUAN!T8</f>
        <v>04PV-4251
CO2 Chiller</v>
      </c>
      <c r="D146" s="321"/>
      <c r="E146" s="321"/>
      <c r="F146" s="321"/>
      <c r="G146" s="321"/>
      <c r="H146" s="321"/>
      <c r="I146" s="321" t="str">
        <f>DATA_BC_TUAN!U8</f>
        <v>Valve bị kẹt 0~5%</v>
      </c>
      <c r="J146" s="321"/>
      <c r="K146" s="321"/>
      <c r="L146" s="321"/>
      <c r="M146" s="323" t="str">
        <f>DATA_BC_TUAN!V8</f>
        <v xml:space="preserve">Nguyên nhân: Travel lệch 
Thực hiện: Kiểm tra MV= 0~5% valve không di chuyển ty, output posit không có, tuy nhiên từ ~4.5% thì output posit có tác động và ti valve di chuyển. Dùng Hart kiểm tra thì travel lệch 5.1% ở 3.99mA. Tiến hành calib lại travel, valve hoạt động đúng, đáp ứng bình thường, bàn giao VH.
Kết quả: Valve đáp ứng bình thường, bàn giao VH </v>
      </c>
      <c r="N146" s="323"/>
      <c r="O146" s="323"/>
      <c r="P146" s="323"/>
      <c r="Q146" s="323"/>
      <c r="R146" s="323"/>
      <c r="S146" s="323"/>
      <c r="T146" s="323"/>
      <c r="U146" s="323"/>
      <c r="V146" s="323"/>
      <c r="W146" s="323"/>
      <c r="X146" s="323"/>
      <c r="Y146" s="323"/>
      <c r="Z146" s="323"/>
      <c r="AA146" s="323"/>
      <c r="AB146" s="323"/>
      <c r="AC146" s="323"/>
      <c r="AD146" s="323"/>
      <c r="AE146" s="323"/>
      <c r="AF146" s="323"/>
      <c r="AG146" s="323"/>
      <c r="AH146" s="323"/>
      <c r="AI146" s="323"/>
      <c r="AJ146" s="323"/>
      <c r="AK146" s="323"/>
    </row>
    <row r="147" spans="2:37" ht="102.6" hidden="1" customHeight="1">
      <c r="B147" s="121">
        <v>8</v>
      </c>
      <c r="C147" s="321">
        <f>DATA_BC_TUAN!T9</f>
        <v>0</v>
      </c>
      <c r="D147" s="321"/>
      <c r="E147" s="321"/>
      <c r="F147" s="321"/>
      <c r="G147" s="321"/>
      <c r="H147" s="321"/>
      <c r="I147" s="321">
        <f>DATA_BC_TUAN!U9</f>
        <v>0</v>
      </c>
      <c r="J147" s="321"/>
      <c r="K147" s="321"/>
      <c r="L147" s="321"/>
      <c r="M147" s="323">
        <f>DATA_BC_TUAN!V9</f>
        <v>0</v>
      </c>
      <c r="N147" s="323"/>
      <c r="O147" s="323"/>
      <c r="P147" s="323"/>
      <c r="Q147" s="323"/>
      <c r="R147" s="323"/>
      <c r="S147" s="323"/>
      <c r="T147" s="323"/>
      <c r="U147" s="323"/>
      <c r="V147" s="323"/>
      <c r="W147" s="323"/>
      <c r="X147" s="323"/>
      <c r="Y147" s="323"/>
      <c r="Z147" s="323"/>
      <c r="AA147" s="323"/>
      <c r="AB147" s="323"/>
      <c r="AC147" s="323"/>
      <c r="AD147" s="323"/>
      <c r="AE147" s="323"/>
      <c r="AF147" s="323"/>
      <c r="AG147" s="323"/>
      <c r="AH147" s="323"/>
      <c r="AI147" s="323"/>
      <c r="AJ147" s="323"/>
      <c r="AK147" s="323"/>
    </row>
    <row r="148" spans="2:37" ht="102.6" hidden="1" customHeight="1">
      <c r="B148" s="121">
        <v>9</v>
      </c>
      <c r="C148" s="321">
        <f>DATA_BC_TUAN!T10</f>
        <v>0</v>
      </c>
      <c r="D148" s="321"/>
      <c r="E148" s="321"/>
      <c r="F148" s="321"/>
      <c r="G148" s="321"/>
      <c r="H148" s="321"/>
      <c r="I148" s="321">
        <f>DATA_BC_TUAN!U10</f>
        <v>0</v>
      </c>
      <c r="J148" s="321"/>
      <c r="K148" s="321"/>
      <c r="L148" s="321"/>
      <c r="M148" s="323">
        <f>DATA_BC_TUAN!V10</f>
        <v>0</v>
      </c>
      <c r="N148" s="323"/>
      <c r="O148" s="323"/>
      <c r="P148" s="323"/>
      <c r="Q148" s="323"/>
      <c r="R148" s="323"/>
      <c r="S148" s="323"/>
      <c r="T148" s="323"/>
      <c r="U148" s="323"/>
      <c r="V148" s="323"/>
      <c r="W148" s="323"/>
      <c r="X148" s="323"/>
      <c r="Y148" s="323"/>
      <c r="Z148" s="323"/>
      <c r="AA148" s="323"/>
      <c r="AB148" s="323"/>
      <c r="AC148" s="323"/>
      <c r="AD148" s="323"/>
      <c r="AE148" s="323"/>
      <c r="AF148" s="323"/>
      <c r="AG148" s="323"/>
      <c r="AH148" s="323"/>
      <c r="AI148" s="323"/>
      <c r="AJ148" s="323"/>
      <c r="AK148" s="323"/>
    </row>
    <row r="149" spans="2:37" ht="102.6" hidden="1" customHeight="1">
      <c r="B149" s="121">
        <v>10</v>
      </c>
      <c r="C149" s="321">
        <f>DATA_BC_TUAN!T11</f>
        <v>0</v>
      </c>
      <c r="D149" s="321"/>
      <c r="E149" s="321"/>
      <c r="F149" s="321"/>
      <c r="G149" s="321"/>
      <c r="H149" s="321"/>
      <c r="I149" s="321">
        <f>DATA_BC_TUAN!U11</f>
        <v>0</v>
      </c>
      <c r="J149" s="321"/>
      <c r="K149" s="321"/>
      <c r="L149" s="321"/>
      <c r="M149" s="323">
        <f>DATA_BC_TUAN!V11</f>
        <v>0</v>
      </c>
      <c r="N149" s="323"/>
      <c r="O149" s="323"/>
      <c r="P149" s="323"/>
      <c r="Q149" s="323"/>
      <c r="R149" s="323"/>
      <c r="S149" s="323"/>
      <c r="T149" s="323"/>
      <c r="U149" s="323"/>
      <c r="V149" s="323"/>
      <c r="W149" s="323"/>
      <c r="X149" s="323"/>
      <c r="Y149" s="323"/>
      <c r="Z149" s="323"/>
      <c r="AA149" s="323"/>
      <c r="AB149" s="323"/>
      <c r="AC149" s="323"/>
      <c r="AD149" s="323"/>
      <c r="AE149" s="323"/>
      <c r="AF149" s="323"/>
      <c r="AG149" s="323"/>
      <c r="AH149" s="323"/>
      <c r="AI149" s="323"/>
      <c r="AJ149" s="323"/>
      <c r="AK149" s="323"/>
    </row>
    <row r="150" spans="2:37" ht="112.9" hidden="1" customHeight="1">
      <c r="B150" s="121">
        <v>11</v>
      </c>
      <c r="C150" s="321">
        <f>DATA_BC_TUAN!T12</f>
        <v>0</v>
      </c>
      <c r="D150" s="321"/>
      <c r="E150" s="321"/>
      <c r="F150" s="321"/>
      <c r="G150" s="321"/>
      <c r="H150" s="321"/>
      <c r="I150" s="321">
        <f>DATA_BC_TUAN!U12</f>
        <v>0</v>
      </c>
      <c r="J150" s="321"/>
      <c r="K150" s="321"/>
      <c r="L150" s="321"/>
      <c r="M150" s="323">
        <f>DATA_BC_TUAN!V12</f>
        <v>0</v>
      </c>
      <c r="N150" s="323"/>
      <c r="O150" s="323"/>
      <c r="P150" s="323"/>
      <c r="Q150" s="323"/>
      <c r="R150" s="323"/>
      <c r="S150" s="323"/>
      <c r="T150" s="323"/>
      <c r="U150" s="323"/>
      <c r="V150" s="323"/>
      <c r="W150" s="323"/>
      <c r="X150" s="323"/>
      <c r="Y150" s="323"/>
      <c r="Z150" s="323"/>
      <c r="AA150" s="323"/>
      <c r="AB150" s="323"/>
      <c r="AC150" s="323"/>
      <c r="AD150" s="323"/>
      <c r="AE150" s="323"/>
      <c r="AF150" s="323"/>
      <c r="AG150" s="323"/>
      <c r="AH150" s="323"/>
      <c r="AI150" s="323"/>
      <c r="AJ150" s="323"/>
      <c r="AK150" s="323"/>
    </row>
    <row r="151" spans="2:37" ht="112.9" hidden="1" customHeight="1">
      <c r="B151" s="121">
        <v>12</v>
      </c>
      <c r="C151" s="321">
        <f>DATA_BC_TUAN!T13</f>
        <v>0</v>
      </c>
      <c r="D151" s="321"/>
      <c r="E151" s="321"/>
      <c r="F151" s="321"/>
      <c r="G151" s="321"/>
      <c r="H151" s="321"/>
      <c r="I151" s="321">
        <f>DATA_BC_TUAN!U13</f>
        <v>0</v>
      </c>
      <c r="J151" s="321"/>
      <c r="K151" s="321"/>
      <c r="L151" s="321"/>
      <c r="M151" s="323">
        <f>DATA_BC_TUAN!V13</f>
        <v>0</v>
      </c>
      <c r="N151" s="323"/>
      <c r="O151" s="323"/>
      <c r="P151" s="323"/>
      <c r="Q151" s="323"/>
      <c r="R151" s="323"/>
      <c r="S151" s="323"/>
      <c r="T151" s="323"/>
      <c r="U151" s="323"/>
      <c r="V151" s="323"/>
      <c r="W151" s="323"/>
      <c r="X151" s="323"/>
      <c r="Y151" s="323"/>
      <c r="Z151" s="323"/>
      <c r="AA151" s="323"/>
      <c r="AB151" s="323"/>
      <c r="AC151" s="323"/>
      <c r="AD151" s="323"/>
      <c r="AE151" s="323"/>
      <c r="AF151" s="323"/>
      <c r="AG151" s="323"/>
      <c r="AH151" s="323"/>
      <c r="AI151" s="323"/>
      <c r="AJ151" s="323"/>
      <c r="AK151" s="323"/>
    </row>
    <row r="152" spans="2:37" ht="112.9" hidden="1" customHeight="1">
      <c r="B152" s="121">
        <v>13</v>
      </c>
      <c r="C152" s="321">
        <f>DATA_BC_TUAN!T14</f>
        <v>0</v>
      </c>
      <c r="D152" s="321"/>
      <c r="E152" s="321"/>
      <c r="F152" s="321"/>
      <c r="G152" s="321"/>
      <c r="H152" s="321"/>
      <c r="I152" s="321">
        <f>DATA_BC_TUAN!U14</f>
        <v>0</v>
      </c>
      <c r="J152" s="321"/>
      <c r="K152" s="321"/>
      <c r="L152" s="321"/>
      <c r="M152" s="323">
        <f>DATA_BC_TUAN!V14</f>
        <v>0</v>
      </c>
      <c r="N152" s="323"/>
      <c r="O152" s="323"/>
      <c r="P152" s="323"/>
      <c r="Q152" s="323"/>
      <c r="R152" s="323"/>
      <c r="S152" s="323"/>
      <c r="T152" s="323"/>
      <c r="U152" s="323"/>
      <c r="V152" s="323"/>
      <c r="W152" s="323"/>
      <c r="X152" s="323"/>
      <c r="Y152" s="323"/>
      <c r="Z152" s="323"/>
      <c r="AA152" s="323"/>
      <c r="AB152" s="323"/>
      <c r="AC152" s="323"/>
      <c r="AD152" s="323"/>
      <c r="AE152" s="323"/>
      <c r="AF152" s="323"/>
      <c r="AG152" s="323"/>
      <c r="AH152" s="323"/>
      <c r="AI152" s="323"/>
      <c r="AJ152" s="323"/>
      <c r="AK152" s="323"/>
    </row>
    <row r="153" spans="2:37" ht="112.9" hidden="1" customHeight="1">
      <c r="B153" s="121">
        <v>14</v>
      </c>
      <c r="C153" s="321">
        <f>DATA_BC_TUAN!T15</f>
        <v>0</v>
      </c>
      <c r="D153" s="321"/>
      <c r="E153" s="321"/>
      <c r="F153" s="321"/>
      <c r="G153" s="321"/>
      <c r="H153" s="321"/>
      <c r="I153" s="321">
        <f>DATA_BC_TUAN!U15</f>
        <v>0</v>
      </c>
      <c r="J153" s="321"/>
      <c r="K153" s="321"/>
      <c r="L153" s="321"/>
      <c r="M153" s="323">
        <f>DATA_BC_TUAN!V15</f>
        <v>0</v>
      </c>
      <c r="N153" s="323"/>
      <c r="O153" s="323"/>
      <c r="P153" s="323"/>
      <c r="Q153" s="323"/>
      <c r="R153" s="323"/>
      <c r="S153" s="323"/>
      <c r="T153" s="323"/>
      <c r="U153" s="323"/>
      <c r="V153" s="323"/>
      <c r="W153" s="323"/>
      <c r="X153" s="323"/>
      <c r="Y153" s="323"/>
      <c r="Z153" s="323"/>
      <c r="AA153" s="323"/>
      <c r="AB153" s="323"/>
      <c r="AC153" s="323"/>
      <c r="AD153" s="323"/>
      <c r="AE153" s="323"/>
      <c r="AF153" s="323"/>
      <c r="AG153" s="323"/>
      <c r="AH153" s="323"/>
      <c r="AI153" s="323"/>
      <c r="AJ153" s="323"/>
      <c r="AK153" s="323"/>
    </row>
    <row r="154" spans="2:37" ht="119.45" hidden="1" customHeight="1">
      <c r="B154" s="121">
        <v>15</v>
      </c>
      <c r="C154" s="321">
        <f>DATA_BC_TUAN!T16</f>
        <v>0</v>
      </c>
      <c r="D154" s="321"/>
      <c r="E154" s="321"/>
      <c r="F154" s="321"/>
      <c r="G154" s="321"/>
      <c r="H154" s="321"/>
      <c r="I154" s="321">
        <f>DATA_BC_TUAN!U16</f>
        <v>0</v>
      </c>
      <c r="J154" s="321"/>
      <c r="K154" s="321"/>
      <c r="L154" s="321"/>
      <c r="M154" s="323">
        <f>DATA_BC_TUAN!V16</f>
        <v>0</v>
      </c>
      <c r="N154" s="323"/>
      <c r="O154" s="323"/>
      <c r="P154" s="323"/>
      <c r="Q154" s="323"/>
      <c r="R154" s="323"/>
      <c r="S154" s="323"/>
      <c r="T154" s="323"/>
      <c r="U154" s="323"/>
      <c r="V154" s="323"/>
      <c r="W154" s="323"/>
      <c r="X154" s="323"/>
      <c r="Y154" s="323"/>
      <c r="Z154" s="323"/>
      <c r="AA154" s="323"/>
      <c r="AB154" s="323"/>
      <c r="AC154" s="323"/>
      <c r="AD154" s="323"/>
      <c r="AE154" s="323"/>
      <c r="AF154" s="323"/>
      <c r="AG154" s="323"/>
      <c r="AH154" s="323"/>
      <c r="AI154" s="323"/>
      <c r="AJ154" s="323"/>
      <c r="AK154" s="323"/>
    </row>
    <row r="155" spans="2:37" ht="165" hidden="1" customHeight="1">
      <c r="B155" s="201"/>
      <c r="C155" s="202"/>
      <c r="D155" s="202"/>
      <c r="E155" s="202"/>
      <c r="F155" s="202"/>
      <c r="G155" s="202"/>
      <c r="H155" s="202"/>
      <c r="I155" s="202"/>
      <c r="J155" s="202"/>
      <c r="K155" s="202"/>
      <c r="L155" s="202"/>
      <c r="M155" s="203"/>
      <c r="N155" s="203"/>
      <c r="O155" s="203"/>
      <c r="P155" s="203"/>
      <c r="Q155" s="203"/>
      <c r="R155" s="203"/>
      <c r="S155" s="203"/>
      <c r="T155" s="203"/>
      <c r="U155" s="203"/>
      <c r="V155" s="203"/>
      <c r="W155" s="203"/>
      <c r="X155" s="203"/>
      <c r="Y155" s="203"/>
      <c r="Z155" s="203"/>
      <c r="AA155" s="203"/>
      <c r="AB155" s="203"/>
      <c r="AC155" s="203"/>
      <c r="AD155" s="203"/>
      <c r="AE155" s="203"/>
      <c r="AF155" s="203"/>
      <c r="AG155" s="203"/>
      <c r="AH155" s="203"/>
      <c r="AI155" s="203"/>
      <c r="AJ155" s="203"/>
      <c r="AK155" s="203"/>
    </row>
    <row r="156" spans="2:37" ht="165" hidden="1" customHeight="1">
      <c r="B156" s="201"/>
      <c r="C156" s="202"/>
      <c r="D156" s="202"/>
      <c r="E156" s="202"/>
      <c r="F156" s="202"/>
      <c r="G156" s="202"/>
      <c r="H156" s="202"/>
      <c r="I156" s="202"/>
      <c r="J156" s="202"/>
      <c r="K156" s="202"/>
      <c r="L156" s="202"/>
      <c r="M156" s="203"/>
      <c r="N156" s="203"/>
      <c r="O156" s="203"/>
      <c r="P156" s="203"/>
      <c r="Q156" s="203"/>
      <c r="R156" s="203"/>
      <c r="S156" s="203"/>
      <c r="T156" s="203"/>
      <c r="U156" s="203"/>
      <c r="V156" s="203"/>
      <c r="W156" s="203"/>
      <c r="X156" s="203"/>
      <c r="Y156" s="203"/>
      <c r="Z156" s="203"/>
      <c r="AA156" s="203"/>
      <c r="AB156" s="203"/>
      <c r="AC156" s="203"/>
      <c r="AD156" s="203"/>
      <c r="AE156" s="203"/>
      <c r="AF156" s="203"/>
      <c r="AG156" s="203"/>
      <c r="AH156" s="203"/>
      <c r="AI156" s="203"/>
      <c r="AJ156" s="203"/>
      <c r="AK156" s="203"/>
    </row>
    <row r="157" spans="2:37" ht="165" hidden="1" customHeight="1">
      <c r="B157" s="201"/>
      <c r="C157" s="202"/>
      <c r="D157" s="202"/>
      <c r="E157" s="202"/>
      <c r="F157" s="202"/>
      <c r="G157" s="202"/>
      <c r="H157" s="202"/>
      <c r="I157" s="202"/>
      <c r="J157" s="202"/>
      <c r="K157" s="202"/>
      <c r="L157" s="202"/>
      <c r="M157" s="203"/>
      <c r="N157" s="203"/>
      <c r="O157" s="203"/>
      <c r="P157" s="203"/>
      <c r="Q157" s="203"/>
      <c r="R157" s="203"/>
      <c r="S157" s="203"/>
      <c r="T157" s="203"/>
      <c r="U157" s="203"/>
      <c r="V157" s="203"/>
      <c r="W157" s="203"/>
      <c r="X157" s="203"/>
      <c r="Y157" s="203"/>
      <c r="Z157" s="203"/>
      <c r="AA157" s="203"/>
      <c r="AB157" s="203"/>
      <c r="AC157" s="203"/>
      <c r="AD157" s="203"/>
      <c r="AE157" s="203"/>
      <c r="AF157" s="203"/>
      <c r="AG157" s="203"/>
      <c r="AH157" s="203"/>
      <c r="AI157" s="203"/>
      <c r="AJ157" s="203"/>
      <c r="AK157" s="203"/>
    </row>
    <row r="158" spans="2:37" ht="165" hidden="1" customHeight="1">
      <c r="B158" s="201"/>
      <c r="C158" s="202"/>
      <c r="D158" s="202"/>
      <c r="E158" s="202"/>
      <c r="F158" s="202"/>
      <c r="G158" s="202"/>
      <c r="H158" s="202"/>
      <c r="I158" s="202"/>
      <c r="J158" s="202"/>
      <c r="K158" s="202"/>
      <c r="L158" s="202"/>
      <c r="M158" s="203"/>
      <c r="N158" s="203"/>
      <c r="O158" s="203"/>
      <c r="P158" s="203"/>
      <c r="Q158" s="203"/>
      <c r="R158" s="203"/>
      <c r="S158" s="203"/>
      <c r="T158" s="203"/>
      <c r="U158" s="203"/>
      <c r="V158" s="203"/>
      <c r="W158" s="203"/>
      <c r="X158" s="203"/>
      <c r="Y158" s="203"/>
      <c r="Z158" s="203"/>
      <c r="AA158" s="203"/>
      <c r="AB158" s="203"/>
      <c r="AC158" s="203"/>
      <c r="AD158" s="203"/>
      <c r="AE158" s="203"/>
      <c r="AF158" s="203"/>
      <c r="AG158" s="203"/>
      <c r="AH158" s="203"/>
      <c r="AI158" s="203"/>
      <c r="AJ158" s="203"/>
      <c r="AK158" s="203"/>
    </row>
    <row r="159" spans="2:37" ht="165" hidden="1" customHeight="1">
      <c r="B159" s="201"/>
      <c r="C159" s="202"/>
      <c r="D159" s="202"/>
      <c r="E159" s="202"/>
      <c r="F159" s="202"/>
      <c r="G159" s="202"/>
      <c r="H159" s="202"/>
      <c r="I159" s="202"/>
      <c r="J159" s="202"/>
      <c r="K159" s="202"/>
      <c r="L159" s="202"/>
      <c r="M159" s="203"/>
      <c r="N159" s="203"/>
      <c r="O159" s="203"/>
      <c r="P159" s="203"/>
      <c r="Q159" s="203"/>
      <c r="R159" s="203"/>
      <c r="S159" s="203"/>
      <c r="T159" s="203"/>
      <c r="U159" s="203"/>
      <c r="V159" s="203"/>
      <c r="W159" s="203"/>
      <c r="X159" s="203"/>
      <c r="Y159" s="203"/>
      <c r="Z159" s="203"/>
      <c r="AA159" s="203"/>
      <c r="AB159" s="203"/>
      <c r="AC159" s="203"/>
      <c r="AD159" s="203"/>
      <c r="AE159" s="203"/>
      <c r="AF159" s="203"/>
      <c r="AG159" s="203"/>
      <c r="AH159" s="203"/>
      <c r="AI159" s="203"/>
      <c r="AJ159" s="203"/>
      <c r="AK159" s="203"/>
    </row>
    <row r="160" spans="2:37" ht="165" hidden="1" customHeight="1">
      <c r="B160" s="201"/>
      <c r="C160" s="202"/>
      <c r="D160" s="202"/>
      <c r="E160" s="202"/>
      <c r="F160" s="202"/>
      <c r="G160" s="202"/>
      <c r="H160" s="202"/>
      <c r="I160" s="202"/>
      <c r="J160" s="202"/>
      <c r="K160" s="202"/>
      <c r="L160" s="202"/>
      <c r="M160" s="203"/>
      <c r="N160" s="203"/>
      <c r="O160" s="203"/>
      <c r="P160" s="203"/>
      <c r="Q160" s="203"/>
      <c r="R160" s="203"/>
      <c r="S160" s="203"/>
      <c r="T160" s="203"/>
      <c r="U160" s="203"/>
      <c r="V160" s="203"/>
      <c r="W160" s="203"/>
      <c r="X160" s="203"/>
      <c r="Y160" s="203"/>
      <c r="Z160" s="203"/>
      <c r="AA160" s="203"/>
      <c r="AB160" s="203"/>
      <c r="AC160" s="203"/>
      <c r="AD160" s="203"/>
      <c r="AE160" s="203"/>
      <c r="AF160" s="203"/>
      <c r="AG160" s="203"/>
      <c r="AH160" s="203"/>
      <c r="AI160" s="203"/>
      <c r="AJ160" s="203"/>
      <c r="AK160" s="203"/>
    </row>
    <row r="161" spans="2:37" ht="165" hidden="1" customHeight="1">
      <c r="B161" s="201"/>
      <c r="C161" s="202"/>
      <c r="D161" s="202"/>
      <c r="E161" s="202"/>
      <c r="F161" s="202"/>
      <c r="G161" s="202"/>
      <c r="H161" s="202"/>
      <c r="I161" s="202"/>
      <c r="J161" s="202"/>
      <c r="K161" s="202"/>
      <c r="L161" s="202"/>
      <c r="M161" s="203"/>
      <c r="N161" s="203"/>
      <c r="O161" s="203"/>
      <c r="P161" s="203"/>
      <c r="Q161" s="203"/>
      <c r="R161" s="203"/>
      <c r="S161" s="203"/>
      <c r="T161" s="203"/>
      <c r="U161" s="203"/>
      <c r="V161" s="203"/>
      <c r="W161" s="203"/>
      <c r="X161" s="203"/>
      <c r="Y161" s="203"/>
      <c r="Z161" s="203"/>
      <c r="AA161" s="203"/>
      <c r="AB161" s="203"/>
      <c r="AC161" s="203"/>
      <c r="AD161" s="203"/>
      <c r="AE161" s="203"/>
      <c r="AF161" s="203"/>
      <c r="AG161" s="203"/>
      <c r="AH161" s="203"/>
      <c r="AI161" s="203"/>
      <c r="AJ161" s="203"/>
      <c r="AK161" s="203"/>
    </row>
    <row r="162" spans="2:37" ht="165" hidden="1" customHeight="1">
      <c r="B162" s="201"/>
      <c r="C162" s="202"/>
      <c r="D162" s="202"/>
      <c r="E162" s="202"/>
      <c r="F162" s="202"/>
      <c r="G162" s="202"/>
      <c r="H162" s="202"/>
      <c r="I162" s="202"/>
      <c r="J162" s="202"/>
      <c r="K162" s="202"/>
      <c r="L162" s="202"/>
      <c r="M162" s="203"/>
      <c r="N162" s="203"/>
      <c r="O162" s="203"/>
      <c r="P162" s="203"/>
      <c r="Q162" s="203"/>
      <c r="R162" s="203"/>
      <c r="S162" s="203"/>
      <c r="T162" s="203"/>
      <c r="U162" s="203"/>
      <c r="V162" s="203"/>
      <c r="W162" s="203"/>
      <c r="X162" s="203"/>
      <c r="Y162" s="203"/>
      <c r="Z162" s="203"/>
      <c r="AA162" s="203"/>
      <c r="AB162" s="203"/>
      <c r="AC162" s="203"/>
      <c r="AD162" s="203"/>
      <c r="AE162" s="203"/>
      <c r="AF162" s="203"/>
      <c r="AG162" s="203"/>
      <c r="AH162" s="203"/>
      <c r="AI162" s="203"/>
      <c r="AJ162" s="203"/>
      <c r="AK162" s="203"/>
    </row>
    <row r="163" spans="2:37" ht="165" hidden="1" customHeight="1">
      <c r="B163" s="201"/>
      <c r="C163" s="202"/>
      <c r="D163" s="202"/>
      <c r="E163" s="202"/>
      <c r="F163" s="202"/>
      <c r="G163" s="202"/>
      <c r="H163" s="202"/>
      <c r="I163" s="202"/>
      <c r="J163" s="202"/>
      <c r="K163" s="202"/>
      <c r="L163" s="202"/>
      <c r="M163" s="203"/>
      <c r="N163" s="203"/>
      <c r="O163" s="203"/>
      <c r="P163" s="203"/>
      <c r="Q163" s="203"/>
      <c r="R163" s="203"/>
      <c r="S163" s="203"/>
      <c r="T163" s="203"/>
      <c r="U163" s="203"/>
      <c r="V163" s="203"/>
      <c r="W163" s="203"/>
      <c r="X163" s="203"/>
      <c r="Y163" s="203"/>
      <c r="Z163" s="203"/>
      <c r="AA163" s="203"/>
      <c r="AB163" s="203"/>
      <c r="AC163" s="203"/>
      <c r="AD163" s="203"/>
      <c r="AE163" s="203"/>
      <c r="AF163" s="203"/>
      <c r="AG163" s="203"/>
      <c r="AH163" s="203"/>
      <c r="AI163" s="203"/>
      <c r="AJ163" s="203"/>
      <c r="AK163" s="203"/>
    </row>
    <row r="164" spans="2:37" ht="165" hidden="1" customHeight="1">
      <c r="B164" s="201"/>
      <c r="C164" s="202"/>
      <c r="D164" s="202"/>
      <c r="E164" s="202"/>
      <c r="F164" s="202"/>
      <c r="G164" s="202"/>
      <c r="H164" s="202"/>
      <c r="I164" s="202"/>
      <c r="J164" s="202"/>
      <c r="K164" s="202"/>
      <c r="L164" s="202"/>
      <c r="M164" s="203"/>
      <c r="N164" s="203"/>
      <c r="O164" s="203"/>
      <c r="P164" s="203"/>
      <c r="Q164" s="203"/>
      <c r="R164" s="203"/>
      <c r="S164" s="203"/>
      <c r="T164" s="203"/>
      <c r="U164" s="203"/>
      <c r="V164" s="203"/>
      <c r="W164" s="203"/>
      <c r="X164" s="203"/>
      <c r="Y164" s="203"/>
      <c r="Z164" s="203"/>
      <c r="AA164" s="203"/>
      <c r="AB164" s="203"/>
      <c r="AC164" s="203"/>
      <c r="AD164" s="203"/>
      <c r="AE164" s="203"/>
      <c r="AF164" s="203"/>
      <c r="AG164" s="203"/>
      <c r="AH164" s="203"/>
      <c r="AI164" s="203"/>
      <c r="AJ164" s="203"/>
      <c r="AK164" s="203"/>
    </row>
    <row r="165" spans="2:37" ht="165" hidden="1" customHeight="1">
      <c r="B165" s="201"/>
      <c r="C165" s="202"/>
      <c r="D165" s="202"/>
      <c r="E165" s="202"/>
      <c r="F165" s="202"/>
      <c r="G165" s="202"/>
      <c r="H165" s="202"/>
      <c r="I165" s="202"/>
      <c r="J165" s="202"/>
      <c r="K165" s="202"/>
      <c r="L165" s="202"/>
      <c r="M165" s="203"/>
      <c r="N165" s="203"/>
      <c r="O165" s="203"/>
      <c r="P165" s="203"/>
      <c r="Q165" s="203"/>
      <c r="R165" s="203"/>
      <c r="S165" s="203"/>
      <c r="T165" s="203"/>
      <c r="U165" s="203"/>
      <c r="V165" s="203"/>
      <c r="W165" s="203"/>
      <c r="X165" s="203"/>
      <c r="Y165" s="203"/>
      <c r="Z165" s="203"/>
      <c r="AA165" s="203"/>
      <c r="AB165" s="203"/>
      <c r="AC165" s="203"/>
      <c r="AD165" s="203"/>
      <c r="AE165" s="203"/>
      <c r="AF165" s="203"/>
      <c r="AG165" s="203"/>
      <c r="AH165" s="203"/>
      <c r="AI165" s="203"/>
      <c r="AJ165" s="203"/>
      <c r="AK165" s="203"/>
    </row>
    <row r="166" spans="2:37" ht="28.9" hidden="1" customHeight="1">
      <c r="B166" s="201"/>
      <c r="C166" s="202"/>
      <c r="D166" s="202"/>
      <c r="E166" s="202"/>
      <c r="F166" s="202"/>
      <c r="G166" s="202"/>
      <c r="H166" s="202"/>
      <c r="I166" s="202"/>
      <c r="J166" s="202"/>
      <c r="K166" s="202"/>
      <c r="L166" s="202"/>
      <c r="M166" s="203"/>
      <c r="N166" s="203"/>
      <c r="O166" s="203"/>
      <c r="P166" s="203"/>
      <c r="Q166" s="203"/>
      <c r="R166" s="203"/>
      <c r="S166" s="203"/>
      <c r="T166" s="203"/>
      <c r="U166" s="203"/>
      <c r="V166" s="203"/>
      <c r="W166" s="203"/>
      <c r="X166" s="203"/>
      <c r="Y166" s="203"/>
      <c r="Z166" s="203"/>
      <c r="AA166" s="203"/>
      <c r="AB166" s="203"/>
      <c r="AC166" s="203"/>
      <c r="AD166" s="203"/>
      <c r="AE166" s="203"/>
      <c r="AF166" s="203"/>
      <c r="AG166" s="203"/>
      <c r="AH166" s="203"/>
      <c r="AI166" s="203"/>
      <c r="AJ166" s="203"/>
      <c r="AK166" s="203"/>
    </row>
    <row r="167" spans="2:37" ht="28.9" hidden="1" customHeight="1">
      <c r="B167" s="201"/>
      <c r="C167" s="202"/>
      <c r="D167" s="202"/>
      <c r="E167" s="202"/>
      <c r="F167" s="202"/>
      <c r="G167" s="202"/>
      <c r="H167" s="202"/>
      <c r="I167" s="202"/>
      <c r="J167" s="202"/>
      <c r="K167" s="202"/>
      <c r="L167" s="202"/>
      <c r="M167" s="203"/>
      <c r="N167" s="203"/>
      <c r="O167" s="203"/>
      <c r="P167" s="203"/>
      <c r="Q167" s="203"/>
      <c r="R167" s="203"/>
      <c r="S167" s="203"/>
      <c r="T167" s="203"/>
      <c r="U167" s="203"/>
      <c r="V167" s="203"/>
      <c r="W167" s="203"/>
      <c r="X167" s="203"/>
      <c r="Y167" s="203"/>
      <c r="Z167" s="203"/>
      <c r="AA167" s="203"/>
      <c r="AB167" s="203"/>
      <c r="AC167" s="203"/>
      <c r="AD167" s="203"/>
      <c r="AE167" s="203"/>
      <c r="AF167" s="203"/>
      <c r="AG167" s="203"/>
      <c r="AH167" s="203"/>
      <c r="AI167" s="203"/>
      <c r="AJ167" s="203"/>
      <c r="AK167" s="203"/>
    </row>
    <row r="168" spans="2:37" ht="28.9" customHeight="1">
      <c r="B168" s="201"/>
      <c r="C168" s="202"/>
      <c r="D168" s="202"/>
      <c r="E168" s="202"/>
      <c r="F168" s="202"/>
      <c r="G168" s="202"/>
      <c r="H168" s="202"/>
      <c r="I168" s="202"/>
      <c r="J168" s="202"/>
      <c r="K168" s="202"/>
      <c r="L168" s="202"/>
      <c r="M168" s="203"/>
      <c r="N168" s="203"/>
      <c r="O168" s="203"/>
      <c r="P168" s="203"/>
      <c r="Q168" s="203"/>
      <c r="R168" s="203"/>
      <c r="S168" s="203"/>
      <c r="T168" s="203"/>
      <c r="U168" s="203"/>
      <c r="V168" s="203"/>
      <c r="W168" s="203"/>
      <c r="X168" s="203"/>
      <c r="Y168" s="203"/>
      <c r="Z168" s="203"/>
      <c r="AA168" s="203"/>
      <c r="AB168" s="203"/>
      <c r="AC168" s="203"/>
      <c r="AD168" s="203"/>
      <c r="AE168" s="203"/>
      <c r="AF168" s="203"/>
      <c r="AG168" s="203"/>
      <c r="AH168" s="203"/>
      <c r="AI168" s="203"/>
      <c r="AJ168" s="203"/>
      <c r="AK168" s="203"/>
    </row>
    <row r="178" spans="40:40">
      <c r="AN178"/>
    </row>
    <row r="189" spans="40:40" hidden="1"/>
    <row r="221" spans="14:16">
      <c r="N221"/>
      <c r="P221"/>
    </row>
    <row r="236" spans="40:40">
      <c r="AN236"/>
    </row>
    <row r="263" hidden="1"/>
    <row r="264" hidden="1"/>
    <row r="265" hidden="1"/>
    <row r="275" spans="44:44">
      <c r="AR275"/>
    </row>
    <row r="286" spans="44:44">
      <c r="AR286"/>
    </row>
    <row r="291" spans="42:43">
      <c r="AQ291"/>
    </row>
    <row r="301" spans="42:43">
      <c r="AP301"/>
    </row>
    <row r="310" spans="12:44" hidden="1">
      <c r="AR310"/>
    </row>
    <row r="311" spans="12:44" hidden="1"/>
    <row r="312" spans="12:44" hidden="1"/>
    <row r="313" spans="12:44" hidden="1"/>
    <row r="314" spans="12:44" hidden="1"/>
    <row r="315" spans="12:44" hidden="1"/>
    <row r="316" spans="12:44" hidden="1"/>
    <row r="317" spans="12:44" hidden="1">
      <c r="L317"/>
    </row>
    <row r="318" spans="12:44" hidden="1"/>
    <row r="319" spans="12:44" hidden="1"/>
    <row r="320" spans="12:44" hidden="1"/>
    <row r="321" hidden="1"/>
    <row r="322" hidden="1"/>
    <row r="323" hidden="1"/>
    <row r="324" hidden="1"/>
    <row r="325" hidden="1"/>
    <row r="326" hidden="1"/>
    <row r="327" hidden="1"/>
    <row r="328" hidden="1"/>
    <row r="329" hidden="1"/>
    <row r="331" hidden="1"/>
    <row r="332" hidden="1"/>
    <row r="333" hidden="1"/>
    <row r="334" hidden="1"/>
    <row r="335" hidden="1"/>
    <row r="336" hidden="1"/>
    <row r="337" hidden="1"/>
    <row r="338" hidden="1"/>
    <row r="339" hidden="1"/>
    <row r="340" ht="27.6" hidden="1" customHeight="1"/>
    <row r="341" hidden="1"/>
    <row r="342" hidden="1"/>
    <row r="343" hidden="1"/>
    <row r="344" hidden="1"/>
    <row r="345" hidden="1"/>
    <row r="346" hidden="1"/>
    <row r="369" spans="2:37" ht="19.899999999999999" customHeight="1"/>
    <row r="380" spans="2:37" ht="50.25" customHeight="1">
      <c r="B380" s="303" t="s">
        <v>18</v>
      </c>
      <c r="C380" s="334" t="s">
        <v>0</v>
      </c>
      <c r="D380" s="335"/>
      <c r="E380" s="335"/>
      <c r="F380" s="335"/>
      <c r="G380" s="335"/>
      <c r="H380" s="335"/>
      <c r="I380" s="335"/>
      <c r="J380" s="335"/>
      <c r="K380" s="335"/>
      <c r="L380" s="335"/>
      <c r="M380" s="335"/>
      <c r="N380" s="335"/>
      <c r="O380" s="335"/>
      <c r="P380" s="335"/>
      <c r="Q380" s="335"/>
      <c r="R380" s="335"/>
      <c r="S380" s="335"/>
      <c r="T380" s="335"/>
      <c r="U380" s="335"/>
      <c r="V380" s="335"/>
      <c r="W380" s="335"/>
      <c r="X380" s="335"/>
      <c r="Y380" s="335"/>
      <c r="Z380" s="335"/>
      <c r="AA380" s="335"/>
      <c r="AB380" s="335"/>
      <c r="AC380" s="335"/>
      <c r="AD380" s="335"/>
      <c r="AE380" s="335"/>
      <c r="AF380" s="335"/>
      <c r="AG380" s="336"/>
      <c r="AH380" s="334" t="s">
        <v>143</v>
      </c>
      <c r="AI380" s="335"/>
      <c r="AJ380" s="335"/>
      <c r="AK380" s="336"/>
    </row>
    <row r="381" spans="2:37" ht="51" customHeight="1">
      <c r="B381" s="121">
        <v>1</v>
      </c>
      <c r="C381" s="325" t="str">
        <f>'21'!C173</f>
        <v>Thực hiện công tác BDĐK theo kế hoạch tháng 05/2026</v>
      </c>
      <c r="D381" s="326"/>
      <c r="E381" s="326"/>
      <c r="F381" s="326"/>
      <c r="G381" s="326"/>
      <c r="H381" s="326"/>
      <c r="I381" s="326"/>
      <c r="J381" s="326"/>
      <c r="K381" s="326"/>
      <c r="L381" s="326"/>
      <c r="M381" s="326"/>
      <c r="N381" s="326"/>
      <c r="O381" s="326"/>
      <c r="P381" s="326"/>
      <c r="Q381" s="326"/>
      <c r="R381" s="326"/>
      <c r="S381" s="326"/>
      <c r="T381" s="326"/>
      <c r="U381" s="326"/>
      <c r="V381" s="326"/>
      <c r="W381" s="326"/>
      <c r="X381" s="326"/>
      <c r="Y381" s="326"/>
      <c r="Z381" s="326"/>
      <c r="AA381" s="326"/>
      <c r="AB381" s="326"/>
      <c r="AC381" s="326"/>
      <c r="AD381" s="326"/>
      <c r="AE381" s="326"/>
      <c r="AF381" s="326"/>
      <c r="AG381" s="327"/>
      <c r="AH381" s="328">
        <f>'21'!K173</f>
        <v>46173</v>
      </c>
      <c r="AI381" s="329"/>
      <c r="AJ381" s="329"/>
      <c r="AK381" s="330"/>
    </row>
    <row r="382" spans="2:37" ht="51" customHeight="1">
      <c r="B382" s="121">
        <v>2</v>
      </c>
      <c r="C382" s="325" t="str">
        <f>'21'!C174</f>
        <v>Tiếp tục thực hiện các hạng mục công việc tồn đọng ở trên</v>
      </c>
      <c r="D382" s="326"/>
      <c r="E382" s="326"/>
      <c r="F382" s="326"/>
      <c r="G382" s="326"/>
      <c r="H382" s="326"/>
      <c r="I382" s="326"/>
      <c r="J382" s="326"/>
      <c r="K382" s="326"/>
      <c r="L382" s="326"/>
      <c r="M382" s="326"/>
      <c r="N382" s="326"/>
      <c r="O382" s="326"/>
      <c r="P382" s="326"/>
      <c r="Q382" s="326"/>
      <c r="R382" s="326"/>
      <c r="S382" s="326"/>
      <c r="T382" s="326"/>
      <c r="U382" s="326"/>
      <c r="V382" s="326"/>
      <c r="W382" s="326"/>
      <c r="X382" s="326"/>
      <c r="Y382" s="326"/>
      <c r="Z382" s="326"/>
      <c r="AA382" s="326"/>
      <c r="AB382" s="326"/>
      <c r="AC382" s="326"/>
      <c r="AD382" s="326"/>
      <c r="AE382" s="326"/>
      <c r="AF382" s="326"/>
      <c r="AG382" s="327"/>
      <c r="AH382" s="328" t="str">
        <f>'21'!K174</f>
        <v>N/A</v>
      </c>
      <c r="AI382" s="329"/>
      <c r="AJ382" s="329"/>
      <c r="AK382" s="330"/>
    </row>
    <row r="383" spans="2:37" ht="51" customHeight="1">
      <c r="B383" s="121">
        <v>3</v>
      </c>
      <c r="C383" s="325" t="str">
        <f>'21'!C175</f>
        <v>Tiếp tục triển khai đơn hàng mua sắm 2026</v>
      </c>
      <c r="D383" s="326"/>
      <c r="E383" s="326"/>
      <c r="F383" s="326"/>
      <c r="G383" s="326"/>
      <c r="H383" s="326"/>
      <c r="I383" s="326"/>
      <c r="J383" s="326"/>
      <c r="K383" s="326"/>
      <c r="L383" s="326"/>
      <c r="M383" s="326"/>
      <c r="N383" s="326"/>
      <c r="O383" s="326"/>
      <c r="P383" s="326"/>
      <c r="Q383" s="326"/>
      <c r="R383" s="326"/>
      <c r="S383" s="326"/>
      <c r="T383" s="326"/>
      <c r="U383" s="326"/>
      <c r="V383" s="326"/>
      <c r="W383" s="326"/>
      <c r="X383" s="326"/>
      <c r="Y383" s="326"/>
      <c r="Z383" s="326"/>
      <c r="AA383" s="326"/>
      <c r="AB383" s="326"/>
      <c r="AC383" s="326"/>
      <c r="AD383" s="326"/>
      <c r="AE383" s="326"/>
      <c r="AF383" s="326"/>
      <c r="AG383" s="327"/>
      <c r="AH383" s="328" t="str">
        <f>'21'!K175</f>
        <v>N/A</v>
      </c>
      <c r="AI383" s="329"/>
      <c r="AJ383" s="329"/>
      <c r="AK383" s="330"/>
    </row>
    <row r="384" spans="2:37" ht="51" customHeight="1">
      <c r="B384" s="121">
        <v>4</v>
      </c>
      <c r="C384" s="325" t="str">
        <f>'21'!C176</f>
        <v>Triển khai thực hiện các cải tiến/cải tạo/dịch vụ theo kế hoạch năm 2026</v>
      </c>
      <c r="D384" s="326"/>
      <c r="E384" s="326"/>
      <c r="F384" s="326"/>
      <c r="G384" s="326"/>
      <c r="H384" s="326"/>
      <c r="I384" s="326"/>
      <c r="J384" s="326"/>
      <c r="K384" s="326"/>
      <c r="L384" s="326"/>
      <c r="M384" s="326"/>
      <c r="N384" s="326"/>
      <c r="O384" s="326"/>
      <c r="P384" s="326"/>
      <c r="Q384" s="326"/>
      <c r="R384" s="326"/>
      <c r="S384" s="326"/>
      <c r="T384" s="326"/>
      <c r="U384" s="326"/>
      <c r="V384" s="326"/>
      <c r="W384" s="326"/>
      <c r="X384" s="326"/>
      <c r="Y384" s="326"/>
      <c r="Z384" s="326"/>
      <c r="AA384" s="326"/>
      <c r="AB384" s="326"/>
      <c r="AC384" s="326"/>
      <c r="AD384" s="326"/>
      <c r="AE384" s="326"/>
      <c r="AF384" s="326"/>
      <c r="AG384" s="327"/>
      <c r="AH384" s="328" t="str">
        <f>'21'!K176</f>
        <v>N/A</v>
      </c>
      <c r="AI384" s="329"/>
      <c r="AJ384" s="329"/>
      <c r="AK384" s="330"/>
    </row>
    <row r="385" spans="2:37" ht="51" customHeight="1">
      <c r="B385" s="121">
        <v>5</v>
      </c>
      <c r="C385" s="325" t="str">
        <f>'21'!C177</f>
        <v>Quản trị rủi ro thiết bị hệ thống điều khiển</v>
      </c>
      <c r="D385" s="326"/>
      <c r="E385" s="326"/>
      <c r="F385" s="326"/>
      <c r="G385" s="326"/>
      <c r="H385" s="326"/>
      <c r="I385" s="326"/>
      <c r="J385" s="326"/>
      <c r="K385" s="326"/>
      <c r="L385" s="326"/>
      <c r="M385" s="326"/>
      <c r="N385" s="326"/>
      <c r="O385" s="326"/>
      <c r="P385" s="326"/>
      <c r="Q385" s="326"/>
      <c r="R385" s="326"/>
      <c r="S385" s="326"/>
      <c r="T385" s="326"/>
      <c r="U385" s="326"/>
      <c r="V385" s="326"/>
      <c r="W385" s="326"/>
      <c r="X385" s="326"/>
      <c r="Y385" s="326"/>
      <c r="Z385" s="326"/>
      <c r="AA385" s="326"/>
      <c r="AB385" s="326"/>
      <c r="AC385" s="326"/>
      <c r="AD385" s="326"/>
      <c r="AE385" s="326"/>
      <c r="AF385" s="326"/>
      <c r="AG385" s="327"/>
      <c r="AH385" s="328">
        <f>'21'!K177</f>
        <v>46171</v>
      </c>
      <c r="AI385" s="329"/>
      <c r="AJ385" s="329"/>
      <c r="AK385" s="330"/>
    </row>
    <row r="386" spans="2:37" ht="51" hidden="1" customHeight="1">
      <c r="B386" s="121">
        <v>6</v>
      </c>
      <c r="C386" s="325">
        <f>'21'!C178</f>
        <v>0</v>
      </c>
      <c r="D386" s="326"/>
      <c r="E386" s="326"/>
      <c r="F386" s="326"/>
      <c r="G386" s="326"/>
      <c r="H386" s="326"/>
      <c r="I386" s="326"/>
      <c r="J386" s="326"/>
      <c r="K386" s="326"/>
      <c r="L386" s="326"/>
      <c r="M386" s="326"/>
      <c r="N386" s="326"/>
      <c r="O386" s="326"/>
      <c r="P386" s="326"/>
      <c r="Q386" s="326"/>
      <c r="R386" s="326"/>
      <c r="S386" s="326"/>
      <c r="T386" s="326"/>
      <c r="U386" s="326"/>
      <c r="V386" s="326"/>
      <c r="W386" s="326"/>
      <c r="X386" s="326"/>
      <c r="Y386" s="326"/>
      <c r="Z386" s="326"/>
      <c r="AA386" s="326"/>
      <c r="AB386" s="326"/>
      <c r="AC386" s="326"/>
      <c r="AD386" s="326"/>
      <c r="AE386" s="326"/>
      <c r="AF386" s="326"/>
      <c r="AG386" s="327"/>
      <c r="AH386" s="328">
        <f>'21'!K178</f>
        <v>0</v>
      </c>
      <c r="AI386" s="329"/>
      <c r="AJ386" s="329"/>
      <c r="AK386" s="330"/>
    </row>
    <row r="387" spans="2:37" ht="51" hidden="1" customHeight="1">
      <c r="B387" s="121">
        <v>7</v>
      </c>
      <c r="C387" s="325">
        <f>'21'!C179</f>
        <v>0</v>
      </c>
      <c r="D387" s="326"/>
      <c r="E387" s="326"/>
      <c r="F387" s="326"/>
      <c r="G387" s="326"/>
      <c r="H387" s="326"/>
      <c r="I387" s="326"/>
      <c r="J387" s="326"/>
      <c r="K387" s="326"/>
      <c r="L387" s="326"/>
      <c r="M387" s="326"/>
      <c r="N387" s="326"/>
      <c r="O387" s="326"/>
      <c r="P387" s="326"/>
      <c r="Q387" s="326"/>
      <c r="R387" s="326"/>
      <c r="S387" s="326"/>
      <c r="T387" s="326"/>
      <c r="U387" s="326"/>
      <c r="V387" s="326"/>
      <c r="W387" s="326"/>
      <c r="X387" s="326"/>
      <c r="Y387" s="326"/>
      <c r="Z387" s="326"/>
      <c r="AA387" s="326"/>
      <c r="AB387" s="326"/>
      <c r="AC387" s="326"/>
      <c r="AD387" s="326"/>
      <c r="AE387" s="326"/>
      <c r="AF387" s="326"/>
      <c r="AG387" s="327"/>
      <c r="AH387" s="328">
        <f>'21'!K179</f>
        <v>0</v>
      </c>
      <c r="AI387" s="329"/>
      <c r="AJ387" s="329"/>
      <c r="AK387" s="330"/>
    </row>
    <row r="388" spans="2:37" ht="51" hidden="1" customHeight="1">
      <c r="B388" s="121">
        <v>8</v>
      </c>
      <c r="C388" s="325">
        <f>'21'!C180</f>
        <v>0</v>
      </c>
      <c r="D388" s="326"/>
      <c r="E388" s="326"/>
      <c r="F388" s="326"/>
      <c r="G388" s="326"/>
      <c r="H388" s="326"/>
      <c r="I388" s="326"/>
      <c r="J388" s="326"/>
      <c r="K388" s="326"/>
      <c r="L388" s="326"/>
      <c r="M388" s="326"/>
      <c r="N388" s="326"/>
      <c r="O388" s="326"/>
      <c r="P388" s="326"/>
      <c r="Q388" s="326"/>
      <c r="R388" s="326"/>
      <c r="S388" s="326"/>
      <c r="T388" s="326"/>
      <c r="U388" s="326"/>
      <c r="V388" s="326"/>
      <c r="W388" s="326"/>
      <c r="X388" s="326"/>
      <c r="Y388" s="326"/>
      <c r="Z388" s="326"/>
      <c r="AA388" s="326"/>
      <c r="AB388" s="326"/>
      <c r="AC388" s="326"/>
      <c r="AD388" s="326"/>
      <c r="AE388" s="326"/>
      <c r="AF388" s="326"/>
      <c r="AG388" s="327"/>
      <c r="AH388" s="328">
        <f>'21'!K180</f>
        <v>0</v>
      </c>
      <c r="AI388" s="329"/>
      <c r="AJ388" s="329"/>
      <c r="AK388" s="330"/>
    </row>
    <row r="389" spans="2:37" ht="51" hidden="1" customHeight="1">
      <c r="B389" s="121">
        <v>9</v>
      </c>
      <c r="C389" s="325">
        <f>'21'!C181</f>
        <v>0</v>
      </c>
      <c r="D389" s="326"/>
      <c r="E389" s="326"/>
      <c r="F389" s="326"/>
      <c r="G389" s="326"/>
      <c r="H389" s="326"/>
      <c r="I389" s="326"/>
      <c r="J389" s="326"/>
      <c r="K389" s="326"/>
      <c r="L389" s="326"/>
      <c r="M389" s="326"/>
      <c r="N389" s="326"/>
      <c r="O389" s="326"/>
      <c r="P389" s="326"/>
      <c r="Q389" s="326"/>
      <c r="R389" s="326"/>
      <c r="S389" s="326"/>
      <c r="T389" s="326"/>
      <c r="U389" s="326"/>
      <c r="V389" s="326"/>
      <c r="W389" s="326"/>
      <c r="X389" s="326"/>
      <c r="Y389" s="326"/>
      <c r="Z389" s="326"/>
      <c r="AA389" s="326"/>
      <c r="AB389" s="326"/>
      <c r="AC389" s="326"/>
      <c r="AD389" s="326"/>
      <c r="AE389" s="326"/>
      <c r="AF389" s="326"/>
      <c r="AG389" s="327"/>
      <c r="AH389" s="328">
        <f>'21'!K181</f>
        <v>0</v>
      </c>
      <c r="AI389" s="329"/>
      <c r="AJ389" s="329"/>
      <c r="AK389" s="330"/>
    </row>
    <row r="390" spans="2:37" ht="51" hidden="1" customHeight="1">
      <c r="B390" s="121">
        <v>10</v>
      </c>
      <c r="C390" s="325" t="e">
        <f>'21'!#REF!</f>
        <v>#REF!</v>
      </c>
      <c r="D390" s="326"/>
      <c r="E390" s="326"/>
      <c r="F390" s="326"/>
      <c r="G390" s="326"/>
      <c r="H390" s="326"/>
      <c r="I390" s="326"/>
      <c r="J390" s="326"/>
      <c r="K390" s="326"/>
      <c r="L390" s="326"/>
      <c r="M390" s="326"/>
      <c r="N390" s="326"/>
      <c r="O390" s="326"/>
      <c r="P390" s="326"/>
      <c r="Q390" s="326"/>
      <c r="R390" s="326"/>
      <c r="S390" s="326"/>
      <c r="T390" s="326"/>
      <c r="U390" s="326"/>
      <c r="V390" s="326"/>
      <c r="W390" s="326"/>
      <c r="X390" s="326"/>
      <c r="Y390" s="326"/>
      <c r="Z390" s="326"/>
      <c r="AA390" s="326"/>
      <c r="AB390" s="326"/>
      <c r="AC390" s="326"/>
      <c r="AD390" s="326"/>
      <c r="AE390" s="326"/>
      <c r="AF390" s="326"/>
      <c r="AG390" s="327"/>
      <c r="AH390" s="328" t="e">
        <f>'21'!#REF!</f>
        <v>#REF!</v>
      </c>
      <c r="AI390" s="329"/>
      <c r="AJ390" s="329"/>
      <c r="AK390" s="330"/>
    </row>
    <row r="391" spans="2:37" ht="51" hidden="1" customHeight="1">
      <c r="B391" s="121">
        <v>11</v>
      </c>
      <c r="C391" s="325">
        <f>'21'!C183</f>
        <v>0</v>
      </c>
      <c r="D391" s="326"/>
      <c r="E391" s="326"/>
      <c r="F391" s="326"/>
      <c r="G391" s="326"/>
      <c r="H391" s="326"/>
      <c r="I391" s="326"/>
      <c r="J391" s="326"/>
      <c r="K391" s="326"/>
      <c r="L391" s="326"/>
      <c r="M391" s="326"/>
      <c r="N391" s="326"/>
      <c r="O391" s="326"/>
      <c r="P391" s="326"/>
      <c r="Q391" s="326"/>
      <c r="R391" s="326"/>
      <c r="S391" s="326"/>
      <c r="T391" s="326"/>
      <c r="U391" s="326"/>
      <c r="V391" s="326"/>
      <c r="W391" s="326"/>
      <c r="X391" s="326"/>
      <c r="Y391" s="326"/>
      <c r="Z391" s="326"/>
      <c r="AA391" s="326"/>
      <c r="AB391" s="326"/>
      <c r="AC391" s="326"/>
      <c r="AD391" s="326"/>
      <c r="AE391" s="326"/>
      <c r="AF391" s="326"/>
      <c r="AG391" s="327"/>
      <c r="AH391" s="328">
        <f>'21'!K183</f>
        <v>0</v>
      </c>
      <c r="AI391" s="329"/>
      <c r="AJ391" s="329"/>
      <c r="AK391" s="330"/>
    </row>
    <row r="392" spans="2:37" ht="51" hidden="1" customHeight="1">
      <c r="B392" s="121">
        <v>12</v>
      </c>
      <c r="C392" s="325">
        <f>'21'!C184</f>
        <v>0</v>
      </c>
      <c r="D392" s="326"/>
      <c r="E392" s="326"/>
      <c r="F392" s="326"/>
      <c r="G392" s="326"/>
      <c r="H392" s="326"/>
      <c r="I392" s="326"/>
      <c r="J392" s="326"/>
      <c r="K392" s="326"/>
      <c r="L392" s="326"/>
      <c r="M392" s="326"/>
      <c r="N392" s="326"/>
      <c r="O392" s="326"/>
      <c r="P392" s="326"/>
      <c r="Q392" s="326"/>
      <c r="R392" s="326"/>
      <c r="S392" s="326"/>
      <c r="T392" s="326"/>
      <c r="U392" s="326"/>
      <c r="V392" s="326"/>
      <c r="W392" s="326"/>
      <c r="X392" s="326"/>
      <c r="Y392" s="326"/>
      <c r="Z392" s="326"/>
      <c r="AA392" s="326"/>
      <c r="AB392" s="326"/>
      <c r="AC392" s="326"/>
      <c r="AD392" s="326"/>
      <c r="AE392" s="326"/>
      <c r="AF392" s="326"/>
      <c r="AG392" s="327"/>
      <c r="AH392" s="328">
        <f>'21'!K184</f>
        <v>0</v>
      </c>
      <c r="AI392" s="329"/>
      <c r="AJ392" s="329"/>
      <c r="AK392" s="330"/>
    </row>
  </sheetData>
  <mergeCells count="123">
    <mergeCell ref="M148:AK148"/>
    <mergeCell ref="M149:AK149"/>
    <mergeCell ref="M150:AK150"/>
    <mergeCell ref="M151:AK151"/>
    <mergeCell ref="M152:AK152"/>
    <mergeCell ref="M153:AK153"/>
    <mergeCell ref="M154:AK154"/>
    <mergeCell ref="C151:H151"/>
    <mergeCell ref="C152:H152"/>
    <mergeCell ref="C153:H153"/>
    <mergeCell ref="C154:H154"/>
    <mergeCell ref="I148:L148"/>
    <mergeCell ref="I149:L149"/>
    <mergeCell ref="I150:L150"/>
    <mergeCell ref="I151:L151"/>
    <mergeCell ref="I152:L152"/>
    <mergeCell ref="I153:L153"/>
    <mergeCell ref="I154:L154"/>
    <mergeCell ref="C390:AG390"/>
    <mergeCell ref="AH390:AK390"/>
    <mergeCell ref="C391:AG391"/>
    <mergeCell ref="AH391:AK391"/>
    <mergeCell ref="C392:AG392"/>
    <mergeCell ref="AH392:AK392"/>
    <mergeCell ref="C147:H147"/>
    <mergeCell ref="I147:L147"/>
    <mergeCell ref="M147:AK147"/>
    <mergeCell ref="AH380:AK380"/>
    <mergeCell ref="C384:AG384"/>
    <mergeCell ref="C385:AG385"/>
    <mergeCell ref="C386:AG386"/>
    <mergeCell ref="AH384:AK384"/>
    <mergeCell ref="AH385:AK385"/>
    <mergeCell ref="AH386:AK386"/>
    <mergeCell ref="AH382:AK382"/>
    <mergeCell ref="C380:AG380"/>
    <mergeCell ref="C381:AG381"/>
    <mergeCell ref="AH381:AK381"/>
    <mergeCell ref="C382:AG382"/>
    <mergeCell ref="C148:H148"/>
    <mergeCell ref="C149:H149"/>
    <mergeCell ref="C150:H150"/>
    <mergeCell ref="C122:H122"/>
    <mergeCell ref="C146:H146"/>
    <mergeCell ref="I146:L146"/>
    <mergeCell ref="C140:H140"/>
    <mergeCell ref="C141:H141"/>
    <mergeCell ref="C142:H142"/>
    <mergeCell ref="C143:H143"/>
    <mergeCell ref="C144:H144"/>
    <mergeCell ref="C145:H145"/>
    <mergeCell ref="I145:L145"/>
    <mergeCell ref="I140:L140"/>
    <mergeCell ref="I141:L141"/>
    <mergeCell ref="I142:L142"/>
    <mergeCell ref="I122:L122"/>
    <mergeCell ref="C125:H125"/>
    <mergeCell ref="C132:H132"/>
    <mergeCell ref="C133:H133"/>
    <mergeCell ref="C126:H126"/>
    <mergeCell ref="C127:H127"/>
    <mergeCell ref="C128:H128"/>
    <mergeCell ref="C134:H134"/>
    <mergeCell ref="C135:H135"/>
    <mergeCell ref="C136:H136"/>
    <mergeCell ref="C137:H137"/>
    <mergeCell ref="M145:AK145"/>
    <mergeCell ref="I143:L143"/>
    <mergeCell ref="M146:AK146"/>
    <mergeCell ref="A1:AL1"/>
    <mergeCell ref="C389:AG389"/>
    <mergeCell ref="AH389:AK389"/>
    <mergeCell ref="C383:AG383"/>
    <mergeCell ref="AH383:AK383"/>
    <mergeCell ref="C387:AG387"/>
    <mergeCell ref="AH387:AK387"/>
    <mergeCell ref="C123:H123"/>
    <mergeCell ref="I123:L123"/>
    <mergeCell ref="M123:AK123"/>
    <mergeCell ref="C124:H124"/>
    <mergeCell ref="C388:AG388"/>
    <mergeCell ref="AH388:AK388"/>
    <mergeCell ref="C139:H139"/>
    <mergeCell ref="I139:L139"/>
    <mergeCell ref="M139:AK139"/>
    <mergeCell ref="I144:L144"/>
    <mergeCell ref="M134:AK134"/>
    <mergeCell ref="M135:AK135"/>
    <mergeCell ref="M136:AK136"/>
    <mergeCell ref="M137:AK137"/>
    <mergeCell ref="M122:AK122"/>
    <mergeCell ref="I124:L124"/>
    <mergeCell ref="M124:AK124"/>
    <mergeCell ref="M129:AK129"/>
    <mergeCell ref="M132:AK132"/>
    <mergeCell ref="M133:AK133"/>
    <mergeCell ref="M144:AK144"/>
    <mergeCell ref="M140:AK140"/>
    <mergeCell ref="M141:AK141"/>
    <mergeCell ref="M142:AK142"/>
    <mergeCell ref="M143:AK143"/>
    <mergeCell ref="I125:L125"/>
    <mergeCell ref="M125:AK125"/>
    <mergeCell ref="I126:L126"/>
    <mergeCell ref="M126:AK126"/>
    <mergeCell ref="M127:AK127"/>
    <mergeCell ref="M128:AK128"/>
    <mergeCell ref="I127:L127"/>
    <mergeCell ref="I128:L128"/>
    <mergeCell ref="M130:AK130"/>
    <mergeCell ref="M131:AK131"/>
    <mergeCell ref="I129:L129"/>
    <mergeCell ref="I130:L130"/>
    <mergeCell ref="I131:L131"/>
    <mergeCell ref="I132:L132"/>
    <mergeCell ref="I133:L133"/>
    <mergeCell ref="I134:L134"/>
    <mergeCell ref="I135:L135"/>
    <mergeCell ref="I136:L136"/>
    <mergeCell ref="I137:L137"/>
    <mergeCell ref="C129:H129"/>
    <mergeCell ref="C130:H130"/>
    <mergeCell ref="C131:H13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D54DC-C6BB-466C-A642-F634E0940675}">
  <dimension ref="A2:H60"/>
  <sheetViews>
    <sheetView topLeftCell="A13" workbookViewId="0">
      <selection activeCell="D32" sqref="D32:E32"/>
    </sheetView>
  </sheetViews>
  <sheetFormatPr defaultRowHeight="16.5"/>
  <cols>
    <col min="1" max="1" width="20.125" customWidth="1"/>
    <col min="4" max="4" width="15.75" customWidth="1"/>
    <col min="6" max="6" width="13.625" customWidth="1"/>
    <col min="8" max="8" width="36.875" customWidth="1"/>
  </cols>
  <sheetData>
    <row r="2" spans="1:8">
      <c r="F2" t="s">
        <v>127</v>
      </c>
    </row>
    <row r="3" spans="1:8">
      <c r="B3" s="99" t="s">
        <v>133</v>
      </c>
      <c r="C3" s="99">
        <f>'21'!G12</f>
        <v>1180</v>
      </c>
      <c r="D3" s="99">
        <f>'21'!F12</f>
        <v>937</v>
      </c>
      <c r="E3" s="120">
        <f>D3/C3</f>
        <v>0.79406779661016946</v>
      </c>
      <c r="F3" s="119">
        <f t="shared" ref="F3" si="0">C3-D3</f>
        <v>243</v>
      </c>
    </row>
    <row r="5" spans="1:8">
      <c r="H5" s="119" t="s">
        <v>142</v>
      </c>
    </row>
    <row r="6" spans="1:8">
      <c r="A6" t="s">
        <v>115</v>
      </c>
      <c r="B6" s="99" t="s">
        <v>116</v>
      </c>
      <c r="C6" s="99" t="s">
        <v>125</v>
      </c>
      <c r="D6" s="99" t="s">
        <v>126</v>
      </c>
      <c r="E6" s="99" t="s">
        <v>128</v>
      </c>
      <c r="F6" s="99" t="s">
        <v>127</v>
      </c>
      <c r="H6" s="304">
        <f ca="1">EOMONTH(TODAY(),0)-TODAY()+1</f>
        <v>10</v>
      </c>
    </row>
    <row r="7" spans="1:8">
      <c r="B7" s="99" t="s">
        <v>129</v>
      </c>
      <c r="C7" s="99">
        <v>1759</v>
      </c>
      <c r="D7" s="99">
        <v>1695</v>
      </c>
      <c r="E7" s="120">
        <f>D7/C7</f>
        <v>0.96361569073337128</v>
      </c>
      <c r="F7" s="119">
        <f>C7-D7</f>
        <v>64</v>
      </c>
      <c r="H7" s="318"/>
    </row>
    <row r="8" spans="1:8">
      <c r="B8" s="99" t="s">
        <v>130</v>
      </c>
      <c r="C8" s="99">
        <v>1077</v>
      </c>
      <c r="D8" s="99">
        <v>1077</v>
      </c>
      <c r="E8" s="120">
        <f t="shared" ref="E8:E18" si="1">D8/C8</f>
        <v>1</v>
      </c>
      <c r="F8" s="119">
        <f>C8-D8</f>
        <v>0</v>
      </c>
    </row>
    <row r="9" spans="1:8">
      <c r="B9" s="99" t="s">
        <v>131</v>
      </c>
      <c r="C9" s="99">
        <v>1394</v>
      </c>
      <c r="D9" s="99">
        <v>1341</v>
      </c>
      <c r="E9" s="120">
        <f t="shared" si="1"/>
        <v>0.96197991391678628</v>
      </c>
      <c r="F9" s="119">
        <f t="shared" ref="F9:F19" si="2">C9-D9</f>
        <v>53</v>
      </c>
    </row>
    <row r="10" spans="1:8">
      <c r="B10" s="99" t="s">
        <v>132</v>
      </c>
      <c r="C10" s="99">
        <v>1424</v>
      </c>
      <c r="D10" s="99">
        <v>1399</v>
      </c>
      <c r="E10" s="120">
        <f t="shared" si="1"/>
        <v>0.9824438202247191</v>
      </c>
      <c r="F10" s="119">
        <f t="shared" si="2"/>
        <v>25</v>
      </c>
    </row>
    <row r="11" spans="1:8">
      <c r="B11" s="99" t="s">
        <v>133</v>
      </c>
      <c r="C11" s="99">
        <f>C3</f>
        <v>1180</v>
      </c>
      <c r="D11" s="99">
        <f>D3</f>
        <v>937</v>
      </c>
      <c r="E11" s="120">
        <f t="shared" si="1"/>
        <v>0.79406779661016946</v>
      </c>
      <c r="F11" s="119">
        <f t="shared" si="2"/>
        <v>243</v>
      </c>
    </row>
    <row r="12" spans="1:8">
      <c r="B12" s="99" t="s">
        <v>134</v>
      </c>
      <c r="C12" s="99">
        <v>0</v>
      </c>
      <c r="D12" s="99">
        <v>0</v>
      </c>
      <c r="E12" s="120" t="e">
        <f t="shared" si="1"/>
        <v>#DIV/0!</v>
      </c>
      <c r="F12" s="119">
        <f t="shared" si="2"/>
        <v>0</v>
      </c>
    </row>
    <row r="13" spans="1:8">
      <c r="B13" s="99" t="s">
        <v>135</v>
      </c>
      <c r="C13" s="99">
        <v>0</v>
      </c>
      <c r="D13" s="99">
        <v>0</v>
      </c>
      <c r="E13" s="120" t="e">
        <f t="shared" si="1"/>
        <v>#DIV/0!</v>
      </c>
      <c r="F13" s="119">
        <f t="shared" si="2"/>
        <v>0</v>
      </c>
    </row>
    <row r="14" spans="1:8">
      <c r="B14" s="99" t="s">
        <v>136</v>
      </c>
      <c r="C14" s="99">
        <v>0</v>
      </c>
      <c r="D14" s="99">
        <v>0</v>
      </c>
      <c r="E14" s="120" t="e">
        <f t="shared" si="1"/>
        <v>#DIV/0!</v>
      </c>
      <c r="F14" s="119">
        <f t="shared" si="2"/>
        <v>0</v>
      </c>
    </row>
    <row r="15" spans="1:8">
      <c r="B15" s="99" t="s">
        <v>137</v>
      </c>
      <c r="C15" s="99">
        <v>0</v>
      </c>
      <c r="D15" s="99">
        <v>0</v>
      </c>
      <c r="E15" s="120" t="e">
        <f t="shared" si="1"/>
        <v>#DIV/0!</v>
      </c>
      <c r="F15" s="119">
        <f t="shared" si="2"/>
        <v>0</v>
      </c>
    </row>
    <row r="16" spans="1:8">
      <c r="B16" s="99" t="s">
        <v>138</v>
      </c>
      <c r="C16" s="99">
        <v>0</v>
      </c>
      <c r="D16" s="99">
        <v>0</v>
      </c>
      <c r="E16" s="120" t="e">
        <f t="shared" si="1"/>
        <v>#DIV/0!</v>
      </c>
      <c r="F16" s="119">
        <f t="shared" si="2"/>
        <v>0</v>
      </c>
    </row>
    <row r="17" spans="1:8">
      <c r="B17" s="99" t="s">
        <v>139</v>
      </c>
      <c r="C17" s="99">
        <v>0</v>
      </c>
      <c r="D17" s="99">
        <v>0</v>
      </c>
      <c r="E17" s="120" t="e">
        <f t="shared" si="1"/>
        <v>#DIV/0!</v>
      </c>
      <c r="F17" s="119">
        <f t="shared" si="2"/>
        <v>0</v>
      </c>
    </row>
    <row r="18" spans="1:8">
      <c r="B18" s="99" t="s">
        <v>140</v>
      </c>
      <c r="C18" s="99">
        <v>0</v>
      </c>
      <c r="D18" s="99">
        <v>0</v>
      </c>
      <c r="E18" s="120" t="e">
        <f t="shared" si="1"/>
        <v>#DIV/0!</v>
      </c>
      <c r="F18" s="119">
        <f t="shared" si="2"/>
        <v>0</v>
      </c>
    </row>
    <row r="19" spans="1:8">
      <c r="B19" s="99"/>
      <c r="C19" s="99">
        <f>SUM(C7:C18)</f>
        <v>6834</v>
      </c>
      <c r="D19" s="99">
        <f>SUM(D7:D18)</f>
        <v>6449</v>
      </c>
      <c r="E19" s="120">
        <f>D19/C19</f>
        <v>0.94366403277729005</v>
      </c>
      <c r="F19" s="119">
        <f t="shared" si="2"/>
        <v>385</v>
      </c>
    </row>
    <row r="20" spans="1:8">
      <c r="B20" s="99"/>
      <c r="C20" s="99"/>
      <c r="D20" s="99"/>
      <c r="E20" s="99"/>
      <c r="F20" s="99"/>
    </row>
    <row r="21" spans="1:8">
      <c r="B21" s="99"/>
      <c r="C21" s="99"/>
      <c r="D21" s="99"/>
      <c r="E21" s="99"/>
      <c r="F21" s="99"/>
    </row>
    <row r="22" spans="1:8">
      <c r="A22" s="377" t="s">
        <v>3967</v>
      </c>
      <c r="B22" s="99" t="s">
        <v>3457</v>
      </c>
      <c r="D22" s="99">
        <v>333</v>
      </c>
    </row>
    <row r="23" spans="1:8">
      <c r="A23" s="377"/>
      <c r="B23" s="99" t="s">
        <v>3458</v>
      </c>
      <c r="D23" s="99">
        <v>346</v>
      </c>
    </row>
    <row r="24" spans="1:8">
      <c r="A24" s="377"/>
      <c r="B24" s="99" t="s">
        <v>3459</v>
      </c>
      <c r="D24" s="99">
        <f>'21'!E12</f>
        <v>258</v>
      </c>
    </row>
    <row r="25" spans="1:8">
      <c r="A25" s="377"/>
      <c r="B25" s="99" t="s">
        <v>3686</v>
      </c>
      <c r="D25" s="99">
        <v>0</v>
      </c>
    </row>
    <row r="27" spans="1:8">
      <c r="D27" t="s">
        <v>330</v>
      </c>
      <c r="E27" s="99" t="s">
        <v>24</v>
      </c>
      <c r="F27" s="99" t="s">
        <v>73</v>
      </c>
      <c r="G27" s="99" t="s">
        <v>111</v>
      </c>
    </row>
    <row r="28" spans="1:8">
      <c r="A28" t="s">
        <v>141</v>
      </c>
      <c r="B28" s="99" t="s">
        <v>23</v>
      </c>
      <c r="C28" s="206">
        <v>21</v>
      </c>
      <c r="D28" s="99">
        <f>COUNTIF(BC_LĐNM!B2:B475,"*")</f>
        <v>64</v>
      </c>
      <c r="E28" s="99">
        <f>D28-(F28+G28)</f>
        <v>61</v>
      </c>
      <c r="F28" s="119">
        <f>BC_LĐNM!K1</f>
        <v>3</v>
      </c>
      <c r="G28" s="99">
        <f>COUNTIFS(BC_LĐNM!D:D,C28,BC_LĐNM!E:E,"Theo dõi*")</f>
        <v>0</v>
      </c>
      <c r="H28" s="123">
        <f>E28/D28</f>
        <v>0.953125</v>
      </c>
    </row>
    <row r="29" spans="1:8">
      <c r="B29" s="99"/>
      <c r="D29" t="s">
        <v>150</v>
      </c>
      <c r="E29" s="99" t="s">
        <v>24</v>
      </c>
      <c r="F29" s="119" t="s">
        <v>128</v>
      </c>
      <c r="G29" s="99"/>
      <c r="H29" s="123"/>
    </row>
    <row r="30" spans="1:8">
      <c r="A30" s="377" t="s">
        <v>133</v>
      </c>
      <c r="B30" s="99" t="s">
        <v>3457</v>
      </c>
      <c r="D30" s="99">
        <v>100</v>
      </c>
      <c r="E30" s="119">
        <v>92</v>
      </c>
      <c r="F30" s="200">
        <f>E30/D30</f>
        <v>0.92</v>
      </c>
      <c r="G30" s="99"/>
      <c r="H30" s="123"/>
    </row>
    <row r="31" spans="1:8">
      <c r="A31" s="377"/>
      <c r="B31" s="99" t="s">
        <v>3458</v>
      </c>
      <c r="D31" s="99">
        <v>71</v>
      </c>
      <c r="E31" s="99">
        <v>68</v>
      </c>
      <c r="F31" s="200">
        <f t="shared" ref="F31:F33" si="3">E31/D31</f>
        <v>0.95774647887323938</v>
      </c>
      <c r="G31" s="99"/>
    </row>
    <row r="32" spans="1:8">
      <c r="A32" s="377"/>
      <c r="B32" s="99" t="s">
        <v>3459</v>
      </c>
      <c r="D32" s="99">
        <v>64</v>
      </c>
      <c r="E32" s="99">
        <v>61</v>
      </c>
      <c r="F32" s="200">
        <f t="shared" si="3"/>
        <v>0.953125</v>
      </c>
    </row>
    <row r="33" spans="1:8" ht="19.899999999999999" customHeight="1">
      <c r="A33" s="377"/>
      <c r="B33" s="99" t="s">
        <v>3686</v>
      </c>
      <c r="D33" s="99"/>
      <c r="E33" s="99"/>
      <c r="F33" s="200" t="e">
        <f t="shared" si="3"/>
        <v>#DIV/0!</v>
      </c>
    </row>
    <row r="34" spans="1:8">
      <c r="A34" t="s">
        <v>2186</v>
      </c>
    </row>
    <row r="35" spans="1:8">
      <c r="B35" s="99" t="s">
        <v>116</v>
      </c>
      <c r="C35" t="s">
        <v>150</v>
      </c>
      <c r="D35" s="99" t="s">
        <v>24</v>
      </c>
      <c r="E35" s="99" t="s">
        <v>128</v>
      </c>
      <c r="F35" s="99"/>
      <c r="G35" s="99"/>
      <c r="H35" s="99"/>
    </row>
    <row r="36" spans="1:8">
      <c r="B36" s="99" t="s">
        <v>129</v>
      </c>
      <c r="C36" s="99">
        <v>230</v>
      </c>
      <c r="D36" s="99">
        <v>224</v>
      </c>
      <c r="E36" s="120">
        <f>(D36+G36)/C36</f>
        <v>0.97391304347826091</v>
      </c>
      <c r="F36" s="119"/>
      <c r="G36" s="99"/>
      <c r="H36" s="119"/>
    </row>
    <row r="37" spans="1:8">
      <c r="B37" s="99" t="s">
        <v>130</v>
      </c>
      <c r="C37" s="99">
        <v>192</v>
      </c>
      <c r="D37" s="119">
        <v>174</v>
      </c>
      <c r="E37" s="120">
        <f>(D37+G37)/C37</f>
        <v>0.90625</v>
      </c>
      <c r="F37" s="119"/>
      <c r="G37" s="99"/>
      <c r="H37" s="119"/>
    </row>
    <row r="38" spans="1:8">
      <c r="B38" s="99" t="s">
        <v>131</v>
      </c>
      <c r="C38" s="99">
        <v>326</v>
      </c>
      <c r="D38" s="99">
        <v>311</v>
      </c>
      <c r="E38" s="120">
        <f t="shared" ref="E38:E47" si="4">IFERROR((D38+G38)/C38,"")</f>
        <v>0.95398773006134974</v>
      </c>
      <c r="F38" s="119"/>
      <c r="G38" s="99"/>
      <c r="H38" s="119"/>
    </row>
    <row r="39" spans="1:8">
      <c r="B39" s="99" t="s">
        <v>132</v>
      </c>
      <c r="C39" s="99">
        <v>356</v>
      </c>
      <c r="D39" s="99">
        <v>335</v>
      </c>
      <c r="E39" s="120">
        <f t="shared" si="4"/>
        <v>0.9410112359550562</v>
      </c>
      <c r="F39" s="119"/>
      <c r="G39" s="99"/>
      <c r="H39" s="119"/>
    </row>
    <row r="40" spans="1:8">
      <c r="B40" s="99" t="s">
        <v>133</v>
      </c>
      <c r="C40" s="99">
        <f>SUM(D30:D33)</f>
        <v>235</v>
      </c>
      <c r="D40" s="99">
        <f>SUM(E30:E33)</f>
        <v>221</v>
      </c>
      <c r="E40" s="120">
        <f t="shared" si="4"/>
        <v>0.94042553191489364</v>
      </c>
      <c r="F40" s="119"/>
      <c r="G40" s="99"/>
      <c r="H40" s="119"/>
    </row>
    <row r="41" spans="1:8">
      <c r="B41" s="99" t="s">
        <v>134</v>
      </c>
      <c r="C41" s="99">
        <v>0</v>
      </c>
      <c r="D41" s="99">
        <v>0</v>
      </c>
      <c r="E41" s="120" t="str">
        <f t="shared" si="4"/>
        <v/>
      </c>
      <c r="F41" s="119"/>
      <c r="G41" s="99"/>
      <c r="H41" s="119"/>
    </row>
    <row r="42" spans="1:8">
      <c r="B42" s="99" t="s">
        <v>135</v>
      </c>
      <c r="C42" s="99">
        <v>0</v>
      </c>
      <c r="D42" s="99">
        <v>0</v>
      </c>
      <c r="E42" s="120" t="str">
        <f t="shared" si="4"/>
        <v/>
      </c>
      <c r="F42" s="119"/>
      <c r="G42" s="99"/>
      <c r="H42" s="119"/>
    </row>
    <row r="43" spans="1:8">
      <c r="B43" s="99" t="s">
        <v>136</v>
      </c>
      <c r="C43" s="99">
        <v>0</v>
      </c>
      <c r="D43" s="99">
        <v>0</v>
      </c>
      <c r="E43" s="120" t="str">
        <f t="shared" si="4"/>
        <v/>
      </c>
      <c r="F43" s="119"/>
      <c r="G43" s="99"/>
      <c r="H43" s="119"/>
    </row>
    <row r="44" spans="1:8">
      <c r="B44" s="99" t="s">
        <v>137</v>
      </c>
      <c r="C44" s="99">
        <v>0</v>
      </c>
      <c r="D44" s="99">
        <v>0</v>
      </c>
      <c r="E44" s="120" t="str">
        <f t="shared" si="4"/>
        <v/>
      </c>
      <c r="F44" s="119"/>
      <c r="G44" s="99"/>
      <c r="H44" s="119"/>
    </row>
    <row r="45" spans="1:8">
      <c r="B45" s="99" t="s">
        <v>138</v>
      </c>
      <c r="C45" s="99">
        <v>0</v>
      </c>
      <c r="D45" s="99">
        <v>0</v>
      </c>
      <c r="E45" s="120" t="str">
        <f t="shared" si="4"/>
        <v/>
      </c>
      <c r="F45" s="119"/>
      <c r="G45" s="99"/>
      <c r="H45" s="119"/>
    </row>
    <row r="46" spans="1:8">
      <c r="B46" s="99" t="s">
        <v>139</v>
      </c>
      <c r="C46" s="99">
        <v>0</v>
      </c>
      <c r="D46" s="99">
        <v>0</v>
      </c>
      <c r="E46" s="120" t="str">
        <f t="shared" si="4"/>
        <v/>
      </c>
      <c r="F46" s="119"/>
      <c r="G46" s="99"/>
      <c r="H46" s="119"/>
    </row>
    <row r="47" spans="1:8">
      <c r="B47" s="99" t="s">
        <v>140</v>
      </c>
      <c r="C47" s="99">
        <v>0</v>
      </c>
      <c r="D47" s="99">
        <v>0</v>
      </c>
      <c r="E47" s="120" t="str">
        <f t="shared" si="4"/>
        <v/>
      </c>
      <c r="F47" s="119"/>
      <c r="G47" s="99"/>
      <c r="H47" s="119"/>
    </row>
    <row r="48" spans="1:8">
      <c r="B48" s="99"/>
      <c r="C48" s="99">
        <f>SUM(C36:C47)</f>
        <v>1339</v>
      </c>
      <c r="D48" s="99">
        <f>SUM(D36:D47)</f>
        <v>1265</v>
      </c>
      <c r="E48" s="120">
        <f>(D48+G48)/C48</f>
        <v>0.94473487677371171</v>
      </c>
      <c r="F48" s="99"/>
      <c r="G48" s="99"/>
      <c r="H48" s="119"/>
    </row>
    <row r="53" spans="1:2">
      <c r="A53" s="309" t="s">
        <v>3018</v>
      </c>
      <c r="B53" s="310">
        <v>1</v>
      </c>
    </row>
    <row r="54" spans="1:2">
      <c r="A54" s="309" t="s">
        <v>3019</v>
      </c>
      <c r="B54" s="310">
        <v>1</v>
      </c>
    </row>
    <row r="55" spans="1:2">
      <c r="A55" s="309" t="s">
        <v>3020</v>
      </c>
      <c r="B55" s="310">
        <v>1</v>
      </c>
    </row>
    <row r="56" spans="1:2">
      <c r="A56" s="309" t="s">
        <v>3021</v>
      </c>
      <c r="B56" s="310">
        <v>0.5</v>
      </c>
    </row>
    <row r="57" spans="1:2">
      <c r="A57" s="309" t="s">
        <v>3022</v>
      </c>
      <c r="B57" s="310">
        <v>0.5</v>
      </c>
    </row>
    <row r="58" spans="1:2">
      <c r="A58" s="309" t="s">
        <v>3023</v>
      </c>
      <c r="B58" s="310">
        <v>0</v>
      </c>
    </row>
    <row r="59" spans="1:2">
      <c r="A59" s="309" t="s">
        <v>3024</v>
      </c>
      <c r="B59" s="310">
        <v>0</v>
      </c>
    </row>
    <row r="60" spans="1:2">
      <c r="A60" s="309" t="s">
        <v>3025</v>
      </c>
      <c r="B60" s="310">
        <v>0</v>
      </c>
    </row>
  </sheetData>
  <mergeCells count="2">
    <mergeCell ref="A22:A25"/>
    <mergeCell ref="A30:A33"/>
  </mergeCells>
  <phoneticPr fontId="4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091F4-8F97-4797-96E5-799A4DD7FE2A}">
  <sheetPr filterMode="1"/>
  <dimension ref="A1:V4159"/>
  <sheetViews>
    <sheetView zoomScale="55" zoomScaleNormal="55" workbookViewId="0">
      <pane ySplit="1" topLeftCell="A705" activePane="bottomLeft" state="frozen"/>
      <selection activeCell="D32" sqref="D32:E32"/>
      <selection pane="bottomLeft" activeCell="D32" sqref="D32:E32"/>
    </sheetView>
  </sheetViews>
  <sheetFormatPr defaultColWidth="9.625" defaultRowHeight="16.5"/>
  <cols>
    <col min="1" max="1" width="4.375" style="169" customWidth="1"/>
    <col min="2" max="2" width="21" style="192" customWidth="1"/>
    <col min="3" max="3" width="10.875" style="279" customWidth="1"/>
    <col min="4" max="4" width="12.375" style="193" customWidth="1"/>
    <col min="5" max="5" width="14.125" style="169" customWidth="1"/>
    <col min="6" max="6" width="15.25" style="147" customWidth="1"/>
    <col min="7" max="7" width="32.125" style="147" customWidth="1"/>
    <col min="8" max="8" width="11.25" style="169" customWidth="1"/>
    <col min="9" max="9" width="71.625" style="147" customWidth="1"/>
    <col min="10" max="10" width="2.75" style="169" customWidth="1"/>
    <col min="11" max="11" width="4.875" style="169" customWidth="1"/>
    <col min="12" max="12" width="11.25" style="169" customWidth="1"/>
    <col min="13" max="13" width="10.25" style="195" customWidth="1"/>
    <col min="14" max="14" width="12.875" style="276" customWidth="1"/>
    <col min="15" max="15" width="10.75" style="277" bestFit="1" customWidth="1"/>
    <col min="16" max="16" width="10.5" style="193" customWidth="1"/>
    <col min="17" max="17" width="13.625" style="169" bestFit="1" customWidth="1"/>
    <col min="18" max="19" width="16.25" style="147" customWidth="1"/>
    <col min="20" max="20" width="22.875" style="147" customWidth="1"/>
    <col min="21" max="22" width="48.5" style="147" customWidth="1"/>
    <col min="23" max="16384" width="9.625" style="132"/>
  </cols>
  <sheetData>
    <row r="1" spans="1:22" s="129" customFormat="1" ht="106.9" customHeight="1">
      <c r="A1" s="124" t="s">
        <v>18</v>
      </c>
      <c r="B1" s="124" t="s">
        <v>144</v>
      </c>
      <c r="C1" s="214" t="s">
        <v>560</v>
      </c>
      <c r="D1" s="124" t="s">
        <v>561</v>
      </c>
      <c r="E1" s="124" t="s">
        <v>562</v>
      </c>
      <c r="F1" s="124" t="s">
        <v>563</v>
      </c>
      <c r="G1" s="215" t="s">
        <v>145</v>
      </c>
      <c r="H1" s="124" t="s">
        <v>564</v>
      </c>
      <c r="I1" s="124" t="s">
        <v>146</v>
      </c>
      <c r="J1" s="124" t="s">
        <v>565</v>
      </c>
      <c r="K1" s="124" t="s">
        <v>566</v>
      </c>
      <c r="L1" s="124" t="s">
        <v>567</v>
      </c>
      <c r="M1" s="127" t="s">
        <v>147</v>
      </c>
      <c r="N1" s="216" t="s">
        <v>568</v>
      </c>
      <c r="O1" s="217" t="s">
        <v>569</v>
      </c>
      <c r="P1" s="124" t="s">
        <v>148</v>
      </c>
      <c r="Q1" s="124" t="s">
        <v>570</v>
      </c>
      <c r="R1" s="124" t="s">
        <v>571</v>
      </c>
      <c r="S1" s="209"/>
      <c r="T1" s="286">
        <v>21</v>
      </c>
      <c r="U1" s="198">
        <f>COUNTIF(T:T,"*")</f>
        <v>7</v>
      </c>
      <c r="V1" s="198" t="s">
        <v>2144</v>
      </c>
    </row>
    <row r="2" spans="1:22" customFormat="1" ht="156" hidden="1" customHeight="1">
      <c r="A2" s="71">
        <v>1</v>
      </c>
      <c r="B2" s="130" t="s">
        <v>77</v>
      </c>
      <c r="C2" s="218" t="s">
        <v>25</v>
      </c>
      <c r="D2" s="62" t="s">
        <v>572</v>
      </c>
      <c r="E2" s="219" t="s">
        <v>573</v>
      </c>
      <c r="F2" s="219" t="s">
        <v>551</v>
      </c>
      <c r="G2" s="62" t="s">
        <v>96</v>
      </c>
      <c r="H2" s="219" t="s">
        <v>141</v>
      </c>
      <c r="I2" s="72" t="s">
        <v>574</v>
      </c>
      <c r="J2" s="219"/>
      <c r="K2" s="219"/>
      <c r="L2" s="219"/>
      <c r="M2" s="131">
        <v>1</v>
      </c>
      <c r="N2" s="220">
        <v>46018</v>
      </c>
      <c r="O2" s="221">
        <v>1</v>
      </c>
      <c r="P2" s="75" t="s">
        <v>24</v>
      </c>
      <c r="Q2" s="219" t="s">
        <v>575</v>
      </c>
      <c r="R2" s="62" t="s">
        <v>576</v>
      </c>
      <c r="S2" s="281"/>
      <c r="T2" s="204" t="str" cm="1">
        <f t="array" ref="T2:T8">_xlfn._xlws.FILTER(B:B,(H:H="XLTĐ")*(M:M=T1)*(P:P="Đạt"))</f>
        <v>48XS-0044A</v>
      </c>
      <c r="U2" s="204" t="str" cm="1">
        <f t="array" ref="U2:U8">_xlfn._xlws.FILTER(G:G,(H:H="XLTĐ")*(M:M=T1)*(P:P="Đạt"))</f>
        <v>Hỏng switch lệch băng</v>
      </c>
      <c r="V2" s="204" t="str" cm="1">
        <f t="array" ref="V2:V8">_xlfn._xlws.FILTER(I:I,(H:H="XLTĐ")*(M:M=T1)*(P:P="Đạt"))</f>
        <v>Nguyên nhân: Thực hiện theo yêu cầu
Thực hiện: Gia cố lại Switch theo yêu cầu.
Kết quả: Đã thực hiện theo yêu cầu, bàn giao ĐVCQ</v>
      </c>
    </row>
    <row r="3" spans="1:22" customFormat="1" ht="156" hidden="1" customHeight="1">
      <c r="A3" s="71">
        <f>A2+1</f>
        <v>2</v>
      </c>
      <c r="B3" s="130" t="s">
        <v>577</v>
      </c>
      <c r="C3" s="218" t="s">
        <v>25</v>
      </c>
      <c r="D3" s="62" t="s">
        <v>572</v>
      </c>
      <c r="E3" s="219" t="s">
        <v>573</v>
      </c>
      <c r="F3" s="219" t="s">
        <v>551</v>
      </c>
      <c r="G3" s="62" t="s">
        <v>578</v>
      </c>
      <c r="H3" s="219" t="s">
        <v>141</v>
      </c>
      <c r="I3" s="72" t="s">
        <v>579</v>
      </c>
      <c r="J3" s="219"/>
      <c r="K3" s="219"/>
      <c r="L3" s="219"/>
      <c r="M3" s="131">
        <v>1</v>
      </c>
      <c r="N3" s="220">
        <v>46018</v>
      </c>
      <c r="O3" s="221">
        <v>1</v>
      </c>
      <c r="P3" s="75" t="s">
        <v>24</v>
      </c>
      <c r="Q3" s="219" t="s">
        <v>575</v>
      </c>
      <c r="R3" s="62" t="s">
        <v>576</v>
      </c>
      <c r="S3" s="281"/>
      <c r="T3" s="204" t="str">
        <v>V48016D</v>
      </c>
      <c r="U3" s="204" t="str">
        <v>Hỏng switch lệch băng (giao ca)</v>
      </c>
      <c r="V3" s="204" t="str">
        <v>Nguyên nhân: Hỏng switch lệch băng
Thực hiện: Ca ngày 18/05/2025: Kiểm tra băng tải hỏng switch lệch băng, thực hiện nhận vật tư mới thay thế, tuy nhiên do nhu cầu xuất hàng ĐVCQ chưa dừng được, chuyển ca sau phối hợp xử lý. Ca ngày 19/05/2025: Sau khi kiểm tra thiết bị đang hoạt động tốt, bàn giao ĐVVH theo dõi thêm.
Kết quả: Thiết bị hoạt động bình thường. Bàn giao ĐVVH</v>
      </c>
    </row>
    <row r="4" spans="1:22" customFormat="1" ht="156" hidden="1" customHeight="1">
      <c r="A4" s="71">
        <f t="shared" ref="A4:A67" si="0">A3+1</f>
        <v>3</v>
      </c>
      <c r="B4" s="130" t="s">
        <v>60</v>
      </c>
      <c r="C4" s="218" t="s">
        <v>25</v>
      </c>
      <c r="D4" s="62" t="s">
        <v>572</v>
      </c>
      <c r="E4" s="219" t="s">
        <v>573</v>
      </c>
      <c r="F4" s="219" t="s">
        <v>551</v>
      </c>
      <c r="G4" s="62" t="s">
        <v>580</v>
      </c>
      <c r="H4" s="219" t="s">
        <v>141</v>
      </c>
      <c r="I4" s="72" t="s">
        <v>581</v>
      </c>
      <c r="J4" s="219"/>
      <c r="K4" s="219"/>
      <c r="L4" s="219"/>
      <c r="M4" s="131">
        <v>1</v>
      </c>
      <c r="N4" s="220">
        <v>46018</v>
      </c>
      <c r="O4" s="221">
        <v>5</v>
      </c>
      <c r="P4" s="75" t="s">
        <v>53</v>
      </c>
      <c r="Q4" s="219" t="s">
        <v>575</v>
      </c>
      <c r="R4" s="62" t="s">
        <v>576</v>
      </c>
      <c r="S4" s="281"/>
      <c r="T4" s="204" t="str">
        <v>V48016A
48XS-0048A</v>
      </c>
      <c r="U4" s="204" t="str">
        <v>Hỏng switch lệch băng (giao ca)</v>
      </c>
      <c r="V4" s="204" t="str">
        <v>Nguyên nhân: Hỏng switch lệch băng
Thực hiện: Ca ngày 18/05/2025: Kiểm tra băng tải hỏng switch lệch băng, thực hiện nhận vật tư mới thay thế, tuy nhiên do nhu cầu xuất hàng ĐVCQ chưa dừng được, chuyển ca sau phối hợp xử. Ca ngày 19/05/2025: Sau khi VH dừng băng tải, tiến hành thay mới từ thiết bị, đưa vào hoạt động.
Kết quả: Thiết bị hoạt động bình thường. Bàn giao ĐVVH</v>
      </c>
    </row>
    <row r="5" spans="1:22" customFormat="1" ht="156" hidden="1" customHeight="1">
      <c r="A5" s="71">
        <f t="shared" si="0"/>
        <v>4</v>
      </c>
      <c r="B5" s="130" t="s">
        <v>582</v>
      </c>
      <c r="C5" s="218" t="s">
        <v>25</v>
      </c>
      <c r="D5" s="62" t="s">
        <v>583</v>
      </c>
      <c r="E5" s="219" t="s">
        <v>584</v>
      </c>
      <c r="F5" s="219" t="s">
        <v>553</v>
      </c>
      <c r="G5" s="62" t="s">
        <v>585</v>
      </c>
      <c r="H5" s="219" t="s">
        <v>141</v>
      </c>
      <c r="I5" s="72" t="s">
        <v>586</v>
      </c>
      <c r="J5" s="219"/>
      <c r="K5" s="219"/>
      <c r="L5" s="219"/>
      <c r="M5" s="131">
        <v>1</v>
      </c>
      <c r="N5" s="220">
        <v>46018</v>
      </c>
      <c r="O5" s="221">
        <v>2</v>
      </c>
      <c r="P5" s="75" t="s">
        <v>24</v>
      </c>
      <c r="Q5" s="219" t="s">
        <v>575</v>
      </c>
      <c r="R5" s="62" t="s">
        <v>576</v>
      </c>
      <c r="S5" s="281"/>
      <c r="T5" s="204" t="str">
        <v>04PDT-3057</v>
      </c>
      <c r="U5" s="204" t="str">
        <v>Rò khớp nối (giao ca)</v>
      </c>
      <c r="V5" s="204" t="str">
        <v>Nguyên nhân: Chưa rõ nguyên nhân
Thực hiện: Ca ngày 18/05/2026: Kiểm tra phát hiện rò khớp nối, thực hiện siết không hết rò, thiết bị không tháo được do vướng mặt bích thiết bị đo áp, chuyển ca sau tìm giải pháp xử lý. Ca Ngày 19/05/2026: Tiếp tục kiểm tra siết rò đưa thiết bị vào hoạt động.
Kết quả: Thiết bị hoạt động bình thường. Bàn giao ĐVCQ</v>
      </c>
    </row>
    <row r="6" spans="1:22" customFormat="1" ht="156" hidden="1" customHeight="1">
      <c r="A6" s="71">
        <f t="shared" si="0"/>
        <v>5</v>
      </c>
      <c r="B6" s="130" t="s">
        <v>57</v>
      </c>
      <c r="C6" s="218" t="s">
        <v>25</v>
      </c>
      <c r="D6" s="62" t="s">
        <v>587</v>
      </c>
      <c r="E6" s="219" t="s">
        <v>573</v>
      </c>
      <c r="F6" s="219" t="s">
        <v>551</v>
      </c>
      <c r="G6" s="62" t="s">
        <v>588</v>
      </c>
      <c r="H6" s="219" t="s">
        <v>141</v>
      </c>
      <c r="I6" s="72" t="s">
        <v>589</v>
      </c>
      <c r="J6" s="219"/>
      <c r="K6" s="219"/>
      <c r="L6" s="219"/>
      <c r="M6" s="131">
        <v>1</v>
      </c>
      <c r="N6" s="220">
        <v>46018</v>
      </c>
      <c r="O6" s="221">
        <v>0.5</v>
      </c>
      <c r="P6" s="75" t="s">
        <v>24</v>
      </c>
      <c r="Q6" s="219" t="s">
        <v>575</v>
      </c>
      <c r="R6" s="62" t="s">
        <v>576</v>
      </c>
      <c r="S6" s="281"/>
      <c r="T6" s="204" t="str">
        <v>40PI-2013</v>
      </c>
      <c r="U6" s="204" t="str">
        <v>Lắp lại theo yêu cầu</v>
      </c>
      <c r="V6" s="204" t="str">
        <v>Nguyên nhân: Thực hiện theo yêu cầu VH
Thực hiện: Kiểm tra thực hiện lắp PI theo yêu cầu sau khi VH thực hiện xong công việc
Kết quả: Thiết bị đã lắp lại theo yêu cầu, bàn giao ĐVCQ.</v>
      </c>
    </row>
    <row r="7" spans="1:22" customFormat="1" ht="156" hidden="1" customHeight="1">
      <c r="A7" s="71">
        <f t="shared" si="0"/>
        <v>6</v>
      </c>
      <c r="B7" s="130" t="s">
        <v>590</v>
      </c>
      <c r="C7" s="218" t="s">
        <v>25</v>
      </c>
      <c r="D7" s="62" t="s">
        <v>591</v>
      </c>
      <c r="E7" s="219" t="s">
        <v>592</v>
      </c>
      <c r="F7" s="219" t="s">
        <v>553</v>
      </c>
      <c r="G7" s="62" t="s">
        <v>593</v>
      </c>
      <c r="H7" s="219" t="s">
        <v>141</v>
      </c>
      <c r="I7" s="72" t="s">
        <v>594</v>
      </c>
      <c r="J7" s="219"/>
      <c r="K7" s="219"/>
      <c r="L7" s="219"/>
      <c r="M7" s="131">
        <v>1</v>
      </c>
      <c r="N7" s="220">
        <v>46018</v>
      </c>
      <c r="O7" s="221">
        <v>2</v>
      </c>
      <c r="P7" s="75" t="s">
        <v>53</v>
      </c>
      <c r="Q7" s="219" t="s">
        <v>575</v>
      </c>
      <c r="R7" s="62" t="s">
        <v>576</v>
      </c>
      <c r="S7" s="281"/>
      <c r="T7" s="204" t="str">
        <v>06VT-2123B</v>
      </c>
      <c r="U7" s="204" t="str">
        <v>VH báo giá trị độ rung cao 0.8-1.2 mm/s trong khi  pump P06101B đang dừng</v>
      </c>
      <c r="V7" s="204" t="str">
        <v>Nguyên nhân: Barrier lỗi
Thực hiện: Ngày 19/5 Kiểm tra đầu dò độ rung cao hơn so với các đầu dò khác 1,8xxmm/s mặc dù bơm đang dừng. Kiểm tra lịch sử đầu dò và barrier mới thay trong BDTT 2025, nhưng dây extension chưa thay, đánh giá trao đổi cùng planner và tổ chuyên môn lấy vật tư dây extension thay thế để loại trừ. Giá trị đã về 0,8xx mm/s sau khi thay thế. Ngày 20/5 Đánh giá chỉ còn barrier chưa thay khả năng barrier là cao. Nhận thay barier mới thay thế. Sau khi thay giá trị bộ rung về 0.06 mm/s. 
Kết quả: Thiết bị hoạt động bình thường.</v>
      </c>
    </row>
    <row r="8" spans="1:22" customFormat="1" ht="214.5" hidden="1">
      <c r="A8" s="71">
        <f t="shared" si="0"/>
        <v>7</v>
      </c>
      <c r="B8" s="130" t="s">
        <v>60</v>
      </c>
      <c r="C8" s="218" t="s">
        <v>25</v>
      </c>
      <c r="D8" s="62" t="s">
        <v>572</v>
      </c>
      <c r="E8" s="219" t="s">
        <v>573</v>
      </c>
      <c r="F8" s="219" t="s">
        <v>551</v>
      </c>
      <c r="G8" s="62" t="s">
        <v>580</v>
      </c>
      <c r="H8" s="219" t="s">
        <v>141</v>
      </c>
      <c r="I8" s="72" t="s">
        <v>595</v>
      </c>
      <c r="J8" s="219"/>
      <c r="K8" s="219"/>
      <c r="L8" s="219"/>
      <c r="M8" s="131">
        <v>1</v>
      </c>
      <c r="N8" s="220">
        <v>46018</v>
      </c>
      <c r="O8" s="221">
        <v>2</v>
      </c>
      <c r="P8" s="75" t="s">
        <v>596</v>
      </c>
      <c r="Q8" s="219" t="s">
        <v>597</v>
      </c>
      <c r="R8" s="62" t="s">
        <v>598</v>
      </c>
      <c r="S8" s="281"/>
      <c r="T8" s="204" t="str">
        <v>04PV-4251
CO2 Chiller</v>
      </c>
      <c r="U8" s="204" t="str">
        <v>Valve bị kẹt 0~5%</v>
      </c>
      <c r="V8" s="204" t="str">
        <v xml:space="preserve">Nguyên nhân: Travel lệch 
Thực hiện: Kiểm tra MV= 0~5% valve không di chuyển ty, output posit không có, tuy nhiên từ ~4.5% thì output posit có tác động và ti valve di chuyển. Dùng Hart kiểm tra thì travel lệch 5.1% ở 3.99mA. Tiến hành calib lại travel, valve hoạt động đúng, đáp ứng bình thường, bàn giao VH.
Kết quả: Valve đáp ứng bình thường, bàn giao VH </v>
      </c>
    </row>
    <row r="9" spans="1:22" customFormat="1" ht="148.5" hidden="1">
      <c r="A9" s="71">
        <f t="shared" si="0"/>
        <v>8</v>
      </c>
      <c r="B9" s="130" t="s">
        <v>590</v>
      </c>
      <c r="C9" s="218" t="s">
        <v>25</v>
      </c>
      <c r="D9" s="62" t="s">
        <v>591</v>
      </c>
      <c r="E9" s="219" t="s">
        <v>592</v>
      </c>
      <c r="F9" s="219" t="s">
        <v>553</v>
      </c>
      <c r="G9" s="62" t="s">
        <v>599</v>
      </c>
      <c r="H9" s="219" t="s">
        <v>141</v>
      </c>
      <c r="I9" s="72" t="s">
        <v>600</v>
      </c>
      <c r="J9" s="219"/>
      <c r="K9" s="219"/>
      <c r="L9" s="219"/>
      <c r="M9" s="131">
        <v>1</v>
      </c>
      <c r="N9" s="220">
        <v>46019</v>
      </c>
      <c r="O9" s="221">
        <v>1</v>
      </c>
      <c r="P9" s="75" t="s">
        <v>24</v>
      </c>
      <c r="Q9" s="219" t="s">
        <v>597</v>
      </c>
      <c r="R9" s="62" t="s">
        <v>598</v>
      </c>
      <c r="S9" s="281"/>
      <c r="T9" s="204"/>
      <c r="U9" s="204"/>
      <c r="V9" s="204"/>
    </row>
    <row r="10" spans="1:22" customFormat="1" ht="49.5" hidden="1">
      <c r="A10" s="71">
        <f t="shared" si="0"/>
        <v>9</v>
      </c>
      <c r="B10" s="130" t="s">
        <v>94</v>
      </c>
      <c r="C10" s="218" t="s">
        <v>25</v>
      </c>
      <c r="D10" s="62" t="s">
        <v>601</v>
      </c>
      <c r="E10" s="219" t="s">
        <v>573</v>
      </c>
      <c r="F10" s="219" t="s">
        <v>551</v>
      </c>
      <c r="G10" s="62" t="s">
        <v>602</v>
      </c>
      <c r="H10" s="219" t="s">
        <v>141</v>
      </c>
      <c r="I10" s="72" t="s">
        <v>603</v>
      </c>
      <c r="J10" s="219"/>
      <c r="K10" s="219"/>
      <c r="L10" s="219"/>
      <c r="M10" s="131">
        <v>1</v>
      </c>
      <c r="N10" s="220">
        <v>46019</v>
      </c>
      <c r="O10" s="221">
        <v>1</v>
      </c>
      <c r="P10" s="75" t="s">
        <v>24</v>
      </c>
      <c r="Q10" s="219" t="s">
        <v>597</v>
      </c>
      <c r="R10" s="62" t="s">
        <v>598</v>
      </c>
      <c r="S10" s="281"/>
      <c r="T10" s="204"/>
      <c r="U10" s="204"/>
      <c r="V10" s="204"/>
    </row>
    <row r="11" spans="1:22" customFormat="1" ht="66" hidden="1">
      <c r="A11" s="71">
        <f t="shared" si="0"/>
        <v>10</v>
      </c>
      <c r="B11" s="130" t="s">
        <v>604</v>
      </c>
      <c r="C11" s="218" t="s">
        <v>25</v>
      </c>
      <c r="D11" s="62" t="s">
        <v>25</v>
      </c>
      <c r="E11" s="219" t="s">
        <v>584</v>
      </c>
      <c r="F11" s="219" t="s">
        <v>554</v>
      </c>
      <c r="G11" s="62" t="s">
        <v>605</v>
      </c>
      <c r="H11" s="219" t="s">
        <v>141</v>
      </c>
      <c r="I11" s="72" t="s">
        <v>606</v>
      </c>
      <c r="J11" s="219"/>
      <c r="K11" s="219"/>
      <c r="L11" s="219"/>
      <c r="M11" s="131">
        <v>1</v>
      </c>
      <c r="N11" s="220">
        <v>46019</v>
      </c>
      <c r="O11" s="221">
        <v>0.5</v>
      </c>
      <c r="P11" s="75" t="s">
        <v>24</v>
      </c>
      <c r="Q11" s="219" t="s">
        <v>597</v>
      </c>
      <c r="R11" s="62" t="s">
        <v>598</v>
      </c>
      <c r="S11" s="281"/>
      <c r="T11" s="204"/>
      <c r="U11" s="204"/>
      <c r="V11" s="204"/>
    </row>
    <row r="12" spans="1:22" customFormat="1" ht="49.5" hidden="1">
      <c r="A12" s="71">
        <f t="shared" si="0"/>
        <v>11</v>
      </c>
      <c r="B12" s="130" t="s">
        <v>60</v>
      </c>
      <c r="C12" s="218" t="s">
        <v>25</v>
      </c>
      <c r="D12" s="62" t="s">
        <v>25</v>
      </c>
      <c r="E12" s="219" t="s">
        <v>573</v>
      </c>
      <c r="F12" s="219" t="s">
        <v>551</v>
      </c>
      <c r="G12" s="62" t="s">
        <v>580</v>
      </c>
      <c r="H12" s="219" t="s">
        <v>141</v>
      </c>
      <c r="I12" s="72" t="s">
        <v>607</v>
      </c>
      <c r="J12" s="219"/>
      <c r="K12" s="219"/>
      <c r="L12" s="219"/>
      <c r="M12" s="131">
        <v>1</v>
      </c>
      <c r="N12" s="220">
        <v>46019</v>
      </c>
      <c r="O12" s="221">
        <v>1</v>
      </c>
      <c r="P12" s="75" t="s">
        <v>608</v>
      </c>
      <c r="Q12" s="219" t="s">
        <v>597</v>
      </c>
      <c r="R12" s="62" t="s">
        <v>598</v>
      </c>
      <c r="S12" s="281"/>
      <c r="T12" s="204"/>
      <c r="U12" s="204"/>
      <c r="V12" s="204"/>
    </row>
    <row r="13" spans="1:22" customFormat="1" ht="148.5" hidden="1">
      <c r="A13" s="71">
        <f t="shared" si="0"/>
        <v>12</v>
      </c>
      <c r="B13" s="130" t="s">
        <v>609</v>
      </c>
      <c r="C13" s="218" t="s">
        <v>610</v>
      </c>
      <c r="D13" s="62" t="s">
        <v>611</v>
      </c>
      <c r="E13" s="219" t="s">
        <v>612</v>
      </c>
      <c r="F13" s="219" t="s">
        <v>555</v>
      </c>
      <c r="G13" s="62" t="s">
        <v>613</v>
      </c>
      <c r="H13" s="219" t="s">
        <v>141</v>
      </c>
      <c r="I13" s="72" t="s">
        <v>614</v>
      </c>
      <c r="J13" s="219"/>
      <c r="K13" s="219"/>
      <c r="L13" s="219"/>
      <c r="M13" s="131">
        <v>1</v>
      </c>
      <c r="N13" s="220">
        <v>46019</v>
      </c>
      <c r="O13" s="221">
        <v>1.5</v>
      </c>
      <c r="P13" s="75" t="s">
        <v>615</v>
      </c>
      <c r="Q13" s="219" t="s">
        <v>597</v>
      </c>
      <c r="R13" s="62" t="s">
        <v>598</v>
      </c>
      <c r="S13" s="281"/>
      <c r="T13" s="204"/>
      <c r="U13" s="204"/>
      <c r="V13" s="204"/>
    </row>
    <row r="14" spans="1:22" customFormat="1" ht="49.5" hidden="1">
      <c r="A14" s="71">
        <f t="shared" si="0"/>
        <v>13</v>
      </c>
      <c r="B14" s="130" t="s">
        <v>616</v>
      </c>
      <c r="C14" s="218" t="s">
        <v>25</v>
      </c>
      <c r="D14" s="62" t="s">
        <v>617</v>
      </c>
      <c r="E14" s="219" t="s">
        <v>612</v>
      </c>
      <c r="F14" s="219" t="s">
        <v>551</v>
      </c>
      <c r="G14" s="62" t="s">
        <v>618</v>
      </c>
      <c r="H14" s="219" t="s">
        <v>141</v>
      </c>
      <c r="I14" s="72" t="s">
        <v>619</v>
      </c>
      <c r="J14" s="219"/>
      <c r="K14" s="219"/>
      <c r="L14" s="219"/>
      <c r="M14" s="131">
        <v>1</v>
      </c>
      <c r="N14" s="220">
        <v>46020</v>
      </c>
      <c r="O14" s="221">
        <v>0.5</v>
      </c>
      <c r="P14" s="75" t="s">
        <v>608</v>
      </c>
      <c r="Q14" s="219" t="s">
        <v>620</v>
      </c>
      <c r="R14" s="62" t="s">
        <v>621</v>
      </c>
      <c r="S14" s="281"/>
      <c r="T14" s="204"/>
      <c r="U14" s="204"/>
      <c r="V14" s="204"/>
    </row>
    <row r="15" spans="1:22" customFormat="1" ht="49.5" hidden="1">
      <c r="A15" s="71">
        <f t="shared" si="0"/>
        <v>14</v>
      </c>
      <c r="B15" s="130" t="s">
        <v>622</v>
      </c>
      <c r="C15" s="218" t="s">
        <v>25</v>
      </c>
      <c r="D15" s="62" t="s">
        <v>617</v>
      </c>
      <c r="E15" s="219" t="s">
        <v>612</v>
      </c>
      <c r="F15" s="219" t="s">
        <v>551</v>
      </c>
      <c r="G15" s="62" t="s">
        <v>623</v>
      </c>
      <c r="H15" s="219" t="s">
        <v>141</v>
      </c>
      <c r="I15" s="72" t="s">
        <v>624</v>
      </c>
      <c r="J15" s="219"/>
      <c r="K15" s="219"/>
      <c r="L15" s="219"/>
      <c r="M15" s="131">
        <v>1</v>
      </c>
      <c r="N15" s="220">
        <v>46020</v>
      </c>
      <c r="O15" s="221">
        <v>1.5</v>
      </c>
      <c r="P15" s="75" t="s">
        <v>608</v>
      </c>
      <c r="Q15" s="219" t="s">
        <v>620</v>
      </c>
      <c r="R15" s="62" t="s">
        <v>621</v>
      </c>
      <c r="S15" s="281"/>
      <c r="T15" s="204"/>
      <c r="U15" s="204"/>
      <c r="V15" s="204"/>
    </row>
    <row r="16" spans="1:22" customFormat="1" ht="82.5" hidden="1">
      <c r="A16" s="71">
        <f t="shared" si="0"/>
        <v>15</v>
      </c>
      <c r="B16" s="130" t="s">
        <v>625</v>
      </c>
      <c r="C16" s="218" t="s">
        <v>25</v>
      </c>
      <c r="D16" s="62" t="s">
        <v>617</v>
      </c>
      <c r="E16" s="219" t="s">
        <v>612</v>
      </c>
      <c r="F16" s="219" t="s">
        <v>551</v>
      </c>
      <c r="G16" s="62" t="s">
        <v>626</v>
      </c>
      <c r="H16" s="219" t="s">
        <v>141</v>
      </c>
      <c r="I16" s="72" t="s">
        <v>627</v>
      </c>
      <c r="J16" s="219"/>
      <c r="K16" s="219"/>
      <c r="L16" s="219"/>
      <c r="M16" s="131">
        <v>1</v>
      </c>
      <c r="N16" s="220">
        <v>46020</v>
      </c>
      <c r="O16" s="221">
        <v>1</v>
      </c>
      <c r="P16" s="75" t="s">
        <v>73</v>
      </c>
      <c r="Q16" s="219" t="s">
        <v>620</v>
      </c>
      <c r="R16" s="62" t="s">
        <v>621</v>
      </c>
      <c r="S16" s="281"/>
      <c r="T16" s="204"/>
      <c r="U16" s="204"/>
      <c r="V16" s="204"/>
    </row>
    <row r="17" spans="1:22" customFormat="1" ht="49.5" hidden="1">
      <c r="A17" s="71">
        <f t="shared" si="0"/>
        <v>16</v>
      </c>
      <c r="B17" s="130" t="s">
        <v>628</v>
      </c>
      <c r="C17" s="218">
        <v>2000018494</v>
      </c>
      <c r="D17" s="62" t="s">
        <v>617</v>
      </c>
      <c r="E17" s="219" t="s">
        <v>612</v>
      </c>
      <c r="F17" s="219" t="s">
        <v>555</v>
      </c>
      <c r="G17" s="62" t="s">
        <v>629</v>
      </c>
      <c r="H17" s="219" t="s">
        <v>141</v>
      </c>
      <c r="I17" s="72" t="s">
        <v>630</v>
      </c>
      <c r="J17" s="219"/>
      <c r="K17" s="219"/>
      <c r="L17" s="219"/>
      <c r="M17" s="131">
        <v>1</v>
      </c>
      <c r="N17" s="220">
        <v>46020</v>
      </c>
      <c r="O17" s="221">
        <v>2</v>
      </c>
      <c r="P17" s="75" t="s">
        <v>608</v>
      </c>
      <c r="Q17" s="219" t="s">
        <v>620</v>
      </c>
      <c r="R17" s="62" t="s">
        <v>621</v>
      </c>
      <c r="S17" s="281"/>
      <c r="T17" s="204"/>
      <c r="U17" s="204"/>
      <c r="V17" s="204"/>
    </row>
    <row r="18" spans="1:22" customFormat="1" ht="49.5" hidden="1">
      <c r="A18" s="71">
        <f t="shared" si="0"/>
        <v>17</v>
      </c>
      <c r="B18" s="130" t="s">
        <v>631</v>
      </c>
      <c r="C18" s="218" t="s">
        <v>25</v>
      </c>
      <c r="D18" s="76" t="s">
        <v>617</v>
      </c>
      <c r="E18" s="222" t="s">
        <v>612</v>
      </c>
      <c r="F18" s="219" t="s">
        <v>554</v>
      </c>
      <c r="G18" s="62" t="s">
        <v>632</v>
      </c>
      <c r="H18" s="219" t="s">
        <v>141</v>
      </c>
      <c r="I18" s="72" t="s">
        <v>633</v>
      </c>
      <c r="J18" s="219"/>
      <c r="K18" s="219"/>
      <c r="L18" s="219"/>
      <c r="M18" s="131">
        <v>1</v>
      </c>
      <c r="N18" s="220">
        <v>46020</v>
      </c>
      <c r="O18" s="221">
        <v>1</v>
      </c>
      <c r="P18" s="75" t="s">
        <v>608</v>
      </c>
      <c r="Q18" s="219" t="s">
        <v>620</v>
      </c>
      <c r="R18" s="62" t="s">
        <v>621</v>
      </c>
      <c r="S18" s="281"/>
      <c r="T18" s="204"/>
      <c r="U18" s="204"/>
      <c r="V18" s="204"/>
    </row>
    <row r="19" spans="1:22" customFormat="1" ht="49.5" hidden="1">
      <c r="A19" s="71">
        <f t="shared" si="0"/>
        <v>18</v>
      </c>
      <c r="B19" s="130" t="s">
        <v>634</v>
      </c>
      <c r="C19" s="218" t="s">
        <v>25</v>
      </c>
      <c r="D19" s="76" t="s">
        <v>617</v>
      </c>
      <c r="E19" s="222" t="s">
        <v>612</v>
      </c>
      <c r="F19" s="219" t="s">
        <v>554</v>
      </c>
      <c r="G19" s="62" t="s">
        <v>635</v>
      </c>
      <c r="H19" s="219" t="s">
        <v>141</v>
      </c>
      <c r="I19" s="72" t="s">
        <v>636</v>
      </c>
      <c r="J19" s="219"/>
      <c r="K19" s="219"/>
      <c r="L19" s="219"/>
      <c r="M19" s="131">
        <v>1</v>
      </c>
      <c r="N19" s="220">
        <v>46020</v>
      </c>
      <c r="O19" s="221">
        <v>0.5</v>
      </c>
      <c r="P19" s="75" t="s">
        <v>608</v>
      </c>
      <c r="Q19" s="219" t="s">
        <v>620</v>
      </c>
      <c r="R19" s="62" t="s">
        <v>621</v>
      </c>
      <c r="S19" s="281"/>
      <c r="T19" s="204"/>
      <c r="U19" s="204"/>
      <c r="V19" s="204"/>
    </row>
    <row r="20" spans="1:22" customFormat="1" ht="49.5" hidden="1">
      <c r="A20" s="71">
        <f t="shared" si="0"/>
        <v>19</v>
      </c>
      <c r="B20" s="130" t="s">
        <v>637</v>
      </c>
      <c r="C20" s="218" t="s">
        <v>25</v>
      </c>
      <c r="D20" s="62" t="s">
        <v>617</v>
      </c>
      <c r="E20" s="219" t="s">
        <v>612</v>
      </c>
      <c r="F20" s="219" t="s">
        <v>555</v>
      </c>
      <c r="G20" s="62" t="s">
        <v>638</v>
      </c>
      <c r="H20" s="219" t="s">
        <v>141</v>
      </c>
      <c r="I20" s="73" t="s">
        <v>639</v>
      </c>
      <c r="J20" s="219"/>
      <c r="K20" s="219"/>
      <c r="L20" s="219"/>
      <c r="M20" s="131">
        <v>1</v>
      </c>
      <c r="N20" s="220">
        <v>46020</v>
      </c>
      <c r="O20" s="221">
        <v>0.5</v>
      </c>
      <c r="P20" s="75" t="s">
        <v>73</v>
      </c>
      <c r="Q20" s="219" t="s">
        <v>620</v>
      </c>
      <c r="R20" s="62" t="s">
        <v>621</v>
      </c>
      <c r="S20" s="281"/>
      <c r="T20" s="204"/>
      <c r="U20" s="204"/>
      <c r="V20" s="204"/>
    </row>
    <row r="21" spans="1:22" customFormat="1" ht="49.5" hidden="1">
      <c r="A21" s="71">
        <f t="shared" si="0"/>
        <v>20</v>
      </c>
      <c r="B21" s="130" t="s">
        <v>640</v>
      </c>
      <c r="C21" s="218" t="s">
        <v>25</v>
      </c>
      <c r="D21" s="62" t="s">
        <v>617</v>
      </c>
      <c r="E21" s="219" t="s">
        <v>612</v>
      </c>
      <c r="F21" s="219" t="s">
        <v>554</v>
      </c>
      <c r="G21" s="62" t="s">
        <v>641</v>
      </c>
      <c r="H21" s="219" t="s">
        <v>141</v>
      </c>
      <c r="I21" s="72" t="s">
        <v>642</v>
      </c>
      <c r="J21" s="219"/>
      <c r="K21" s="219"/>
      <c r="L21" s="219"/>
      <c r="M21" s="131">
        <v>1</v>
      </c>
      <c r="N21" s="220">
        <v>46020</v>
      </c>
      <c r="O21" s="221">
        <v>0.5</v>
      </c>
      <c r="P21" s="75" t="s">
        <v>73</v>
      </c>
      <c r="Q21" s="219" t="s">
        <v>643</v>
      </c>
      <c r="R21" s="62" t="s">
        <v>644</v>
      </c>
      <c r="S21" s="281"/>
      <c r="T21" s="204"/>
      <c r="U21" s="204"/>
      <c r="V21" s="204"/>
    </row>
    <row r="22" spans="1:22" customFormat="1" ht="49.5" hidden="1">
      <c r="A22" s="71">
        <f t="shared" si="0"/>
        <v>21</v>
      </c>
      <c r="B22" s="130" t="s">
        <v>645</v>
      </c>
      <c r="C22" s="218" t="s">
        <v>25</v>
      </c>
      <c r="D22" s="62" t="s">
        <v>617</v>
      </c>
      <c r="E22" s="219" t="s">
        <v>612</v>
      </c>
      <c r="F22" s="219" t="s">
        <v>554</v>
      </c>
      <c r="G22" s="62" t="s">
        <v>646</v>
      </c>
      <c r="H22" s="219" t="s">
        <v>141</v>
      </c>
      <c r="I22" s="72" t="s">
        <v>647</v>
      </c>
      <c r="J22" s="219"/>
      <c r="K22" s="219"/>
      <c r="L22" s="219"/>
      <c r="M22" s="131">
        <v>1</v>
      </c>
      <c r="N22" s="220">
        <v>46020</v>
      </c>
      <c r="O22" s="221">
        <v>0.5</v>
      </c>
      <c r="P22" s="75" t="s">
        <v>73</v>
      </c>
      <c r="Q22" s="219" t="s">
        <v>643</v>
      </c>
      <c r="R22" s="62" t="s">
        <v>644</v>
      </c>
      <c r="S22" s="281"/>
      <c r="T22" s="204"/>
      <c r="U22" s="204"/>
      <c r="V22" s="204"/>
    </row>
    <row r="23" spans="1:22" customFormat="1" ht="49.5" hidden="1">
      <c r="A23" s="71">
        <f t="shared" si="0"/>
        <v>22</v>
      </c>
      <c r="B23" s="130" t="s">
        <v>66</v>
      </c>
      <c r="C23" s="218" t="s">
        <v>25</v>
      </c>
      <c r="D23" s="62" t="s">
        <v>648</v>
      </c>
      <c r="E23" s="219" t="s">
        <v>573</v>
      </c>
      <c r="F23" s="219" t="s">
        <v>551</v>
      </c>
      <c r="G23" s="62" t="s">
        <v>649</v>
      </c>
      <c r="H23" s="219" t="s">
        <v>141</v>
      </c>
      <c r="I23" s="72" t="s">
        <v>650</v>
      </c>
      <c r="J23" s="219"/>
      <c r="K23" s="219"/>
      <c r="L23" s="219"/>
      <c r="M23" s="131">
        <v>1</v>
      </c>
      <c r="N23" s="220">
        <v>46020</v>
      </c>
      <c r="O23" s="221">
        <v>1</v>
      </c>
      <c r="P23" s="75" t="s">
        <v>608</v>
      </c>
      <c r="Q23" s="219" t="s">
        <v>643</v>
      </c>
      <c r="R23" s="62" t="s">
        <v>644</v>
      </c>
      <c r="S23" s="281"/>
      <c r="T23" s="204"/>
      <c r="U23" s="204"/>
      <c r="V23" s="204"/>
    </row>
    <row r="24" spans="1:22" customFormat="1" ht="66" hidden="1">
      <c r="A24" s="71">
        <f t="shared" si="0"/>
        <v>23</v>
      </c>
      <c r="B24" s="130" t="s">
        <v>651</v>
      </c>
      <c r="C24" s="218" t="s">
        <v>25</v>
      </c>
      <c r="D24" s="62" t="s">
        <v>617</v>
      </c>
      <c r="E24" s="219" t="s">
        <v>652</v>
      </c>
      <c r="F24" s="219" t="s">
        <v>549</v>
      </c>
      <c r="G24" s="62" t="s">
        <v>653</v>
      </c>
      <c r="H24" s="219" t="s">
        <v>141</v>
      </c>
      <c r="I24" s="72" t="s">
        <v>654</v>
      </c>
      <c r="J24" s="219"/>
      <c r="K24" s="219"/>
      <c r="L24" s="219"/>
      <c r="M24" s="131">
        <v>1</v>
      </c>
      <c r="N24" s="220">
        <v>46020</v>
      </c>
      <c r="O24" s="221">
        <v>1</v>
      </c>
      <c r="P24" s="75" t="s">
        <v>608</v>
      </c>
      <c r="Q24" s="219" t="s">
        <v>643</v>
      </c>
      <c r="R24" s="62" t="s">
        <v>644</v>
      </c>
      <c r="S24" s="281"/>
      <c r="T24" s="204"/>
      <c r="U24" s="204"/>
      <c r="V24" s="204"/>
    </row>
    <row r="25" spans="1:22" customFormat="1" ht="82.5" hidden="1">
      <c r="A25" s="71">
        <f t="shared" si="0"/>
        <v>24</v>
      </c>
      <c r="B25" s="130" t="s">
        <v>655</v>
      </c>
      <c r="C25" s="218" t="s">
        <v>25</v>
      </c>
      <c r="D25" s="62" t="s">
        <v>656</v>
      </c>
      <c r="E25" s="219" t="s">
        <v>573</v>
      </c>
      <c r="F25" s="219" t="s">
        <v>551</v>
      </c>
      <c r="G25" s="62" t="s">
        <v>657</v>
      </c>
      <c r="H25" s="219" t="s">
        <v>141</v>
      </c>
      <c r="I25" s="72" t="s">
        <v>658</v>
      </c>
      <c r="J25" s="219"/>
      <c r="K25" s="219"/>
      <c r="L25" s="219"/>
      <c r="M25" s="131">
        <v>1</v>
      </c>
      <c r="N25" s="220">
        <v>46021</v>
      </c>
      <c r="O25" s="221">
        <v>1</v>
      </c>
      <c r="P25" s="75" t="s">
        <v>608</v>
      </c>
      <c r="Q25" s="219" t="s">
        <v>620</v>
      </c>
      <c r="R25" s="62" t="s">
        <v>621</v>
      </c>
      <c r="S25" s="281"/>
      <c r="T25" s="204"/>
      <c r="U25" s="204"/>
      <c r="V25" s="204"/>
    </row>
    <row r="26" spans="1:22" customFormat="1" ht="66" hidden="1">
      <c r="A26" s="71">
        <f t="shared" si="0"/>
        <v>25</v>
      </c>
      <c r="B26" s="130" t="s">
        <v>90</v>
      </c>
      <c r="C26" s="218" t="s">
        <v>25</v>
      </c>
      <c r="D26" s="62" t="s">
        <v>656</v>
      </c>
      <c r="E26" s="219" t="s">
        <v>573</v>
      </c>
      <c r="F26" s="219" t="s">
        <v>551</v>
      </c>
      <c r="G26" s="62" t="s">
        <v>659</v>
      </c>
      <c r="H26" s="219" t="s">
        <v>141</v>
      </c>
      <c r="I26" s="72" t="s">
        <v>660</v>
      </c>
      <c r="J26" s="219"/>
      <c r="K26" s="219"/>
      <c r="L26" s="219"/>
      <c r="M26" s="131">
        <v>1</v>
      </c>
      <c r="N26" s="220">
        <v>46021</v>
      </c>
      <c r="O26" s="221">
        <v>1</v>
      </c>
      <c r="P26" s="75" t="s">
        <v>608</v>
      </c>
      <c r="Q26" s="219" t="s">
        <v>620</v>
      </c>
      <c r="R26" s="62" t="s">
        <v>621</v>
      </c>
      <c r="S26" s="281"/>
      <c r="T26" s="204"/>
      <c r="U26" s="204"/>
      <c r="V26" s="204"/>
    </row>
    <row r="27" spans="1:22" customFormat="1" ht="264" hidden="1">
      <c r="A27" s="71">
        <f t="shared" si="0"/>
        <v>26</v>
      </c>
      <c r="B27" s="130" t="s">
        <v>661</v>
      </c>
      <c r="C27" s="218" t="s">
        <v>662</v>
      </c>
      <c r="D27" s="62" t="s">
        <v>663</v>
      </c>
      <c r="E27" s="219" t="s">
        <v>592</v>
      </c>
      <c r="F27" s="219" t="s">
        <v>555</v>
      </c>
      <c r="G27" s="62" t="s">
        <v>664</v>
      </c>
      <c r="H27" s="219" t="s">
        <v>141</v>
      </c>
      <c r="I27" s="72" t="s">
        <v>665</v>
      </c>
      <c r="J27" s="219"/>
      <c r="K27" s="219"/>
      <c r="L27" s="219"/>
      <c r="M27" s="131">
        <v>1</v>
      </c>
      <c r="N27" s="220">
        <v>46021</v>
      </c>
      <c r="O27" s="221">
        <v>5</v>
      </c>
      <c r="P27" s="75" t="s">
        <v>608</v>
      </c>
      <c r="Q27" s="219" t="s">
        <v>620</v>
      </c>
      <c r="R27" s="62" t="s">
        <v>621</v>
      </c>
      <c r="S27" s="281"/>
      <c r="T27" s="204"/>
      <c r="U27" s="204"/>
      <c r="V27" s="204"/>
    </row>
    <row r="28" spans="1:22" customFormat="1" ht="82.5" hidden="1">
      <c r="A28" s="71">
        <f t="shared" si="0"/>
        <v>27</v>
      </c>
      <c r="B28" s="130" t="s">
        <v>666</v>
      </c>
      <c r="C28" s="218" t="s">
        <v>25</v>
      </c>
      <c r="D28" s="76" t="s">
        <v>667</v>
      </c>
      <c r="E28" s="222" t="s">
        <v>612</v>
      </c>
      <c r="F28" s="219" t="s">
        <v>554</v>
      </c>
      <c r="G28" s="62" t="s">
        <v>668</v>
      </c>
      <c r="H28" s="219" t="s">
        <v>141</v>
      </c>
      <c r="I28" s="72" t="s">
        <v>669</v>
      </c>
      <c r="J28" s="219"/>
      <c r="K28" s="219"/>
      <c r="L28" s="219"/>
      <c r="M28" s="131">
        <v>1</v>
      </c>
      <c r="N28" s="220">
        <v>46021</v>
      </c>
      <c r="O28" s="221">
        <v>1</v>
      </c>
      <c r="P28" s="75" t="s">
        <v>608</v>
      </c>
      <c r="Q28" s="219" t="s">
        <v>620</v>
      </c>
      <c r="R28" s="62" t="s">
        <v>621</v>
      </c>
      <c r="S28" s="281"/>
      <c r="T28" s="204"/>
      <c r="U28" s="204"/>
      <c r="V28" s="204"/>
    </row>
    <row r="29" spans="1:22" customFormat="1" ht="66" hidden="1">
      <c r="A29" s="71">
        <f t="shared" si="0"/>
        <v>28</v>
      </c>
      <c r="B29" s="130" t="s">
        <v>59</v>
      </c>
      <c r="C29" s="218" t="s">
        <v>25</v>
      </c>
      <c r="D29" s="62" t="s">
        <v>670</v>
      </c>
      <c r="E29" s="219" t="s">
        <v>652</v>
      </c>
      <c r="F29" s="219" t="s">
        <v>549</v>
      </c>
      <c r="G29" s="62" t="s">
        <v>671</v>
      </c>
      <c r="H29" s="219" t="s">
        <v>141</v>
      </c>
      <c r="I29" s="72" t="s">
        <v>672</v>
      </c>
      <c r="J29" s="219"/>
      <c r="K29" s="219"/>
      <c r="L29" s="219"/>
      <c r="M29" s="131">
        <v>1</v>
      </c>
      <c r="N29" s="220">
        <v>46021</v>
      </c>
      <c r="O29" s="221">
        <v>1</v>
      </c>
      <c r="P29" s="75" t="s">
        <v>608</v>
      </c>
      <c r="Q29" s="219" t="s">
        <v>620</v>
      </c>
      <c r="R29" s="62" t="s">
        <v>621</v>
      </c>
      <c r="S29" s="281"/>
      <c r="T29" s="204"/>
      <c r="U29" s="204"/>
      <c r="V29" s="204"/>
    </row>
    <row r="30" spans="1:22" customFormat="1" ht="82.5" hidden="1">
      <c r="A30" s="71">
        <f t="shared" si="0"/>
        <v>29</v>
      </c>
      <c r="B30" s="130" t="s">
        <v>72</v>
      </c>
      <c r="C30" s="218" t="s">
        <v>25</v>
      </c>
      <c r="D30" s="62" t="s">
        <v>673</v>
      </c>
      <c r="E30" s="219" t="s">
        <v>573</v>
      </c>
      <c r="F30" s="219" t="s">
        <v>551</v>
      </c>
      <c r="G30" s="62" t="s">
        <v>674</v>
      </c>
      <c r="H30" s="219" t="s">
        <v>141</v>
      </c>
      <c r="I30" s="72" t="s">
        <v>658</v>
      </c>
      <c r="J30" s="219"/>
      <c r="K30" s="219"/>
      <c r="L30" s="219"/>
      <c r="M30" s="131">
        <v>1</v>
      </c>
      <c r="N30" s="220">
        <v>46021</v>
      </c>
      <c r="O30" s="221">
        <v>1</v>
      </c>
      <c r="P30" s="75" t="s">
        <v>608</v>
      </c>
      <c r="Q30" s="219" t="s">
        <v>643</v>
      </c>
      <c r="R30" s="62" t="s">
        <v>644</v>
      </c>
      <c r="S30" s="281"/>
      <c r="T30" s="204"/>
      <c r="U30" s="204"/>
      <c r="V30" s="204"/>
    </row>
    <row r="31" spans="1:22" ht="99" hidden="1">
      <c r="A31" s="71">
        <f t="shared" si="0"/>
        <v>30</v>
      </c>
      <c r="B31" s="133" t="s">
        <v>675</v>
      </c>
      <c r="C31" s="223" t="s">
        <v>25</v>
      </c>
      <c r="D31" s="224" t="s">
        <v>676</v>
      </c>
      <c r="E31" s="222" t="s">
        <v>592</v>
      </c>
      <c r="F31" s="222" t="s">
        <v>677</v>
      </c>
      <c r="G31" s="34" t="s">
        <v>678</v>
      </c>
      <c r="H31" s="50" t="s">
        <v>141</v>
      </c>
      <c r="I31" s="34" t="s">
        <v>679</v>
      </c>
      <c r="J31" s="50"/>
      <c r="K31" s="50"/>
      <c r="L31" s="50"/>
      <c r="M31" s="82">
        <v>1</v>
      </c>
      <c r="N31" s="220">
        <v>46021</v>
      </c>
      <c r="O31" s="225">
        <v>1</v>
      </c>
      <c r="P31" s="53" t="s">
        <v>608</v>
      </c>
      <c r="Q31" s="222" t="s">
        <v>643</v>
      </c>
      <c r="R31" s="34" t="s">
        <v>644</v>
      </c>
    </row>
    <row r="32" spans="1:22" ht="66" hidden="1">
      <c r="A32" s="71">
        <f t="shared" si="0"/>
        <v>31</v>
      </c>
      <c r="B32" s="133" t="s">
        <v>661</v>
      </c>
      <c r="C32" s="223" t="s">
        <v>25</v>
      </c>
      <c r="D32" s="224" t="s">
        <v>680</v>
      </c>
      <c r="E32" s="222" t="s">
        <v>592</v>
      </c>
      <c r="F32" s="222" t="s">
        <v>555</v>
      </c>
      <c r="G32" s="34" t="s">
        <v>681</v>
      </c>
      <c r="H32" s="50" t="s">
        <v>141</v>
      </c>
      <c r="I32" s="34" t="s">
        <v>682</v>
      </c>
      <c r="J32" s="50"/>
      <c r="K32" s="50"/>
      <c r="L32" s="50"/>
      <c r="M32" s="82">
        <v>1</v>
      </c>
      <c r="N32" s="226">
        <v>46022</v>
      </c>
      <c r="O32" s="225">
        <v>1</v>
      </c>
      <c r="P32" s="53" t="s">
        <v>608</v>
      </c>
      <c r="Q32" s="222" t="s">
        <v>597</v>
      </c>
      <c r="R32" s="34" t="s">
        <v>683</v>
      </c>
    </row>
    <row r="33" spans="1:18" ht="66" hidden="1">
      <c r="A33" s="71">
        <f t="shared" si="0"/>
        <v>32</v>
      </c>
      <c r="B33" s="133" t="s">
        <v>684</v>
      </c>
      <c r="C33" s="223" t="s">
        <v>25</v>
      </c>
      <c r="D33" s="224" t="s">
        <v>676</v>
      </c>
      <c r="E33" s="222" t="s">
        <v>584</v>
      </c>
      <c r="F33" s="219" t="s">
        <v>552</v>
      </c>
      <c r="G33" s="34" t="s">
        <v>685</v>
      </c>
      <c r="H33" s="219" t="s">
        <v>141</v>
      </c>
      <c r="I33" s="34" t="s">
        <v>686</v>
      </c>
      <c r="J33" s="50"/>
      <c r="K33" s="50"/>
      <c r="L33" s="50"/>
      <c r="M33" s="82">
        <v>1</v>
      </c>
      <c r="N33" s="226">
        <v>46022</v>
      </c>
      <c r="O33" s="225">
        <v>1</v>
      </c>
      <c r="P33" s="75" t="s">
        <v>608</v>
      </c>
      <c r="Q33" s="219" t="s">
        <v>597</v>
      </c>
      <c r="R33" s="34" t="s">
        <v>683</v>
      </c>
    </row>
    <row r="34" spans="1:18" ht="66" hidden="1">
      <c r="A34" s="71">
        <f t="shared" si="0"/>
        <v>33</v>
      </c>
      <c r="B34" s="133" t="s">
        <v>687</v>
      </c>
      <c r="C34" s="223" t="s">
        <v>25</v>
      </c>
      <c r="D34" s="224" t="s">
        <v>688</v>
      </c>
      <c r="E34" s="222" t="s">
        <v>612</v>
      </c>
      <c r="F34" s="219" t="s">
        <v>553</v>
      </c>
      <c r="G34" s="34" t="s">
        <v>689</v>
      </c>
      <c r="H34" s="219" t="s">
        <v>141</v>
      </c>
      <c r="I34" s="34" t="s">
        <v>690</v>
      </c>
      <c r="J34" s="50"/>
      <c r="K34" s="50"/>
      <c r="L34" s="50"/>
      <c r="M34" s="82">
        <v>1</v>
      </c>
      <c r="N34" s="226">
        <v>46022</v>
      </c>
      <c r="O34" s="225">
        <v>1</v>
      </c>
      <c r="P34" s="75" t="s">
        <v>608</v>
      </c>
      <c r="Q34" s="219" t="s">
        <v>597</v>
      </c>
      <c r="R34" s="34" t="s">
        <v>683</v>
      </c>
    </row>
    <row r="35" spans="1:18" ht="82.5" hidden="1">
      <c r="A35" s="71">
        <f t="shared" si="0"/>
        <v>34</v>
      </c>
      <c r="B35" s="133" t="s">
        <v>691</v>
      </c>
      <c r="C35" s="223" t="s">
        <v>25</v>
      </c>
      <c r="D35" s="224" t="s">
        <v>692</v>
      </c>
      <c r="E35" s="222" t="s">
        <v>592</v>
      </c>
      <c r="F35" s="222" t="s">
        <v>554</v>
      </c>
      <c r="G35" s="34" t="s">
        <v>693</v>
      </c>
      <c r="H35" s="219" t="s">
        <v>141</v>
      </c>
      <c r="I35" s="34" t="s">
        <v>694</v>
      </c>
      <c r="J35" s="50"/>
      <c r="K35" s="50"/>
      <c r="L35" s="50"/>
      <c r="M35" s="82">
        <v>1</v>
      </c>
      <c r="N35" s="226">
        <v>46022</v>
      </c>
      <c r="O35" s="225">
        <v>1</v>
      </c>
      <c r="P35" s="75" t="s">
        <v>608</v>
      </c>
      <c r="Q35" s="219" t="s">
        <v>597</v>
      </c>
      <c r="R35" s="34" t="s">
        <v>683</v>
      </c>
    </row>
    <row r="36" spans="1:18" ht="99" hidden="1">
      <c r="A36" s="71">
        <f t="shared" si="0"/>
        <v>35</v>
      </c>
      <c r="B36" s="133" t="s">
        <v>695</v>
      </c>
      <c r="C36" s="223" t="s">
        <v>25</v>
      </c>
      <c r="D36" s="224" t="s">
        <v>696</v>
      </c>
      <c r="E36" s="222" t="s">
        <v>592</v>
      </c>
      <c r="F36" s="222" t="s">
        <v>554</v>
      </c>
      <c r="G36" s="34" t="s">
        <v>697</v>
      </c>
      <c r="H36" s="50" t="s">
        <v>141</v>
      </c>
      <c r="I36" s="34" t="s">
        <v>698</v>
      </c>
      <c r="J36" s="50"/>
      <c r="K36" s="50"/>
      <c r="L36" s="50"/>
      <c r="M36" s="82">
        <v>1</v>
      </c>
      <c r="N36" s="220">
        <v>46022</v>
      </c>
      <c r="O36" s="225">
        <v>1</v>
      </c>
      <c r="P36" s="53" t="s">
        <v>608</v>
      </c>
      <c r="Q36" s="222" t="s">
        <v>597</v>
      </c>
      <c r="R36" s="34" t="s">
        <v>683</v>
      </c>
    </row>
    <row r="37" spans="1:18" ht="66" hidden="1">
      <c r="A37" s="71">
        <f t="shared" si="0"/>
        <v>36</v>
      </c>
      <c r="B37" s="133" t="s">
        <v>699</v>
      </c>
      <c r="C37" s="223" t="s">
        <v>25</v>
      </c>
      <c r="D37" s="224" t="s">
        <v>700</v>
      </c>
      <c r="E37" s="222" t="s">
        <v>573</v>
      </c>
      <c r="F37" s="222" t="s">
        <v>551</v>
      </c>
      <c r="G37" s="34" t="s">
        <v>701</v>
      </c>
      <c r="H37" s="50" t="s">
        <v>141</v>
      </c>
      <c r="I37" s="34" t="s">
        <v>702</v>
      </c>
      <c r="J37" s="50"/>
      <c r="K37" s="50"/>
      <c r="L37" s="50"/>
      <c r="M37" s="82">
        <v>1</v>
      </c>
      <c r="N37" s="220">
        <v>46022</v>
      </c>
      <c r="O37" s="225">
        <v>1</v>
      </c>
      <c r="P37" s="53" t="s">
        <v>608</v>
      </c>
      <c r="Q37" s="222" t="s">
        <v>597</v>
      </c>
      <c r="R37" s="34" t="s">
        <v>683</v>
      </c>
    </row>
    <row r="38" spans="1:18" ht="66" hidden="1">
      <c r="A38" s="71">
        <f t="shared" si="0"/>
        <v>37</v>
      </c>
      <c r="B38" s="133" t="s">
        <v>703</v>
      </c>
      <c r="C38" s="223" t="s">
        <v>25</v>
      </c>
      <c r="D38" s="224" t="s">
        <v>704</v>
      </c>
      <c r="E38" s="222" t="s">
        <v>705</v>
      </c>
      <c r="F38" s="219" t="s">
        <v>557</v>
      </c>
      <c r="G38" s="34" t="s">
        <v>706</v>
      </c>
      <c r="H38" s="219" t="s">
        <v>141</v>
      </c>
      <c r="I38" s="34" t="s">
        <v>707</v>
      </c>
      <c r="J38" s="50"/>
      <c r="K38" s="50"/>
      <c r="L38" s="50"/>
      <c r="M38" s="82">
        <v>1</v>
      </c>
      <c r="N38" s="220">
        <v>46022</v>
      </c>
      <c r="O38" s="225">
        <v>1</v>
      </c>
      <c r="P38" s="75" t="s">
        <v>24</v>
      </c>
      <c r="Q38" s="219" t="s">
        <v>575</v>
      </c>
      <c r="R38" s="34" t="s">
        <v>708</v>
      </c>
    </row>
    <row r="39" spans="1:18" ht="66" hidden="1">
      <c r="A39" s="71">
        <f t="shared" si="0"/>
        <v>38</v>
      </c>
      <c r="B39" s="133" t="s">
        <v>709</v>
      </c>
      <c r="C39" s="223" t="s">
        <v>25</v>
      </c>
      <c r="D39" s="224" t="s">
        <v>704</v>
      </c>
      <c r="E39" s="222" t="s">
        <v>705</v>
      </c>
      <c r="F39" s="219" t="s">
        <v>557</v>
      </c>
      <c r="G39" s="34" t="s">
        <v>706</v>
      </c>
      <c r="H39" s="219" t="s">
        <v>141</v>
      </c>
      <c r="I39" s="34" t="s">
        <v>710</v>
      </c>
      <c r="J39" s="50"/>
      <c r="K39" s="50"/>
      <c r="L39" s="50"/>
      <c r="M39" s="82">
        <v>1</v>
      </c>
      <c r="N39" s="220">
        <v>46022</v>
      </c>
      <c r="O39" s="225">
        <v>1</v>
      </c>
      <c r="P39" s="75" t="s">
        <v>24</v>
      </c>
      <c r="Q39" s="219" t="s">
        <v>575</v>
      </c>
      <c r="R39" s="34" t="s">
        <v>708</v>
      </c>
    </row>
    <row r="40" spans="1:18" ht="66" hidden="1">
      <c r="A40" s="71">
        <f t="shared" si="0"/>
        <v>39</v>
      </c>
      <c r="B40" s="133" t="s">
        <v>58</v>
      </c>
      <c r="C40" s="223" t="s">
        <v>25</v>
      </c>
      <c r="D40" s="224" t="s">
        <v>711</v>
      </c>
      <c r="E40" s="222" t="s">
        <v>652</v>
      </c>
      <c r="F40" s="222" t="s">
        <v>549</v>
      </c>
      <c r="G40" s="34" t="s">
        <v>712</v>
      </c>
      <c r="H40" s="219" t="s">
        <v>141</v>
      </c>
      <c r="I40" s="34" t="s">
        <v>713</v>
      </c>
      <c r="J40" s="50"/>
      <c r="K40" s="50"/>
      <c r="L40" s="50"/>
      <c r="M40" s="82">
        <v>1</v>
      </c>
      <c r="N40" s="220">
        <v>46022</v>
      </c>
      <c r="O40" s="225">
        <v>2</v>
      </c>
      <c r="P40" s="53" t="s">
        <v>24</v>
      </c>
      <c r="Q40" s="219" t="s">
        <v>575</v>
      </c>
      <c r="R40" s="34" t="s">
        <v>708</v>
      </c>
    </row>
    <row r="41" spans="1:18" ht="82.5" hidden="1">
      <c r="A41" s="71">
        <f t="shared" si="0"/>
        <v>40</v>
      </c>
      <c r="B41" s="133" t="s">
        <v>714</v>
      </c>
      <c r="C41" s="223" t="s">
        <v>25</v>
      </c>
      <c r="D41" s="224" t="s">
        <v>711</v>
      </c>
      <c r="E41" s="222" t="s">
        <v>652</v>
      </c>
      <c r="F41" s="222" t="s">
        <v>551</v>
      </c>
      <c r="G41" s="34" t="s">
        <v>715</v>
      </c>
      <c r="H41" s="219" t="s">
        <v>141</v>
      </c>
      <c r="I41" s="34" t="s">
        <v>716</v>
      </c>
      <c r="J41" s="50"/>
      <c r="K41" s="50"/>
      <c r="L41" s="50"/>
      <c r="M41" s="82">
        <v>1</v>
      </c>
      <c r="N41" s="220">
        <v>46022</v>
      </c>
      <c r="O41" s="225">
        <v>1</v>
      </c>
      <c r="P41" s="75" t="s">
        <v>24</v>
      </c>
      <c r="Q41" s="219" t="s">
        <v>575</v>
      </c>
      <c r="R41" s="34" t="s">
        <v>708</v>
      </c>
    </row>
    <row r="42" spans="1:18" ht="66" hidden="1">
      <c r="A42" s="71">
        <f t="shared" si="0"/>
        <v>41</v>
      </c>
      <c r="B42" s="133" t="s">
        <v>717</v>
      </c>
      <c r="C42" s="223" t="s">
        <v>25</v>
      </c>
      <c r="D42" s="224" t="s">
        <v>711</v>
      </c>
      <c r="E42" s="222" t="s">
        <v>652</v>
      </c>
      <c r="F42" s="222" t="s">
        <v>549</v>
      </c>
      <c r="G42" s="34" t="s">
        <v>718</v>
      </c>
      <c r="H42" s="219" t="s">
        <v>141</v>
      </c>
      <c r="I42" s="34" t="s">
        <v>719</v>
      </c>
      <c r="J42" s="50"/>
      <c r="K42" s="50"/>
      <c r="L42" s="50"/>
      <c r="M42" s="82">
        <v>1</v>
      </c>
      <c r="N42" s="220">
        <v>46022</v>
      </c>
      <c r="O42" s="225">
        <v>1</v>
      </c>
      <c r="P42" s="75" t="s">
        <v>24</v>
      </c>
      <c r="Q42" s="219" t="s">
        <v>575</v>
      </c>
      <c r="R42" s="34" t="s">
        <v>708</v>
      </c>
    </row>
    <row r="43" spans="1:18" ht="66" hidden="1">
      <c r="A43" s="71">
        <f t="shared" si="0"/>
        <v>42</v>
      </c>
      <c r="B43" s="133" t="s">
        <v>720</v>
      </c>
      <c r="C43" s="223" t="s">
        <v>25</v>
      </c>
      <c r="D43" s="224" t="s">
        <v>721</v>
      </c>
      <c r="E43" s="222" t="s">
        <v>652</v>
      </c>
      <c r="F43" s="222" t="s">
        <v>549</v>
      </c>
      <c r="G43" s="34" t="s">
        <v>722</v>
      </c>
      <c r="H43" s="219" t="s">
        <v>141</v>
      </c>
      <c r="I43" s="34" t="s">
        <v>723</v>
      </c>
      <c r="J43" s="50"/>
      <c r="K43" s="50"/>
      <c r="L43" s="50"/>
      <c r="M43" s="82">
        <v>1</v>
      </c>
      <c r="N43" s="220">
        <v>46023</v>
      </c>
      <c r="O43" s="225">
        <v>1.5</v>
      </c>
      <c r="P43" s="75" t="s">
        <v>24</v>
      </c>
      <c r="Q43" s="219" t="s">
        <v>597</v>
      </c>
      <c r="R43" s="34" t="s">
        <v>683</v>
      </c>
    </row>
    <row r="44" spans="1:18" ht="82.5" hidden="1">
      <c r="A44" s="71">
        <f t="shared" si="0"/>
        <v>43</v>
      </c>
      <c r="B44" s="133" t="s">
        <v>724</v>
      </c>
      <c r="C44" s="223" t="s">
        <v>25</v>
      </c>
      <c r="D44" s="224" t="s">
        <v>725</v>
      </c>
      <c r="E44" s="222" t="s">
        <v>612</v>
      </c>
      <c r="F44" s="222" t="s">
        <v>551</v>
      </c>
      <c r="G44" s="34" t="s">
        <v>726</v>
      </c>
      <c r="H44" s="50" t="s">
        <v>141</v>
      </c>
      <c r="I44" s="34" t="s">
        <v>727</v>
      </c>
      <c r="J44" s="50"/>
      <c r="K44" s="50"/>
      <c r="L44" s="50"/>
      <c r="M44" s="82">
        <v>1</v>
      </c>
      <c r="N44" s="220">
        <v>46023</v>
      </c>
      <c r="O44" s="225">
        <v>1</v>
      </c>
      <c r="P44" s="53" t="s">
        <v>24</v>
      </c>
      <c r="Q44" s="222" t="s">
        <v>597</v>
      </c>
      <c r="R44" s="34" t="s">
        <v>683</v>
      </c>
    </row>
    <row r="45" spans="1:18" ht="82.5" hidden="1">
      <c r="A45" s="71">
        <f t="shared" si="0"/>
        <v>44</v>
      </c>
      <c r="B45" s="133" t="s">
        <v>728</v>
      </c>
      <c r="C45" s="223" t="s">
        <v>25</v>
      </c>
      <c r="D45" s="224" t="s">
        <v>729</v>
      </c>
      <c r="E45" s="222" t="s">
        <v>612</v>
      </c>
      <c r="F45" s="222" t="s">
        <v>553</v>
      </c>
      <c r="G45" s="34" t="s">
        <v>730</v>
      </c>
      <c r="H45" s="50" t="s">
        <v>141</v>
      </c>
      <c r="I45" s="34" t="s">
        <v>731</v>
      </c>
      <c r="J45" s="50"/>
      <c r="K45" s="50"/>
      <c r="L45" s="50"/>
      <c r="M45" s="82">
        <v>1</v>
      </c>
      <c r="N45" s="220">
        <v>46023</v>
      </c>
      <c r="O45" s="225">
        <v>1</v>
      </c>
      <c r="P45" s="53" t="s">
        <v>24</v>
      </c>
      <c r="Q45" s="222" t="s">
        <v>597</v>
      </c>
      <c r="R45" s="34" t="s">
        <v>683</v>
      </c>
    </row>
    <row r="46" spans="1:18" ht="82.5" hidden="1">
      <c r="A46" s="71">
        <f t="shared" si="0"/>
        <v>45</v>
      </c>
      <c r="B46" s="133" t="s">
        <v>732</v>
      </c>
      <c r="C46" s="223" t="s">
        <v>25</v>
      </c>
      <c r="D46" s="224" t="s">
        <v>729</v>
      </c>
      <c r="E46" s="222" t="s">
        <v>612</v>
      </c>
      <c r="F46" s="222" t="s">
        <v>553</v>
      </c>
      <c r="G46" s="34" t="s">
        <v>733</v>
      </c>
      <c r="H46" s="219" t="s">
        <v>141</v>
      </c>
      <c r="I46" s="34" t="s">
        <v>734</v>
      </c>
      <c r="J46" s="50"/>
      <c r="K46" s="50"/>
      <c r="L46" s="50"/>
      <c r="M46" s="82">
        <v>1</v>
      </c>
      <c r="N46" s="220">
        <v>46023</v>
      </c>
      <c r="O46" s="225">
        <v>2</v>
      </c>
      <c r="P46" s="75" t="s">
        <v>24</v>
      </c>
      <c r="Q46" s="219" t="s">
        <v>597</v>
      </c>
      <c r="R46" s="34" t="s">
        <v>683</v>
      </c>
    </row>
    <row r="47" spans="1:18" ht="66" hidden="1">
      <c r="A47" s="71">
        <f t="shared" si="0"/>
        <v>46</v>
      </c>
      <c r="B47" s="133" t="s">
        <v>735</v>
      </c>
      <c r="C47" s="223" t="s">
        <v>25</v>
      </c>
      <c r="D47" s="224" t="s">
        <v>25</v>
      </c>
      <c r="E47" s="222" t="s">
        <v>736</v>
      </c>
      <c r="F47" s="219" t="s">
        <v>551</v>
      </c>
      <c r="G47" s="34" t="s">
        <v>737</v>
      </c>
      <c r="H47" s="219" t="s">
        <v>141</v>
      </c>
      <c r="I47" s="34" t="s">
        <v>738</v>
      </c>
      <c r="J47" s="50"/>
      <c r="K47" s="50"/>
      <c r="L47" s="50"/>
      <c r="M47" s="82">
        <v>1</v>
      </c>
      <c r="N47" s="220">
        <v>46023</v>
      </c>
      <c r="O47" s="225">
        <v>1</v>
      </c>
      <c r="P47" s="75" t="s">
        <v>24</v>
      </c>
      <c r="Q47" s="219" t="s">
        <v>597</v>
      </c>
      <c r="R47" s="34" t="s">
        <v>683</v>
      </c>
    </row>
    <row r="48" spans="1:18" ht="115.5" hidden="1">
      <c r="A48" s="71">
        <f t="shared" si="0"/>
        <v>47</v>
      </c>
      <c r="B48" s="133" t="s">
        <v>739</v>
      </c>
      <c r="C48" s="223" t="s">
        <v>740</v>
      </c>
      <c r="D48" s="224" t="s">
        <v>25</v>
      </c>
      <c r="E48" s="222" t="s">
        <v>592</v>
      </c>
      <c r="F48" s="222" t="s">
        <v>555</v>
      </c>
      <c r="G48" s="34" t="s">
        <v>741</v>
      </c>
      <c r="H48" s="50" t="s">
        <v>141</v>
      </c>
      <c r="I48" s="34" t="s">
        <v>742</v>
      </c>
      <c r="J48" s="50"/>
      <c r="K48" s="50"/>
      <c r="L48" s="50"/>
      <c r="M48" s="82">
        <v>1</v>
      </c>
      <c r="N48" s="220">
        <v>46023</v>
      </c>
      <c r="O48" s="225">
        <v>1</v>
      </c>
      <c r="P48" s="53" t="s">
        <v>53</v>
      </c>
      <c r="Q48" s="222" t="s">
        <v>597</v>
      </c>
      <c r="R48" s="34" t="s">
        <v>683</v>
      </c>
    </row>
    <row r="49" spans="1:18" ht="181.5" hidden="1">
      <c r="A49" s="71">
        <f t="shared" si="0"/>
        <v>48</v>
      </c>
      <c r="B49" s="133" t="s">
        <v>743</v>
      </c>
      <c r="C49" s="223" t="s">
        <v>744</v>
      </c>
      <c r="D49" s="224" t="s">
        <v>662</v>
      </c>
      <c r="E49" s="222" t="s">
        <v>612</v>
      </c>
      <c r="F49" s="222" t="s">
        <v>554</v>
      </c>
      <c r="G49" s="34" t="s">
        <v>745</v>
      </c>
      <c r="H49" s="50" t="s">
        <v>141</v>
      </c>
      <c r="I49" s="34" t="s">
        <v>746</v>
      </c>
      <c r="J49" s="50"/>
      <c r="K49" s="50"/>
      <c r="L49" s="50"/>
      <c r="M49" s="82">
        <v>1</v>
      </c>
      <c r="N49" s="220">
        <v>46023</v>
      </c>
      <c r="O49" s="225">
        <v>4</v>
      </c>
      <c r="P49" s="53" t="s">
        <v>24</v>
      </c>
      <c r="Q49" s="222" t="s">
        <v>597</v>
      </c>
      <c r="R49" s="34" t="s">
        <v>683</v>
      </c>
    </row>
    <row r="50" spans="1:18" ht="132" hidden="1">
      <c r="A50" s="71">
        <f t="shared" si="0"/>
        <v>49</v>
      </c>
      <c r="B50" s="133" t="s">
        <v>747</v>
      </c>
      <c r="C50" s="223" t="s">
        <v>25</v>
      </c>
      <c r="D50" s="224" t="s">
        <v>748</v>
      </c>
      <c r="E50" s="222" t="s">
        <v>592</v>
      </c>
      <c r="F50" s="222" t="s">
        <v>552</v>
      </c>
      <c r="G50" s="34" t="s">
        <v>749</v>
      </c>
      <c r="H50" s="50" t="s">
        <v>141</v>
      </c>
      <c r="I50" s="34" t="s">
        <v>750</v>
      </c>
      <c r="J50" s="50"/>
      <c r="K50" s="50"/>
      <c r="L50" s="50"/>
      <c r="M50" s="82">
        <v>1</v>
      </c>
      <c r="N50" s="220">
        <v>46023</v>
      </c>
      <c r="O50" s="225">
        <v>4</v>
      </c>
      <c r="P50" s="53" t="s">
        <v>24</v>
      </c>
      <c r="Q50" s="222" t="s">
        <v>597</v>
      </c>
      <c r="R50" s="34" t="s">
        <v>683</v>
      </c>
    </row>
    <row r="51" spans="1:18" ht="99" hidden="1">
      <c r="A51" s="71">
        <f t="shared" si="0"/>
        <v>50</v>
      </c>
      <c r="B51" s="133" t="s">
        <v>75</v>
      </c>
      <c r="C51" s="223" t="s">
        <v>25</v>
      </c>
      <c r="D51" s="224" t="s">
        <v>751</v>
      </c>
      <c r="E51" s="222" t="s">
        <v>573</v>
      </c>
      <c r="F51" s="219" t="s">
        <v>551</v>
      </c>
      <c r="G51" s="34" t="s">
        <v>752</v>
      </c>
      <c r="H51" s="219" t="s">
        <v>141</v>
      </c>
      <c r="I51" s="34" t="s">
        <v>753</v>
      </c>
      <c r="J51" s="50"/>
      <c r="K51" s="50"/>
      <c r="L51" s="50"/>
      <c r="M51" s="82">
        <v>1</v>
      </c>
      <c r="N51" s="220">
        <v>46023</v>
      </c>
      <c r="O51" s="225" t="s">
        <v>754</v>
      </c>
      <c r="P51" s="75" t="s">
        <v>24</v>
      </c>
      <c r="Q51" s="219" t="s">
        <v>597</v>
      </c>
      <c r="R51" s="34" t="s">
        <v>683</v>
      </c>
    </row>
    <row r="52" spans="1:18" ht="66" hidden="1">
      <c r="A52" s="71">
        <f t="shared" si="0"/>
        <v>51</v>
      </c>
      <c r="B52" s="90" t="s">
        <v>755</v>
      </c>
      <c r="C52" s="227" t="s">
        <v>25</v>
      </c>
      <c r="D52" s="53" t="s">
        <v>756</v>
      </c>
      <c r="E52" s="50" t="s">
        <v>592</v>
      </c>
      <c r="F52" s="53" t="s">
        <v>553</v>
      </c>
      <c r="G52" s="34" t="s">
        <v>757</v>
      </c>
      <c r="H52" s="50" t="s">
        <v>141</v>
      </c>
      <c r="I52" s="34" t="s">
        <v>758</v>
      </c>
      <c r="J52" s="50"/>
      <c r="K52" s="50"/>
      <c r="L52" s="50"/>
      <c r="M52" s="82">
        <v>1</v>
      </c>
      <c r="N52" s="226">
        <v>46023</v>
      </c>
      <c r="O52" s="225">
        <v>1</v>
      </c>
      <c r="P52" s="53" t="s">
        <v>24</v>
      </c>
      <c r="Q52" s="222" t="s">
        <v>575</v>
      </c>
      <c r="R52" s="34" t="s">
        <v>708</v>
      </c>
    </row>
    <row r="53" spans="1:18" ht="66" hidden="1">
      <c r="A53" s="71">
        <f t="shared" si="0"/>
        <v>52</v>
      </c>
      <c r="B53" s="90" t="s">
        <v>58</v>
      </c>
      <c r="C53" s="227" t="s">
        <v>25</v>
      </c>
      <c r="D53" s="53" t="s">
        <v>759</v>
      </c>
      <c r="E53" s="50" t="s">
        <v>652</v>
      </c>
      <c r="F53" s="53" t="s">
        <v>556</v>
      </c>
      <c r="G53" s="34" t="s">
        <v>760</v>
      </c>
      <c r="H53" s="50" t="s">
        <v>141</v>
      </c>
      <c r="I53" s="34" t="s">
        <v>761</v>
      </c>
      <c r="J53" s="50"/>
      <c r="K53" s="50"/>
      <c r="L53" s="50"/>
      <c r="M53" s="82">
        <v>1</v>
      </c>
      <c r="N53" s="226">
        <v>46023</v>
      </c>
      <c r="O53" s="225">
        <v>1</v>
      </c>
      <c r="P53" s="53" t="s">
        <v>24</v>
      </c>
      <c r="Q53" s="222" t="s">
        <v>575</v>
      </c>
      <c r="R53" s="34" t="s">
        <v>708</v>
      </c>
    </row>
    <row r="54" spans="1:18" ht="82.5" hidden="1">
      <c r="A54" s="71">
        <f t="shared" si="0"/>
        <v>53</v>
      </c>
      <c r="B54" s="90" t="s">
        <v>95</v>
      </c>
      <c r="C54" s="227" t="s">
        <v>25</v>
      </c>
      <c r="D54" s="53" t="s">
        <v>762</v>
      </c>
      <c r="E54" s="50" t="s">
        <v>584</v>
      </c>
      <c r="F54" s="53" t="s">
        <v>552</v>
      </c>
      <c r="G54" s="34" t="s">
        <v>697</v>
      </c>
      <c r="H54" s="50" t="s">
        <v>141</v>
      </c>
      <c r="I54" s="34" t="s">
        <v>763</v>
      </c>
      <c r="J54" s="50"/>
      <c r="K54" s="50"/>
      <c r="L54" s="50"/>
      <c r="M54" s="82">
        <v>1</v>
      </c>
      <c r="N54" s="226">
        <v>46023</v>
      </c>
      <c r="O54" s="225">
        <v>1</v>
      </c>
      <c r="P54" s="53" t="s">
        <v>53</v>
      </c>
      <c r="Q54" s="222" t="s">
        <v>575</v>
      </c>
      <c r="R54" s="34" t="s">
        <v>708</v>
      </c>
    </row>
    <row r="55" spans="1:18" ht="99" hidden="1">
      <c r="A55" s="71">
        <f t="shared" si="0"/>
        <v>54</v>
      </c>
      <c r="B55" s="90" t="s">
        <v>95</v>
      </c>
      <c r="C55" s="227" t="s">
        <v>25</v>
      </c>
      <c r="D55" s="53" t="s">
        <v>25</v>
      </c>
      <c r="E55" s="50" t="s">
        <v>584</v>
      </c>
      <c r="F55" s="53" t="s">
        <v>552</v>
      </c>
      <c r="G55" s="34" t="s">
        <v>764</v>
      </c>
      <c r="H55" s="50" t="s">
        <v>141</v>
      </c>
      <c r="I55" s="34" t="s">
        <v>765</v>
      </c>
      <c r="J55" s="50"/>
      <c r="K55" s="50"/>
      <c r="L55" s="50"/>
      <c r="M55" s="82">
        <v>1</v>
      </c>
      <c r="N55" s="226">
        <v>46024</v>
      </c>
      <c r="O55" s="225">
        <v>2</v>
      </c>
      <c r="P55" s="53" t="s">
        <v>596</v>
      </c>
      <c r="Q55" s="222" t="s">
        <v>643</v>
      </c>
      <c r="R55" s="34" t="s">
        <v>766</v>
      </c>
    </row>
    <row r="56" spans="1:18" ht="82.5" hidden="1">
      <c r="A56" s="71">
        <f t="shared" si="0"/>
        <v>55</v>
      </c>
      <c r="B56" s="90" t="s">
        <v>767</v>
      </c>
      <c r="C56" s="227" t="s">
        <v>768</v>
      </c>
      <c r="D56" s="53" t="s">
        <v>769</v>
      </c>
      <c r="E56" s="50" t="s">
        <v>652</v>
      </c>
      <c r="F56" s="53" t="s">
        <v>549</v>
      </c>
      <c r="G56" s="34" t="s">
        <v>770</v>
      </c>
      <c r="H56" s="50" t="s">
        <v>141</v>
      </c>
      <c r="I56" s="34" t="s">
        <v>771</v>
      </c>
      <c r="J56" s="50"/>
      <c r="K56" s="50"/>
      <c r="L56" s="50"/>
      <c r="M56" s="82">
        <v>1</v>
      </c>
      <c r="N56" s="226">
        <v>46024</v>
      </c>
      <c r="O56" s="225">
        <v>2</v>
      </c>
      <c r="P56" s="53" t="s">
        <v>24</v>
      </c>
      <c r="Q56" s="222" t="s">
        <v>643</v>
      </c>
      <c r="R56" s="34" t="s">
        <v>766</v>
      </c>
    </row>
    <row r="57" spans="1:18" ht="99" hidden="1">
      <c r="A57" s="71">
        <f t="shared" si="0"/>
        <v>56</v>
      </c>
      <c r="B57" s="90" t="s">
        <v>772</v>
      </c>
      <c r="C57" s="227" t="s">
        <v>773</v>
      </c>
      <c r="D57" s="53" t="s">
        <v>774</v>
      </c>
      <c r="E57" s="50" t="s">
        <v>652</v>
      </c>
      <c r="F57" s="53" t="s">
        <v>558</v>
      </c>
      <c r="G57" s="34" t="s">
        <v>775</v>
      </c>
      <c r="H57" s="50" t="s">
        <v>141</v>
      </c>
      <c r="I57" s="34" t="s">
        <v>776</v>
      </c>
      <c r="J57" s="50"/>
      <c r="K57" s="50"/>
      <c r="L57" s="50"/>
      <c r="M57" s="82">
        <v>1</v>
      </c>
      <c r="N57" s="226">
        <v>46024</v>
      </c>
      <c r="O57" s="225">
        <v>1</v>
      </c>
      <c r="P57" s="53" t="s">
        <v>24</v>
      </c>
      <c r="Q57" s="222" t="s">
        <v>643</v>
      </c>
      <c r="R57" s="34" t="s">
        <v>766</v>
      </c>
    </row>
    <row r="58" spans="1:18" ht="82.5" hidden="1">
      <c r="A58" s="71">
        <f t="shared" si="0"/>
        <v>57</v>
      </c>
      <c r="B58" s="90" t="s">
        <v>777</v>
      </c>
      <c r="C58" s="227" t="s">
        <v>25</v>
      </c>
      <c r="D58" s="53" t="s">
        <v>778</v>
      </c>
      <c r="E58" s="50" t="s">
        <v>592</v>
      </c>
      <c r="F58" s="53" t="s">
        <v>554</v>
      </c>
      <c r="G58" s="34" t="s">
        <v>779</v>
      </c>
      <c r="H58" s="50" t="s">
        <v>141</v>
      </c>
      <c r="I58" s="34" t="s">
        <v>780</v>
      </c>
      <c r="J58" s="50"/>
      <c r="K58" s="50"/>
      <c r="L58" s="50"/>
      <c r="M58" s="82">
        <v>1</v>
      </c>
      <c r="N58" s="226">
        <v>46024</v>
      </c>
      <c r="O58" s="225">
        <v>1.5</v>
      </c>
      <c r="P58" s="53" t="s">
        <v>24</v>
      </c>
      <c r="Q58" s="222" t="s">
        <v>643</v>
      </c>
      <c r="R58" s="34" t="s">
        <v>766</v>
      </c>
    </row>
    <row r="59" spans="1:18" ht="99" hidden="1">
      <c r="A59" s="71">
        <f t="shared" si="0"/>
        <v>58</v>
      </c>
      <c r="B59" s="90" t="s">
        <v>781</v>
      </c>
      <c r="C59" s="227" t="s">
        <v>782</v>
      </c>
      <c r="D59" s="53" t="s">
        <v>783</v>
      </c>
      <c r="E59" s="50" t="s">
        <v>612</v>
      </c>
      <c r="F59" s="53" t="s">
        <v>555</v>
      </c>
      <c r="G59" s="34" t="s">
        <v>784</v>
      </c>
      <c r="H59" s="50" t="s">
        <v>141</v>
      </c>
      <c r="I59" s="34" t="s">
        <v>785</v>
      </c>
      <c r="J59" s="50"/>
      <c r="K59" s="50"/>
      <c r="L59" s="50"/>
      <c r="M59" s="82">
        <v>1</v>
      </c>
      <c r="N59" s="226">
        <v>46024</v>
      </c>
      <c r="O59" s="225">
        <v>1.5</v>
      </c>
      <c r="P59" s="53" t="s">
        <v>615</v>
      </c>
      <c r="Q59" s="222" t="s">
        <v>643</v>
      </c>
      <c r="R59" s="34" t="s">
        <v>766</v>
      </c>
    </row>
    <row r="60" spans="1:18" ht="82.5" hidden="1">
      <c r="A60" s="71">
        <f t="shared" si="0"/>
        <v>59</v>
      </c>
      <c r="B60" s="90" t="s">
        <v>786</v>
      </c>
      <c r="C60" s="227" t="s">
        <v>25</v>
      </c>
      <c r="D60" s="53" t="s">
        <v>787</v>
      </c>
      <c r="E60" s="50" t="s">
        <v>592</v>
      </c>
      <c r="F60" s="53" t="s">
        <v>554</v>
      </c>
      <c r="G60" s="34" t="s">
        <v>788</v>
      </c>
      <c r="H60" s="50" t="s">
        <v>141</v>
      </c>
      <c r="I60" s="34" t="s">
        <v>789</v>
      </c>
      <c r="J60" s="50"/>
      <c r="K60" s="50"/>
      <c r="L60" s="50"/>
      <c r="M60" s="82">
        <v>1</v>
      </c>
      <c r="N60" s="226">
        <v>46024</v>
      </c>
      <c r="O60" s="225">
        <v>1</v>
      </c>
      <c r="P60" s="53" t="s">
        <v>24</v>
      </c>
      <c r="Q60" s="222" t="s">
        <v>643</v>
      </c>
      <c r="R60" s="34" t="s">
        <v>766</v>
      </c>
    </row>
    <row r="61" spans="1:18" ht="66" hidden="1">
      <c r="A61" s="71">
        <f t="shared" si="0"/>
        <v>60</v>
      </c>
      <c r="B61" s="133" t="s">
        <v>74</v>
      </c>
      <c r="C61" s="227" t="s">
        <v>25</v>
      </c>
      <c r="D61" s="53" t="s">
        <v>790</v>
      </c>
      <c r="E61" s="50" t="s">
        <v>573</v>
      </c>
      <c r="F61" s="34" t="s">
        <v>551</v>
      </c>
      <c r="G61" s="34" t="s">
        <v>791</v>
      </c>
      <c r="H61" s="50" t="s">
        <v>141</v>
      </c>
      <c r="I61" s="34" t="s">
        <v>792</v>
      </c>
      <c r="J61" s="50"/>
      <c r="K61" s="50"/>
      <c r="L61" s="50"/>
      <c r="M61" s="82">
        <v>1</v>
      </c>
      <c r="N61" s="226">
        <v>46024</v>
      </c>
      <c r="O61" s="225">
        <v>1</v>
      </c>
      <c r="P61" s="53" t="s">
        <v>24</v>
      </c>
      <c r="Q61" s="222" t="s">
        <v>643</v>
      </c>
      <c r="R61" s="34" t="s">
        <v>766</v>
      </c>
    </row>
    <row r="62" spans="1:18" ht="66" hidden="1">
      <c r="A62" s="71">
        <f t="shared" si="0"/>
        <v>61</v>
      </c>
      <c r="B62" s="90" t="s">
        <v>793</v>
      </c>
      <c r="C62" s="227" t="s">
        <v>25</v>
      </c>
      <c r="D62" s="53" t="s">
        <v>794</v>
      </c>
      <c r="E62" s="50" t="s">
        <v>584</v>
      </c>
      <c r="F62" s="53" t="s">
        <v>552</v>
      </c>
      <c r="G62" s="34" t="s">
        <v>795</v>
      </c>
      <c r="H62" s="50" t="s">
        <v>141</v>
      </c>
      <c r="I62" s="34" t="s">
        <v>796</v>
      </c>
      <c r="J62" s="50"/>
      <c r="K62" s="50"/>
      <c r="L62" s="50"/>
      <c r="M62" s="82">
        <v>1</v>
      </c>
      <c r="N62" s="226">
        <v>46024</v>
      </c>
      <c r="O62" s="225">
        <v>1</v>
      </c>
      <c r="P62" s="53" t="s">
        <v>24</v>
      </c>
      <c r="Q62" s="222" t="s">
        <v>643</v>
      </c>
      <c r="R62" s="34" t="s">
        <v>766</v>
      </c>
    </row>
    <row r="63" spans="1:18" ht="66" hidden="1">
      <c r="A63" s="71">
        <f t="shared" si="0"/>
        <v>62</v>
      </c>
      <c r="B63" s="90" t="s">
        <v>797</v>
      </c>
      <c r="C63" s="227" t="s">
        <v>25</v>
      </c>
      <c r="D63" s="53" t="s">
        <v>798</v>
      </c>
      <c r="E63" s="50" t="s">
        <v>652</v>
      </c>
      <c r="F63" s="53" t="s">
        <v>549</v>
      </c>
      <c r="G63" s="34" t="s">
        <v>799</v>
      </c>
      <c r="H63" s="50" t="s">
        <v>141</v>
      </c>
      <c r="I63" s="34" t="s">
        <v>800</v>
      </c>
      <c r="J63" s="50"/>
      <c r="K63" s="50"/>
      <c r="L63" s="50"/>
      <c r="M63" s="82">
        <v>1</v>
      </c>
      <c r="N63" s="226">
        <v>46024</v>
      </c>
      <c r="O63" s="225">
        <v>1</v>
      </c>
      <c r="P63" s="53" t="s">
        <v>24</v>
      </c>
      <c r="Q63" s="222" t="s">
        <v>620</v>
      </c>
      <c r="R63" s="34" t="s">
        <v>801</v>
      </c>
    </row>
    <row r="64" spans="1:18" ht="49.5" hidden="1">
      <c r="A64" s="71">
        <f t="shared" si="0"/>
        <v>63</v>
      </c>
      <c r="B64" s="90" t="s">
        <v>577</v>
      </c>
      <c r="C64" s="227" t="s">
        <v>25</v>
      </c>
      <c r="D64" s="53" t="s">
        <v>802</v>
      </c>
      <c r="E64" s="50" t="s">
        <v>573</v>
      </c>
      <c r="F64" s="53" t="s">
        <v>551</v>
      </c>
      <c r="G64" s="34" t="s">
        <v>803</v>
      </c>
      <c r="H64" s="50" t="s">
        <v>141</v>
      </c>
      <c r="I64" s="34" t="s">
        <v>804</v>
      </c>
      <c r="J64" s="50"/>
      <c r="K64" s="50"/>
      <c r="L64" s="50"/>
      <c r="M64" s="82">
        <v>1</v>
      </c>
      <c r="N64" s="226">
        <v>46024</v>
      </c>
      <c r="O64" s="225">
        <v>1</v>
      </c>
      <c r="P64" s="53" t="s">
        <v>24</v>
      </c>
      <c r="Q64" s="222" t="s">
        <v>620</v>
      </c>
      <c r="R64" s="34" t="s">
        <v>801</v>
      </c>
    </row>
    <row r="65" spans="1:22" s="138" customFormat="1" ht="115.5" hidden="1">
      <c r="A65" s="71">
        <f t="shared" si="0"/>
        <v>64</v>
      </c>
      <c r="B65" s="134" t="s">
        <v>805</v>
      </c>
      <c r="C65" s="228" t="s">
        <v>25</v>
      </c>
      <c r="D65" s="80" t="s">
        <v>806</v>
      </c>
      <c r="E65" s="135" t="s">
        <v>592</v>
      </c>
      <c r="F65" s="80" t="s">
        <v>553</v>
      </c>
      <c r="G65" s="136" t="s">
        <v>807</v>
      </c>
      <c r="H65" s="135" t="s">
        <v>141</v>
      </c>
      <c r="I65" s="136" t="s">
        <v>808</v>
      </c>
      <c r="J65" s="135"/>
      <c r="K65" s="135"/>
      <c r="L65" s="135"/>
      <c r="M65" s="137">
        <v>1</v>
      </c>
      <c r="N65" s="229">
        <v>46024</v>
      </c>
      <c r="O65" s="230">
        <v>2</v>
      </c>
      <c r="P65" s="80" t="s">
        <v>53</v>
      </c>
      <c r="Q65" s="231" t="s">
        <v>620</v>
      </c>
      <c r="R65" s="136" t="s">
        <v>801</v>
      </c>
      <c r="S65" s="148"/>
      <c r="T65" s="148"/>
      <c r="U65" s="148"/>
      <c r="V65" s="148"/>
    </row>
    <row r="66" spans="1:22" ht="181.5" hidden="1">
      <c r="A66" s="71">
        <v>1</v>
      </c>
      <c r="B66" s="90" t="s">
        <v>805</v>
      </c>
      <c r="C66" s="227" t="s">
        <v>25</v>
      </c>
      <c r="D66" s="53" t="s">
        <v>806</v>
      </c>
      <c r="E66" s="50" t="s">
        <v>592</v>
      </c>
      <c r="F66" s="53" t="s">
        <v>553</v>
      </c>
      <c r="G66" s="34" t="s">
        <v>809</v>
      </c>
      <c r="H66" s="50" t="s">
        <v>810</v>
      </c>
      <c r="I66" s="34" t="s">
        <v>811</v>
      </c>
      <c r="J66" s="50"/>
      <c r="K66" s="50"/>
      <c r="L66" s="50"/>
      <c r="M66" s="82">
        <v>2</v>
      </c>
      <c r="N66" s="226">
        <v>46025</v>
      </c>
      <c r="O66" s="225">
        <v>1</v>
      </c>
      <c r="P66" s="53" t="s">
        <v>24</v>
      </c>
      <c r="Q66" s="222" t="s">
        <v>643</v>
      </c>
      <c r="R66" s="34" t="s">
        <v>766</v>
      </c>
    </row>
    <row r="67" spans="1:22" ht="66" hidden="1">
      <c r="A67" s="71">
        <f t="shared" si="0"/>
        <v>2</v>
      </c>
      <c r="B67" s="90" t="s">
        <v>58</v>
      </c>
      <c r="C67" s="227" t="s">
        <v>25</v>
      </c>
      <c r="D67" s="53" t="s">
        <v>812</v>
      </c>
      <c r="E67" s="50" t="s">
        <v>652</v>
      </c>
      <c r="F67" s="53" t="s">
        <v>549</v>
      </c>
      <c r="G67" s="34" t="s">
        <v>813</v>
      </c>
      <c r="H67" s="50" t="s">
        <v>141</v>
      </c>
      <c r="I67" s="34" t="s">
        <v>814</v>
      </c>
      <c r="J67" s="50"/>
      <c r="K67" s="50"/>
      <c r="L67" s="50"/>
      <c r="M67" s="82">
        <v>2</v>
      </c>
      <c r="N67" s="226">
        <v>46026</v>
      </c>
      <c r="O67" s="225">
        <v>1</v>
      </c>
      <c r="P67" s="53" t="s">
        <v>24</v>
      </c>
      <c r="Q67" s="222" t="s">
        <v>575</v>
      </c>
      <c r="R67" s="34" t="s">
        <v>576</v>
      </c>
    </row>
    <row r="68" spans="1:22" ht="115.5" hidden="1">
      <c r="A68" s="71">
        <f t="shared" ref="A68:A120" si="1">A67+1</f>
        <v>3</v>
      </c>
      <c r="B68" s="90" t="s">
        <v>815</v>
      </c>
      <c r="C68" s="227" t="s">
        <v>25</v>
      </c>
      <c r="D68" s="53" t="s">
        <v>25</v>
      </c>
      <c r="E68" s="50" t="s">
        <v>584</v>
      </c>
      <c r="F68" s="53" t="s">
        <v>556</v>
      </c>
      <c r="G68" s="34" t="s">
        <v>816</v>
      </c>
      <c r="H68" s="50" t="s">
        <v>141</v>
      </c>
      <c r="I68" s="34" t="s">
        <v>817</v>
      </c>
      <c r="J68" s="50"/>
      <c r="K68" s="50"/>
      <c r="L68" s="50"/>
      <c r="M68" s="82">
        <v>2</v>
      </c>
      <c r="N68" s="226">
        <v>46026</v>
      </c>
      <c r="O68" s="225">
        <v>2</v>
      </c>
      <c r="P68" s="53" t="s">
        <v>53</v>
      </c>
      <c r="Q68" s="222" t="s">
        <v>575</v>
      </c>
      <c r="R68" s="34" t="s">
        <v>576</v>
      </c>
    </row>
    <row r="69" spans="1:22" ht="99" hidden="1">
      <c r="A69" s="71">
        <f t="shared" si="1"/>
        <v>4</v>
      </c>
      <c r="B69" s="90" t="s">
        <v>59</v>
      </c>
      <c r="C69" s="227" t="s">
        <v>25</v>
      </c>
      <c r="D69" s="53" t="s">
        <v>818</v>
      </c>
      <c r="E69" s="50" t="s">
        <v>652</v>
      </c>
      <c r="F69" s="53" t="s">
        <v>549</v>
      </c>
      <c r="G69" s="34" t="s">
        <v>819</v>
      </c>
      <c r="H69" s="50" t="s">
        <v>141</v>
      </c>
      <c r="I69" s="34" t="s">
        <v>820</v>
      </c>
      <c r="J69" s="50"/>
      <c r="K69" s="50"/>
      <c r="L69" s="50"/>
      <c r="M69" s="82">
        <v>2</v>
      </c>
      <c r="N69" s="226">
        <v>46026</v>
      </c>
      <c r="O69" s="225">
        <v>1</v>
      </c>
      <c r="P69" s="53" t="s">
        <v>24</v>
      </c>
      <c r="Q69" s="222" t="s">
        <v>597</v>
      </c>
      <c r="R69" s="34" t="s">
        <v>598</v>
      </c>
    </row>
    <row r="70" spans="1:22" ht="66" hidden="1">
      <c r="A70" s="71">
        <f t="shared" si="1"/>
        <v>5</v>
      </c>
      <c r="B70" s="90" t="s">
        <v>71</v>
      </c>
      <c r="C70" s="227" t="s">
        <v>25</v>
      </c>
      <c r="D70" s="53" t="s">
        <v>818</v>
      </c>
      <c r="E70" s="50" t="s">
        <v>652</v>
      </c>
      <c r="F70" s="53" t="s">
        <v>549</v>
      </c>
      <c r="G70" s="34" t="s">
        <v>821</v>
      </c>
      <c r="H70" s="50" t="s">
        <v>141</v>
      </c>
      <c r="I70" s="34" t="s">
        <v>822</v>
      </c>
      <c r="J70" s="50"/>
      <c r="K70" s="50"/>
      <c r="L70" s="50"/>
      <c r="M70" s="82">
        <v>2</v>
      </c>
      <c r="N70" s="226">
        <v>46026</v>
      </c>
      <c r="O70" s="225">
        <v>1</v>
      </c>
      <c r="P70" s="53" t="s">
        <v>24</v>
      </c>
      <c r="Q70" s="222" t="s">
        <v>597</v>
      </c>
      <c r="R70" s="34" t="s">
        <v>598</v>
      </c>
    </row>
    <row r="71" spans="1:22" ht="66" hidden="1">
      <c r="A71" s="71">
        <f t="shared" si="1"/>
        <v>6</v>
      </c>
      <c r="B71" s="90" t="s">
        <v>71</v>
      </c>
      <c r="C71" s="227" t="s">
        <v>25</v>
      </c>
      <c r="D71" s="53" t="s">
        <v>818</v>
      </c>
      <c r="E71" s="50" t="s">
        <v>652</v>
      </c>
      <c r="F71" s="53" t="s">
        <v>549</v>
      </c>
      <c r="G71" s="34" t="s">
        <v>823</v>
      </c>
      <c r="H71" s="50" t="s">
        <v>141</v>
      </c>
      <c r="I71" s="34" t="s">
        <v>824</v>
      </c>
      <c r="J71" s="50"/>
      <c r="K71" s="50"/>
      <c r="L71" s="50"/>
      <c r="M71" s="82">
        <v>2</v>
      </c>
      <c r="N71" s="226">
        <v>46026</v>
      </c>
      <c r="O71" s="225">
        <v>1</v>
      </c>
      <c r="P71" s="53" t="s">
        <v>24</v>
      </c>
      <c r="Q71" s="222" t="s">
        <v>597</v>
      </c>
      <c r="R71" s="34" t="s">
        <v>598</v>
      </c>
    </row>
    <row r="72" spans="1:22" ht="66" hidden="1">
      <c r="A72" s="71">
        <f t="shared" si="1"/>
        <v>7</v>
      </c>
      <c r="B72" s="90" t="s">
        <v>71</v>
      </c>
      <c r="C72" s="227" t="s">
        <v>25</v>
      </c>
      <c r="D72" s="53" t="s">
        <v>818</v>
      </c>
      <c r="E72" s="50" t="s">
        <v>652</v>
      </c>
      <c r="F72" s="53" t="s">
        <v>549</v>
      </c>
      <c r="G72" s="34" t="s">
        <v>821</v>
      </c>
      <c r="H72" s="50" t="s">
        <v>141</v>
      </c>
      <c r="I72" s="34" t="s">
        <v>822</v>
      </c>
      <c r="J72" s="50"/>
      <c r="K72" s="50"/>
      <c r="L72" s="50"/>
      <c r="M72" s="82">
        <v>2</v>
      </c>
      <c r="N72" s="226">
        <v>46026</v>
      </c>
      <c r="O72" s="225">
        <v>1</v>
      </c>
      <c r="P72" s="53" t="s">
        <v>24</v>
      </c>
      <c r="Q72" s="222" t="s">
        <v>597</v>
      </c>
      <c r="R72" s="34" t="s">
        <v>598</v>
      </c>
    </row>
    <row r="73" spans="1:22" ht="82.5" hidden="1">
      <c r="A73" s="71">
        <f t="shared" si="1"/>
        <v>8</v>
      </c>
      <c r="B73" s="90" t="s">
        <v>71</v>
      </c>
      <c r="C73" s="227" t="s">
        <v>25</v>
      </c>
      <c r="D73" s="53" t="s">
        <v>818</v>
      </c>
      <c r="E73" s="50" t="s">
        <v>652</v>
      </c>
      <c r="F73" s="53" t="s">
        <v>549</v>
      </c>
      <c r="G73" s="34" t="s">
        <v>825</v>
      </c>
      <c r="H73" s="50" t="s">
        <v>141</v>
      </c>
      <c r="I73" s="34" t="s">
        <v>826</v>
      </c>
      <c r="J73" s="50"/>
      <c r="K73" s="50"/>
      <c r="L73" s="50"/>
      <c r="M73" s="82">
        <v>2</v>
      </c>
      <c r="N73" s="226">
        <v>46026</v>
      </c>
      <c r="O73" s="225">
        <v>1</v>
      </c>
      <c r="P73" s="53" t="s">
        <v>615</v>
      </c>
      <c r="Q73" s="222" t="s">
        <v>597</v>
      </c>
      <c r="R73" s="34" t="s">
        <v>598</v>
      </c>
    </row>
    <row r="74" spans="1:22" ht="66" hidden="1">
      <c r="A74" s="71">
        <f t="shared" si="1"/>
        <v>9</v>
      </c>
      <c r="B74" s="90" t="s">
        <v>755</v>
      </c>
      <c r="C74" s="227" t="s">
        <v>25</v>
      </c>
      <c r="D74" s="53" t="s">
        <v>827</v>
      </c>
      <c r="E74" s="50" t="s">
        <v>592</v>
      </c>
      <c r="F74" s="53" t="s">
        <v>553</v>
      </c>
      <c r="G74" s="34" t="s">
        <v>828</v>
      </c>
      <c r="H74" s="50" t="s">
        <v>141</v>
      </c>
      <c r="I74" s="34" t="s">
        <v>829</v>
      </c>
      <c r="J74" s="50"/>
      <c r="K74" s="50"/>
      <c r="L74" s="50"/>
      <c r="M74" s="82">
        <v>2</v>
      </c>
      <c r="N74" s="226">
        <v>46027</v>
      </c>
      <c r="O74" s="225">
        <v>1</v>
      </c>
      <c r="P74" s="53" t="s">
        <v>24</v>
      </c>
      <c r="Q74" s="222" t="s">
        <v>575</v>
      </c>
      <c r="R74" s="34" t="s">
        <v>576</v>
      </c>
    </row>
    <row r="75" spans="1:22" ht="49.5" hidden="1">
      <c r="A75" s="71">
        <f t="shared" si="1"/>
        <v>10</v>
      </c>
      <c r="B75" s="90" t="s">
        <v>427</v>
      </c>
      <c r="C75" s="227" t="s">
        <v>25</v>
      </c>
      <c r="D75" s="53" t="s">
        <v>830</v>
      </c>
      <c r="E75" s="50" t="s">
        <v>612</v>
      </c>
      <c r="F75" s="53" t="s">
        <v>554</v>
      </c>
      <c r="G75" s="34" t="s">
        <v>831</v>
      </c>
      <c r="H75" s="50" t="s">
        <v>141</v>
      </c>
      <c r="I75" s="34" t="s">
        <v>832</v>
      </c>
      <c r="J75" s="50"/>
      <c r="K75" s="50"/>
      <c r="L75" s="50"/>
      <c r="M75" s="82">
        <v>2</v>
      </c>
      <c r="N75" s="226">
        <v>46027</v>
      </c>
      <c r="O75" s="225">
        <v>1</v>
      </c>
      <c r="P75" s="53" t="s">
        <v>24</v>
      </c>
      <c r="Q75" s="222" t="s">
        <v>575</v>
      </c>
      <c r="R75" s="34" t="s">
        <v>576</v>
      </c>
    </row>
    <row r="76" spans="1:22" ht="66" hidden="1">
      <c r="A76" s="71">
        <f t="shared" si="1"/>
        <v>11</v>
      </c>
      <c r="B76" s="90" t="s">
        <v>833</v>
      </c>
      <c r="C76" s="227" t="s">
        <v>25</v>
      </c>
      <c r="D76" s="53" t="s">
        <v>830</v>
      </c>
      <c r="E76" s="50" t="s">
        <v>612</v>
      </c>
      <c r="F76" s="53" t="s">
        <v>554</v>
      </c>
      <c r="G76" s="34" t="s">
        <v>834</v>
      </c>
      <c r="H76" s="50" t="s">
        <v>141</v>
      </c>
      <c r="I76" s="34" t="s">
        <v>835</v>
      </c>
      <c r="J76" s="50"/>
      <c r="K76" s="50"/>
      <c r="L76" s="50"/>
      <c r="M76" s="82">
        <v>2</v>
      </c>
      <c r="N76" s="226">
        <v>46027</v>
      </c>
      <c r="O76" s="225">
        <v>0.5</v>
      </c>
      <c r="P76" s="53" t="s">
        <v>24</v>
      </c>
      <c r="Q76" s="222" t="s">
        <v>575</v>
      </c>
      <c r="R76" s="34" t="s">
        <v>576</v>
      </c>
    </row>
    <row r="77" spans="1:22" ht="66" hidden="1">
      <c r="A77" s="71">
        <f t="shared" si="1"/>
        <v>12</v>
      </c>
      <c r="B77" s="90" t="s">
        <v>836</v>
      </c>
      <c r="C77" s="227" t="s">
        <v>25</v>
      </c>
      <c r="D77" s="53" t="s">
        <v>830</v>
      </c>
      <c r="E77" s="50" t="s">
        <v>612</v>
      </c>
      <c r="F77" s="53" t="s">
        <v>554</v>
      </c>
      <c r="G77" s="34" t="s">
        <v>834</v>
      </c>
      <c r="H77" s="50" t="s">
        <v>141</v>
      </c>
      <c r="I77" s="34" t="s">
        <v>835</v>
      </c>
      <c r="J77" s="50"/>
      <c r="K77" s="50"/>
      <c r="L77" s="50"/>
      <c r="M77" s="82">
        <v>2</v>
      </c>
      <c r="N77" s="226">
        <v>46027</v>
      </c>
      <c r="O77" s="225">
        <v>0.5</v>
      </c>
      <c r="P77" s="53" t="s">
        <v>24</v>
      </c>
      <c r="Q77" s="222" t="s">
        <v>575</v>
      </c>
      <c r="R77" s="34" t="s">
        <v>576</v>
      </c>
    </row>
    <row r="78" spans="1:22" ht="82.5" hidden="1">
      <c r="A78" s="71">
        <f t="shared" si="1"/>
        <v>13</v>
      </c>
      <c r="B78" s="90" t="s">
        <v>95</v>
      </c>
      <c r="C78" s="227" t="s">
        <v>25</v>
      </c>
      <c r="D78" s="53" t="s">
        <v>837</v>
      </c>
      <c r="E78" s="50" t="s">
        <v>584</v>
      </c>
      <c r="F78" s="53" t="s">
        <v>552</v>
      </c>
      <c r="G78" s="34" t="s">
        <v>838</v>
      </c>
      <c r="H78" s="50" t="s">
        <v>810</v>
      </c>
      <c r="I78" s="34" t="s">
        <v>839</v>
      </c>
      <c r="J78" s="50"/>
      <c r="K78" s="50"/>
      <c r="L78" s="50"/>
      <c r="M78" s="82">
        <v>2</v>
      </c>
      <c r="N78" s="226">
        <v>46027</v>
      </c>
      <c r="O78" s="225">
        <v>1.5</v>
      </c>
      <c r="P78" s="53" t="s">
        <v>24</v>
      </c>
      <c r="Q78" s="222" t="s">
        <v>575</v>
      </c>
      <c r="R78" s="34" t="s">
        <v>576</v>
      </c>
    </row>
    <row r="79" spans="1:22" ht="49.5" hidden="1">
      <c r="A79" s="71">
        <f t="shared" si="1"/>
        <v>14</v>
      </c>
      <c r="B79" s="90" t="s">
        <v>840</v>
      </c>
      <c r="C79" s="227" t="s">
        <v>841</v>
      </c>
      <c r="D79" s="53" t="s">
        <v>842</v>
      </c>
      <c r="E79" s="50" t="s">
        <v>652</v>
      </c>
      <c r="F79" s="53" t="s">
        <v>549</v>
      </c>
      <c r="G79" s="34" t="s">
        <v>843</v>
      </c>
      <c r="H79" s="50" t="s">
        <v>141</v>
      </c>
      <c r="I79" s="34" t="s">
        <v>844</v>
      </c>
      <c r="J79" s="50"/>
      <c r="K79" s="50"/>
      <c r="L79" s="50"/>
      <c r="M79" s="82">
        <v>2</v>
      </c>
      <c r="N79" s="226">
        <v>46027</v>
      </c>
      <c r="O79" s="225">
        <v>1</v>
      </c>
      <c r="P79" s="53" t="s">
        <v>24</v>
      </c>
      <c r="Q79" s="222" t="s">
        <v>575</v>
      </c>
      <c r="R79" s="34" t="s">
        <v>576</v>
      </c>
    </row>
    <row r="80" spans="1:22" ht="66" hidden="1">
      <c r="A80" s="71">
        <f t="shared" si="1"/>
        <v>15</v>
      </c>
      <c r="B80" s="90" t="s">
        <v>71</v>
      </c>
      <c r="C80" s="227" t="s">
        <v>25</v>
      </c>
      <c r="D80" s="53" t="s">
        <v>842</v>
      </c>
      <c r="E80" s="50" t="s">
        <v>652</v>
      </c>
      <c r="F80" s="53" t="s">
        <v>549</v>
      </c>
      <c r="G80" s="34" t="s">
        <v>845</v>
      </c>
      <c r="H80" s="50" t="s">
        <v>141</v>
      </c>
      <c r="I80" s="34" t="s">
        <v>846</v>
      </c>
      <c r="J80" s="50"/>
      <c r="K80" s="50"/>
      <c r="L80" s="50"/>
      <c r="M80" s="82">
        <v>2</v>
      </c>
      <c r="N80" s="226">
        <v>46027</v>
      </c>
      <c r="O80" s="225">
        <v>1</v>
      </c>
      <c r="P80" s="53" t="s">
        <v>24</v>
      </c>
      <c r="Q80" s="222" t="s">
        <v>575</v>
      </c>
      <c r="R80" s="34" t="s">
        <v>576</v>
      </c>
    </row>
    <row r="81" spans="1:18" ht="66" hidden="1">
      <c r="A81" s="71">
        <f t="shared" si="1"/>
        <v>16</v>
      </c>
      <c r="B81" s="90" t="s">
        <v>847</v>
      </c>
      <c r="C81" s="227" t="s">
        <v>25</v>
      </c>
      <c r="D81" s="53" t="s">
        <v>848</v>
      </c>
      <c r="E81" s="50" t="s">
        <v>573</v>
      </c>
      <c r="F81" s="53" t="s">
        <v>551</v>
      </c>
      <c r="G81" s="34" t="s">
        <v>849</v>
      </c>
      <c r="H81" s="50" t="s">
        <v>141</v>
      </c>
      <c r="I81" s="34" t="s">
        <v>850</v>
      </c>
      <c r="J81" s="50"/>
      <c r="K81" s="50"/>
      <c r="L81" s="50"/>
      <c r="M81" s="82">
        <v>2</v>
      </c>
      <c r="N81" s="226">
        <v>46027</v>
      </c>
      <c r="O81" s="225">
        <v>2</v>
      </c>
      <c r="P81" s="53" t="s">
        <v>24</v>
      </c>
      <c r="Q81" s="222" t="s">
        <v>575</v>
      </c>
      <c r="R81" s="34" t="s">
        <v>576</v>
      </c>
    </row>
    <row r="82" spans="1:18" ht="181.5" hidden="1">
      <c r="A82" s="71">
        <f t="shared" si="1"/>
        <v>17</v>
      </c>
      <c r="B82" s="90" t="s">
        <v>815</v>
      </c>
      <c r="C82" s="227" t="s">
        <v>25</v>
      </c>
      <c r="D82" s="53" t="s">
        <v>25</v>
      </c>
      <c r="E82" s="50" t="s">
        <v>584</v>
      </c>
      <c r="F82" s="53" t="s">
        <v>556</v>
      </c>
      <c r="G82" s="34" t="s">
        <v>851</v>
      </c>
      <c r="H82" s="50" t="s">
        <v>810</v>
      </c>
      <c r="I82" s="34" t="s">
        <v>852</v>
      </c>
      <c r="J82" s="50"/>
      <c r="K82" s="50"/>
      <c r="L82" s="50"/>
      <c r="M82" s="82">
        <v>2</v>
      </c>
      <c r="N82" s="226">
        <v>46027</v>
      </c>
      <c r="O82" s="225">
        <v>1</v>
      </c>
      <c r="P82" s="53" t="s">
        <v>24</v>
      </c>
      <c r="Q82" s="222" t="s">
        <v>575</v>
      </c>
      <c r="R82" s="34" t="s">
        <v>576</v>
      </c>
    </row>
    <row r="83" spans="1:18" ht="82.5" hidden="1">
      <c r="A83" s="71">
        <f t="shared" si="1"/>
        <v>18</v>
      </c>
      <c r="B83" s="90" t="s">
        <v>853</v>
      </c>
      <c r="C83" s="227" t="s">
        <v>25</v>
      </c>
      <c r="D83" s="53" t="s">
        <v>25</v>
      </c>
      <c r="E83" s="50" t="s">
        <v>592</v>
      </c>
      <c r="F83" s="53" t="s">
        <v>558</v>
      </c>
      <c r="G83" s="34" t="s">
        <v>854</v>
      </c>
      <c r="H83" s="50" t="s">
        <v>141</v>
      </c>
      <c r="I83" s="34" t="s">
        <v>855</v>
      </c>
      <c r="J83" s="50"/>
      <c r="K83" s="50"/>
      <c r="L83" s="50"/>
      <c r="M83" s="82">
        <v>2</v>
      </c>
      <c r="N83" s="226">
        <v>46027</v>
      </c>
      <c r="O83" s="225">
        <v>0.75</v>
      </c>
      <c r="P83" s="53" t="s">
        <v>24</v>
      </c>
      <c r="Q83" s="222" t="s">
        <v>575</v>
      </c>
      <c r="R83" s="34" t="s">
        <v>576</v>
      </c>
    </row>
    <row r="84" spans="1:18" ht="49.5" hidden="1">
      <c r="A84" s="71">
        <f t="shared" si="1"/>
        <v>19</v>
      </c>
      <c r="B84" s="90" t="s">
        <v>856</v>
      </c>
      <c r="C84" s="227" t="s">
        <v>25</v>
      </c>
      <c r="D84" s="53" t="s">
        <v>848</v>
      </c>
      <c r="E84" s="50" t="s">
        <v>573</v>
      </c>
      <c r="F84" s="53" t="s">
        <v>551</v>
      </c>
      <c r="G84" s="34" t="s">
        <v>857</v>
      </c>
      <c r="H84" s="50" t="s">
        <v>141</v>
      </c>
      <c r="I84" s="34" t="s">
        <v>858</v>
      </c>
      <c r="J84" s="50"/>
      <c r="K84" s="50"/>
      <c r="L84" s="50"/>
      <c r="M84" s="82">
        <v>2</v>
      </c>
      <c r="N84" s="226">
        <v>46027</v>
      </c>
      <c r="O84" s="225">
        <v>1</v>
      </c>
      <c r="P84" s="53" t="s">
        <v>24</v>
      </c>
      <c r="Q84" s="222" t="s">
        <v>575</v>
      </c>
      <c r="R84" s="34" t="s">
        <v>576</v>
      </c>
    </row>
    <row r="85" spans="1:18" ht="99" hidden="1">
      <c r="A85" s="71">
        <f t="shared" si="1"/>
        <v>20</v>
      </c>
      <c r="B85" s="90" t="s">
        <v>859</v>
      </c>
      <c r="C85" s="227" t="s">
        <v>25</v>
      </c>
      <c r="D85" s="53" t="s">
        <v>860</v>
      </c>
      <c r="E85" s="50" t="s">
        <v>592</v>
      </c>
      <c r="F85" s="53" t="s">
        <v>554</v>
      </c>
      <c r="G85" s="34" t="s">
        <v>861</v>
      </c>
      <c r="H85" s="50" t="s">
        <v>141</v>
      </c>
      <c r="I85" s="34" t="s">
        <v>862</v>
      </c>
      <c r="J85" s="50"/>
      <c r="K85" s="50"/>
      <c r="L85" s="50"/>
      <c r="M85" s="82">
        <v>2</v>
      </c>
      <c r="N85" s="226">
        <v>46027</v>
      </c>
      <c r="O85" s="225">
        <v>1</v>
      </c>
      <c r="P85" s="53" t="s">
        <v>615</v>
      </c>
      <c r="Q85" s="222" t="s">
        <v>597</v>
      </c>
      <c r="R85" s="34" t="s">
        <v>598</v>
      </c>
    </row>
    <row r="86" spans="1:18" ht="66" hidden="1">
      <c r="A86" s="71">
        <f t="shared" si="1"/>
        <v>21</v>
      </c>
      <c r="B86" s="90" t="s">
        <v>863</v>
      </c>
      <c r="C86" s="227" t="s">
        <v>25</v>
      </c>
      <c r="D86" s="53" t="e">
        <v>#REF!</v>
      </c>
      <c r="E86" s="50" t="s">
        <v>573</v>
      </c>
      <c r="F86" s="53" t="s">
        <v>551</v>
      </c>
      <c r="G86" s="34" t="s">
        <v>103</v>
      </c>
      <c r="H86" s="50" t="s">
        <v>141</v>
      </c>
      <c r="I86" s="34" t="s">
        <v>864</v>
      </c>
      <c r="J86" s="50"/>
      <c r="K86" s="50"/>
      <c r="L86" s="50"/>
      <c r="M86" s="82">
        <v>2</v>
      </c>
      <c r="N86" s="226">
        <v>46027</v>
      </c>
      <c r="O86" s="225">
        <v>1</v>
      </c>
      <c r="P86" s="53" t="s">
        <v>24</v>
      </c>
      <c r="Q86" s="222" t="s">
        <v>597</v>
      </c>
      <c r="R86" s="34" t="s">
        <v>598</v>
      </c>
    </row>
    <row r="87" spans="1:18" ht="82.5" hidden="1">
      <c r="A87" s="71">
        <f t="shared" si="1"/>
        <v>22</v>
      </c>
      <c r="B87" s="90" t="s">
        <v>100</v>
      </c>
      <c r="C87" s="227" t="s">
        <v>25</v>
      </c>
      <c r="D87" s="53" t="s">
        <v>865</v>
      </c>
      <c r="E87" s="50" t="s">
        <v>573</v>
      </c>
      <c r="F87" s="53" t="s">
        <v>551</v>
      </c>
      <c r="G87" s="34" t="s">
        <v>866</v>
      </c>
      <c r="H87" s="50" t="s">
        <v>141</v>
      </c>
      <c r="I87" s="34" t="s">
        <v>867</v>
      </c>
      <c r="J87" s="50"/>
      <c r="K87" s="50"/>
      <c r="L87" s="50"/>
      <c r="M87" s="82">
        <v>2</v>
      </c>
      <c r="N87" s="226">
        <v>46027</v>
      </c>
      <c r="O87" s="225">
        <v>1</v>
      </c>
      <c r="P87" s="53" t="s">
        <v>24</v>
      </c>
      <c r="Q87" s="222" t="s">
        <v>597</v>
      </c>
      <c r="R87" s="34" t="s">
        <v>598</v>
      </c>
    </row>
    <row r="88" spans="1:18" ht="49.5" hidden="1">
      <c r="A88" s="71">
        <f t="shared" si="1"/>
        <v>23</v>
      </c>
      <c r="B88" s="90" t="s">
        <v>868</v>
      </c>
      <c r="C88" s="227" t="s">
        <v>25</v>
      </c>
      <c r="D88" s="53" t="s">
        <v>860</v>
      </c>
      <c r="E88" s="50" t="s">
        <v>592</v>
      </c>
      <c r="F88" s="53" t="s">
        <v>554</v>
      </c>
      <c r="G88" s="34" t="s">
        <v>869</v>
      </c>
      <c r="H88" s="50" t="s">
        <v>141</v>
      </c>
      <c r="I88" s="34" t="s">
        <v>870</v>
      </c>
      <c r="J88" s="50"/>
      <c r="K88" s="50"/>
      <c r="L88" s="50"/>
      <c r="M88" s="82">
        <v>2</v>
      </c>
      <c r="N88" s="226">
        <v>46027</v>
      </c>
      <c r="O88" s="225">
        <v>1</v>
      </c>
      <c r="P88" s="53" t="s">
        <v>24</v>
      </c>
      <c r="Q88" s="222" t="s">
        <v>597</v>
      </c>
      <c r="R88" s="34" t="s">
        <v>598</v>
      </c>
    </row>
    <row r="89" spans="1:18" ht="82.5" hidden="1">
      <c r="A89" s="71">
        <f t="shared" si="1"/>
        <v>24</v>
      </c>
      <c r="B89" s="90" t="s">
        <v>49</v>
      </c>
      <c r="C89" s="232" t="s">
        <v>25</v>
      </c>
      <c r="D89" s="53" t="s">
        <v>865</v>
      </c>
      <c r="E89" s="50" t="s">
        <v>573</v>
      </c>
      <c r="F89" s="53" t="s">
        <v>551</v>
      </c>
      <c r="G89" s="34" t="s">
        <v>871</v>
      </c>
      <c r="H89" s="50" t="s">
        <v>141</v>
      </c>
      <c r="I89" s="34" t="s">
        <v>872</v>
      </c>
      <c r="J89" s="50"/>
      <c r="K89" s="50"/>
      <c r="L89" s="50"/>
      <c r="M89" s="82">
        <v>2</v>
      </c>
      <c r="N89" s="226">
        <v>46027</v>
      </c>
      <c r="O89" s="225">
        <v>2</v>
      </c>
      <c r="P89" s="53" t="s">
        <v>24</v>
      </c>
      <c r="Q89" s="222" t="s">
        <v>597</v>
      </c>
      <c r="R89" s="34" t="s">
        <v>598</v>
      </c>
    </row>
    <row r="90" spans="1:18" ht="82.5" hidden="1">
      <c r="A90" s="71">
        <f t="shared" si="1"/>
        <v>25</v>
      </c>
      <c r="B90" s="90" t="s">
        <v>873</v>
      </c>
      <c r="C90" s="227" t="s">
        <v>25</v>
      </c>
      <c r="D90" s="53" t="s">
        <v>25</v>
      </c>
      <c r="E90" s="50" t="s">
        <v>874</v>
      </c>
      <c r="F90" s="53" t="s">
        <v>550</v>
      </c>
      <c r="G90" s="34" t="s">
        <v>875</v>
      </c>
      <c r="H90" s="50" t="s">
        <v>141</v>
      </c>
      <c r="I90" s="34" t="s">
        <v>876</v>
      </c>
      <c r="J90" s="50"/>
      <c r="K90" s="50"/>
      <c r="L90" s="50"/>
      <c r="M90" s="82">
        <v>2</v>
      </c>
      <c r="N90" s="226">
        <v>46027</v>
      </c>
      <c r="O90" s="225">
        <v>1</v>
      </c>
      <c r="P90" s="53" t="s">
        <v>24</v>
      </c>
      <c r="Q90" s="222" t="s">
        <v>597</v>
      </c>
      <c r="R90" s="34" t="s">
        <v>598</v>
      </c>
    </row>
    <row r="91" spans="1:18" ht="82.5" hidden="1">
      <c r="A91" s="71">
        <f t="shared" si="1"/>
        <v>26</v>
      </c>
      <c r="B91" s="90" t="s">
        <v>877</v>
      </c>
      <c r="C91" s="227" t="s">
        <v>25</v>
      </c>
      <c r="D91" s="53" t="s">
        <v>878</v>
      </c>
      <c r="E91" s="50" t="s">
        <v>736</v>
      </c>
      <c r="F91" s="53" t="s">
        <v>551</v>
      </c>
      <c r="G91" s="34" t="s">
        <v>879</v>
      </c>
      <c r="H91" s="50" t="s">
        <v>141</v>
      </c>
      <c r="I91" s="34" t="s">
        <v>880</v>
      </c>
      <c r="J91" s="50"/>
      <c r="K91" s="50"/>
      <c r="L91" s="50"/>
      <c r="M91" s="82">
        <v>2</v>
      </c>
      <c r="N91" s="226">
        <v>46028</v>
      </c>
      <c r="O91" s="225">
        <v>1</v>
      </c>
      <c r="P91" s="53" t="s">
        <v>24</v>
      </c>
      <c r="Q91" s="222" t="s">
        <v>620</v>
      </c>
      <c r="R91" s="34" t="s">
        <v>621</v>
      </c>
    </row>
    <row r="92" spans="1:18" ht="82.5" hidden="1">
      <c r="A92" s="71">
        <f t="shared" si="1"/>
        <v>27</v>
      </c>
      <c r="B92" s="90" t="s">
        <v>881</v>
      </c>
      <c r="C92" s="227" t="s">
        <v>25</v>
      </c>
      <c r="D92" s="53" t="s">
        <v>882</v>
      </c>
      <c r="E92" s="50" t="s">
        <v>612</v>
      </c>
      <c r="F92" s="53" t="s">
        <v>553</v>
      </c>
      <c r="G92" s="34" t="s">
        <v>883</v>
      </c>
      <c r="H92" s="50" t="s">
        <v>141</v>
      </c>
      <c r="I92" s="34" t="s">
        <v>884</v>
      </c>
      <c r="J92" s="50"/>
      <c r="K92" s="50"/>
      <c r="L92" s="50"/>
      <c r="M92" s="82">
        <v>2</v>
      </c>
      <c r="N92" s="226">
        <v>46028</v>
      </c>
      <c r="O92" s="225">
        <v>1</v>
      </c>
      <c r="P92" s="53" t="s">
        <v>24</v>
      </c>
      <c r="Q92" s="222" t="s">
        <v>620</v>
      </c>
      <c r="R92" s="34" t="s">
        <v>621</v>
      </c>
    </row>
    <row r="93" spans="1:18" ht="99" hidden="1">
      <c r="A93" s="71">
        <f t="shared" si="1"/>
        <v>28</v>
      </c>
      <c r="B93" s="90" t="s">
        <v>625</v>
      </c>
      <c r="C93" s="227" t="s">
        <v>25</v>
      </c>
      <c r="D93" s="53" t="s">
        <v>885</v>
      </c>
      <c r="E93" s="50" t="s">
        <v>612</v>
      </c>
      <c r="F93" s="53" t="s">
        <v>551</v>
      </c>
      <c r="G93" s="34" t="s">
        <v>886</v>
      </c>
      <c r="H93" s="50" t="s">
        <v>810</v>
      </c>
      <c r="I93" s="34" t="s">
        <v>887</v>
      </c>
      <c r="J93" s="50"/>
      <c r="K93" s="50"/>
      <c r="L93" s="50"/>
      <c r="M93" s="82">
        <v>2</v>
      </c>
      <c r="N93" s="226">
        <v>46028</v>
      </c>
      <c r="O93" s="225">
        <v>1</v>
      </c>
      <c r="P93" s="53" t="s">
        <v>24</v>
      </c>
      <c r="Q93" s="222" t="s">
        <v>620</v>
      </c>
      <c r="R93" s="34" t="s">
        <v>621</v>
      </c>
    </row>
    <row r="94" spans="1:18" ht="66" hidden="1">
      <c r="A94" s="71">
        <f t="shared" si="1"/>
        <v>29</v>
      </c>
      <c r="B94" s="90" t="s">
        <v>888</v>
      </c>
      <c r="C94" s="227" t="s">
        <v>25</v>
      </c>
      <c r="D94" s="53" t="s">
        <v>889</v>
      </c>
      <c r="E94" s="50" t="s">
        <v>584</v>
      </c>
      <c r="F94" s="53" t="s">
        <v>553</v>
      </c>
      <c r="G94" s="34" t="s">
        <v>890</v>
      </c>
      <c r="H94" s="50" t="s">
        <v>141</v>
      </c>
      <c r="I94" s="34" t="s">
        <v>891</v>
      </c>
      <c r="J94" s="50"/>
      <c r="K94" s="50"/>
      <c r="L94" s="50"/>
      <c r="M94" s="82">
        <v>2</v>
      </c>
      <c r="N94" s="226">
        <v>46028</v>
      </c>
      <c r="O94" s="225">
        <v>1</v>
      </c>
      <c r="P94" s="53" t="s">
        <v>24</v>
      </c>
      <c r="Q94" s="222" t="s">
        <v>620</v>
      </c>
      <c r="R94" s="34" t="s">
        <v>621</v>
      </c>
    </row>
    <row r="95" spans="1:18" ht="66" hidden="1">
      <c r="A95" s="71">
        <f t="shared" si="1"/>
        <v>30</v>
      </c>
      <c r="B95" s="90" t="s">
        <v>892</v>
      </c>
      <c r="C95" s="227" t="s">
        <v>25</v>
      </c>
      <c r="D95" s="53" t="s">
        <v>889</v>
      </c>
      <c r="E95" s="50" t="s">
        <v>584</v>
      </c>
      <c r="F95" s="53" t="s">
        <v>553</v>
      </c>
      <c r="G95" s="34" t="s">
        <v>635</v>
      </c>
      <c r="H95" s="50" t="s">
        <v>141</v>
      </c>
      <c r="I95" s="34" t="s">
        <v>893</v>
      </c>
      <c r="J95" s="50"/>
      <c r="K95" s="50"/>
      <c r="L95" s="50"/>
      <c r="M95" s="82">
        <v>2</v>
      </c>
      <c r="N95" s="226">
        <v>46028</v>
      </c>
      <c r="O95" s="225">
        <v>1</v>
      </c>
      <c r="P95" s="53" t="s">
        <v>24</v>
      </c>
      <c r="Q95" s="222" t="s">
        <v>620</v>
      </c>
      <c r="R95" s="34" t="s">
        <v>621</v>
      </c>
    </row>
    <row r="96" spans="1:18" ht="99" hidden="1">
      <c r="A96" s="71">
        <f t="shared" si="1"/>
        <v>31</v>
      </c>
      <c r="B96" s="90" t="s">
        <v>894</v>
      </c>
      <c r="C96" s="227" t="s">
        <v>25</v>
      </c>
      <c r="D96" s="53" t="s">
        <v>25</v>
      </c>
      <c r="E96" s="50" t="s">
        <v>652</v>
      </c>
      <c r="F96" s="53" t="s">
        <v>549</v>
      </c>
      <c r="G96" s="34" t="s">
        <v>895</v>
      </c>
      <c r="H96" s="50" t="s">
        <v>141</v>
      </c>
      <c r="I96" s="34" t="s">
        <v>896</v>
      </c>
      <c r="J96" s="50"/>
      <c r="K96" s="50"/>
      <c r="L96" s="50"/>
      <c r="M96" s="82">
        <v>2</v>
      </c>
      <c r="N96" s="226">
        <v>46028</v>
      </c>
      <c r="O96" s="225">
        <v>1</v>
      </c>
      <c r="P96" s="53" t="s">
        <v>24</v>
      </c>
      <c r="Q96" s="222" t="s">
        <v>620</v>
      </c>
      <c r="R96" s="34" t="s">
        <v>621</v>
      </c>
    </row>
    <row r="97" spans="1:19" ht="66" hidden="1">
      <c r="A97" s="71">
        <f t="shared" si="1"/>
        <v>32</v>
      </c>
      <c r="B97" s="90" t="s">
        <v>49</v>
      </c>
      <c r="C97" s="227" t="s">
        <v>25</v>
      </c>
      <c r="D97" s="53" t="s">
        <v>897</v>
      </c>
      <c r="E97" s="50" t="s">
        <v>573</v>
      </c>
      <c r="F97" s="53" t="s">
        <v>551</v>
      </c>
      <c r="G97" s="34" t="s">
        <v>898</v>
      </c>
      <c r="H97" s="50" t="s">
        <v>141</v>
      </c>
      <c r="I97" s="34" t="s">
        <v>899</v>
      </c>
      <c r="J97" s="50"/>
      <c r="K97" s="50"/>
      <c r="L97" s="50"/>
      <c r="M97" s="82">
        <v>2</v>
      </c>
      <c r="N97" s="226">
        <v>46029</v>
      </c>
      <c r="O97" s="225">
        <v>1</v>
      </c>
      <c r="P97" s="53" t="s">
        <v>24</v>
      </c>
      <c r="Q97" s="222" t="s">
        <v>620</v>
      </c>
      <c r="R97" s="34" t="s">
        <v>621</v>
      </c>
    </row>
    <row r="98" spans="1:19" ht="66" hidden="1">
      <c r="A98" s="71">
        <f t="shared" si="1"/>
        <v>33</v>
      </c>
      <c r="B98" s="90" t="s">
        <v>101</v>
      </c>
      <c r="C98" s="227" t="s">
        <v>25</v>
      </c>
      <c r="D98" s="53" t="s">
        <v>900</v>
      </c>
      <c r="E98" s="50" t="s">
        <v>652</v>
      </c>
      <c r="F98" s="53" t="s">
        <v>549</v>
      </c>
      <c r="G98" s="34" t="s">
        <v>901</v>
      </c>
      <c r="H98" s="50" t="s">
        <v>141</v>
      </c>
      <c r="I98" s="34" t="s">
        <v>902</v>
      </c>
      <c r="J98" s="50"/>
      <c r="K98" s="50"/>
      <c r="L98" s="50"/>
      <c r="M98" s="82">
        <v>2</v>
      </c>
      <c r="N98" s="226">
        <v>46029</v>
      </c>
      <c r="O98" s="225">
        <v>1</v>
      </c>
      <c r="P98" s="53" t="s">
        <v>24</v>
      </c>
      <c r="Q98" s="222" t="s">
        <v>620</v>
      </c>
      <c r="R98" s="34" t="s">
        <v>621</v>
      </c>
    </row>
    <row r="99" spans="1:19" ht="66" hidden="1">
      <c r="A99" s="71">
        <f t="shared" si="1"/>
        <v>34</v>
      </c>
      <c r="B99" s="90" t="s">
        <v>881</v>
      </c>
      <c r="C99" s="227" t="s">
        <v>25</v>
      </c>
      <c r="D99" s="53" t="s">
        <v>903</v>
      </c>
      <c r="E99" s="50" t="s">
        <v>612</v>
      </c>
      <c r="F99" s="53" t="s">
        <v>553</v>
      </c>
      <c r="G99" s="34" t="s">
        <v>904</v>
      </c>
      <c r="H99" s="50" t="s">
        <v>810</v>
      </c>
      <c r="I99" s="34" t="s">
        <v>905</v>
      </c>
      <c r="J99" s="50"/>
      <c r="K99" s="50"/>
      <c r="L99" s="50"/>
      <c r="M99" s="82">
        <v>2</v>
      </c>
      <c r="N99" s="226">
        <v>46029</v>
      </c>
      <c r="O99" s="225">
        <v>1</v>
      </c>
      <c r="P99" s="53" t="s">
        <v>24</v>
      </c>
      <c r="Q99" s="222" t="s">
        <v>620</v>
      </c>
      <c r="R99" s="34" t="s">
        <v>621</v>
      </c>
    </row>
    <row r="100" spans="1:19" ht="66" hidden="1">
      <c r="A100" s="71">
        <f t="shared" si="1"/>
        <v>35</v>
      </c>
      <c r="B100" s="90" t="s">
        <v>906</v>
      </c>
      <c r="C100" s="232" t="s">
        <v>25</v>
      </c>
      <c r="D100" s="53" t="s">
        <v>907</v>
      </c>
      <c r="E100" s="50" t="s">
        <v>592</v>
      </c>
      <c r="F100" s="53" t="s">
        <v>553</v>
      </c>
      <c r="G100" s="34" t="s">
        <v>908</v>
      </c>
      <c r="H100" s="50" t="s">
        <v>141</v>
      </c>
      <c r="I100" s="34" t="s">
        <v>909</v>
      </c>
      <c r="J100" s="50"/>
      <c r="K100" s="50"/>
      <c r="L100" s="50"/>
      <c r="M100" s="82">
        <v>2</v>
      </c>
      <c r="N100" s="226">
        <v>46029</v>
      </c>
      <c r="O100" s="225">
        <v>1</v>
      </c>
      <c r="P100" s="53" t="s">
        <v>24</v>
      </c>
      <c r="Q100" s="222" t="s">
        <v>620</v>
      </c>
      <c r="R100" s="34" t="s">
        <v>621</v>
      </c>
    </row>
    <row r="101" spans="1:19" ht="66" hidden="1">
      <c r="A101" s="71">
        <f t="shared" si="1"/>
        <v>36</v>
      </c>
      <c r="B101" s="90" t="s">
        <v>625</v>
      </c>
      <c r="C101" s="227" t="s">
        <v>25</v>
      </c>
      <c r="D101" s="53" t="s">
        <v>903</v>
      </c>
      <c r="E101" s="50" t="s">
        <v>612</v>
      </c>
      <c r="F101" s="53" t="s">
        <v>551</v>
      </c>
      <c r="G101" s="34" t="s">
        <v>910</v>
      </c>
      <c r="H101" s="50" t="s">
        <v>141</v>
      </c>
      <c r="I101" s="34" t="s">
        <v>911</v>
      </c>
      <c r="J101" s="50"/>
      <c r="K101" s="50"/>
      <c r="L101" s="50"/>
      <c r="M101" s="82">
        <v>2</v>
      </c>
      <c r="N101" s="226">
        <v>46029</v>
      </c>
      <c r="O101" s="225">
        <v>0.5</v>
      </c>
      <c r="P101" s="53" t="s">
        <v>24</v>
      </c>
      <c r="Q101" s="222" t="s">
        <v>620</v>
      </c>
      <c r="R101" s="34" t="s">
        <v>621</v>
      </c>
    </row>
    <row r="102" spans="1:19" ht="66" hidden="1">
      <c r="A102" s="71">
        <f t="shared" si="1"/>
        <v>37</v>
      </c>
      <c r="B102" s="90" t="s">
        <v>102</v>
      </c>
      <c r="C102" s="227" t="s">
        <v>25</v>
      </c>
      <c r="D102" s="53" t="s">
        <v>912</v>
      </c>
      <c r="E102" s="50" t="s">
        <v>736</v>
      </c>
      <c r="F102" s="53" t="s">
        <v>549</v>
      </c>
      <c r="G102" s="34" t="s">
        <v>913</v>
      </c>
      <c r="H102" s="50" t="s">
        <v>141</v>
      </c>
      <c r="I102" s="34" t="s">
        <v>914</v>
      </c>
      <c r="J102" s="50"/>
      <c r="K102" s="50"/>
      <c r="L102" s="50"/>
      <c r="M102" s="82">
        <v>2</v>
      </c>
      <c r="N102" s="226">
        <v>46029</v>
      </c>
      <c r="O102" s="225">
        <v>3</v>
      </c>
      <c r="P102" s="53" t="s">
        <v>24</v>
      </c>
      <c r="Q102" s="222" t="s">
        <v>620</v>
      </c>
      <c r="R102" s="34" t="s">
        <v>621</v>
      </c>
    </row>
    <row r="103" spans="1:19" s="142" customFormat="1" ht="82.5" hidden="1">
      <c r="A103" s="71">
        <f t="shared" si="1"/>
        <v>38</v>
      </c>
      <c r="B103" s="139" t="s">
        <v>915</v>
      </c>
      <c r="C103" s="233" t="s">
        <v>25</v>
      </c>
      <c r="D103" s="79" t="s">
        <v>916</v>
      </c>
      <c r="E103" s="79" t="s">
        <v>573</v>
      </c>
      <c r="F103" s="234" t="s">
        <v>551</v>
      </c>
      <c r="G103" s="140" t="s">
        <v>917</v>
      </c>
      <c r="H103" s="79" t="s">
        <v>141</v>
      </c>
      <c r="I103" s="141" t="s">
        <v>918</v>
      </c>
      <c r="J103" s="235"/>
      <c r="K103" s="235"/>
      <c r="L103" s="235"/>
      <c r="M103" s="79">
        <v>2</v>
      </c>
      <c r="N103" s="236">
        <v>46029</v>
      </c>
      <c r="O103" s="237">
        <v>1</v>
      </c>
      <c r="P103" s="78" t="s">
        <v>24</v>
      </c>
      <c r="Q103" s="141" t="s">
        <v>643</v>
      </c>
      <c r="R103" s="141" t="s">
        <v>644</v>
      </c>
      <c r="S103" s="282"/>
    </row>
    <row r="104" spans="1:19" ht="49.5" hidden="1">
      <c r="A104" s="71">
        <f t="shared" si="1"/>
        <v>39</v>
      </c>
      <c r="B104" s="90" t="s">
        <v>919</v>
      </c>
      <c r="C104" s="227" t="s">
        <v>25</v>
      </c>
      <c r="D104" s="53" t="s">
        <v>25</v>
      </c>
      <c r="E104" s="50" t="s">
        <v>920</v>
      </c>
      <c r="F104" s="53" t="s">
        <v>556</v>
      </c>
      <c r="G104" s="34" t="s">
        <v>921</v>
      </c>
      <c r="H104" s="50" t="s">
        <v>141</v>
      </c>
      <c r="I104" s="34" t="s">
        <v>922</v>
      </c>
      <c r="J104" s="50"/>
      <c r="K104" s="50"/>
      <c r="L104" s="50"/>
      <c r="M104" s="82">
        <v>2</v>
      </c>
      <c r="N104" s="226">
        <v>46030</v>
      </c>
      <c r="O104" s="225">
        <v>0.5</v>
      </c>
      <c r="P104" s="53" t="s">
        <v>24</v>
      </c>
      <c r="Q104" s="222" t="s">
        <v>597</v>
      </c>
      <c r="R104" s="34" t="s">
        <v>683</v>
      </c>
    </row>
    <row r="105" spans="1:19" ht="99" hidden="1">
      <c r="A105" s="71">
        <f t="shared" si="1"/>
        <v>40</v>
      </c>
      <c r="B105" s="90" t="s">
        <v>923</v>
      </c>
      <c r="C105" s="227" t="s">
        <v>25</v>
      </c>
      <c r="D105" s="53" t="s">
        <v>924</v>
      </c>
      <c r="E105" s="50" t="s">
        <v>592</v>
      </c>
      <c r="F105" s="53" t="s">
        <v>555</v>
      </c>
      <c r="G105" s="34" t="s">
        <v>925</v>
      </c>
      <c r="H105" s="50" t="s">
        <v>141</v>
      </c>
      <c r="I105" s="34" t="s">
        <v>926</v>
      </c>
      <c r="J105" s="50"/>
      <c r="K105" s="50"/>
      <c r="L105" s="50"/>
      <c r="M105" s="82">
        <v>2</v>
      </c>
      <c r="N105" s="226">
        <v>46030</v>
      </c>
      <c r="O105" s="225">
        <v>1</v>
      </c>
      <c r="P105" s="53" t="s">
        <v>24</v>
      </c>
      <c r="Q105" s="222" t="s">
        <v>597</v>
      </c>
      <c r="R105" s="34" t="s">
        <v>683</v>
      </c>
    </row>
    <row r="106" spans="1:19" ht="115.5" hidden="1">
      <c r="A106" s="71">
        <f t="shared" si="1"/>
        <v>41</v>
      </c>
      <c r="B106" s="90" t="s">
        <v>927</v>
      </c>
      <c r="C106" s="227" t="s">
        <v>25</v>
      </c>
      <c r="D106" s="53" t="s">
        <v>924</v>
      </c>
      <c r="E106" s="50" t="s">
        <v>592</v>
      </c>
      <c r="F106" s="53" t="s">
        <v>555</v>
      </c>
      <c r="G106" s="34" t="s">
        <v>925</v>
      </c>
      <c r="H106" s="50" t="s">
        <v>141</v>
      </c>
      <c r="I106" s="34" t="s">
        <v>928</v>
      </c>
      <c r="J106" s="50"/>
      <c r="K106" s="50"/>
      <c r="L106" s="50"/>
      <c r="M106" s="82">
        <v>2</v>
      </c>
      <c r="N106" s="226">
        <v>46030</v>
      </c>
      <c r="O106" s="225">
        <v>1</v>
      </c>
      <c r="P106" s="53" t="s">
        <v>24</v>
      </c>
      <c r="Q106" s="222" t="s">
        <v>597</v>
      </c>
      <c r="R106" s="34" t="s">
        <v>683</v>
      </c>
    </row>
    <row r="107" spans="1:19" ht="148.5" hidden="1">
      <c r="A107" s="71">
        <f t="shared" si="1"/>
        <v>42</v>
      </c>
      <c r="B107" s="90" t="s">
        <v>929</v>
      </c>
      <c r="C107" s="227" t="s">
        <v>930</v>
      </c>
      <c r="D107" s="53" t="s">
        <v>924</v>
      </c>
      <c r="E107" s="50" t="s">
        <v>592</v>
      </c>
      <c r="F107" s="53" t="s">
        <v>555</v>
      </c>
      <c r="G107" s="34" t="s">
        <v>925</v>
      </c>
      <c r="H107" s="50" t="s">
        <v>141</v>
      </c>
      <c r="I107" s="34" t="s">
        <v>931</v>
      </c>
      <c r="J107" s="50"/>
      <c r="K107" s="50"/>
      <c r="L107" s="50"/>
      <c r="M107" s="82">
        <v>2</v>
      </c>
      <c r="N107" s="226">
        <v>46030</v>
      </c>
      <c r="O107" s="225">
        <v>1</v>
      </c>
      <c r="P107" s="53" t="s">
        <v>615</v>
      </c>
      <c r="Q107" s="222" t="s">
        <v>597</v>
      </c>
      <c r="R107" s="34" t="s">
        <v>683</v>
      </c>
    </row>
    <row r="108" spans="1:19" ht="148.5" hidden="1">
      <c r="A108" s="71">
        <f t="shared" si="1"/>
        <v>43</v>
      </c>
      <c r="B108" s="90" t="s">
        <v>932</v>
      </c>
      <c r="C108" s="227" t="s">
        <v>933</v>
      </c>
      <c r="D108" s="53" t="s">
        <v>924</v>
      </c>
      <c r="E108" s="50" t="s">
        <v>592</v>
      </c>
      <c r="F108" s="53" t="s">
        <v>553</v>
      </c>
      <c r="G108" s="34" t="s">
        <v>934</v>
      </c>
      <c r="H108" s="50" t="s">
        <v>141</v>
      </c>
      <c r="I108" s="34" t="s">
        <v>935</v>
      </c>
      <c r="J108" s="50"/>
      <c r="K108" s="50"/>
      <c r="L108" s="50"/>
      <c r="M108" s="82">
        <v>2</v>
      </c>
      <c r="N108" s="226">
        <v>46030</v>
      </c>
      <c r="O108" s="225">
        <v>4</v>
      </c>
      <c r="P108" s="53" t="s">
        <v>615</v>
      </c>
      <c r="Q108" s="222" t="s">
        <v>597</v>
      </c>
      <c r="R108" s="34" t="s">
        <v>683</v>
      </c>
    </row>
    <row r="109" spans="1:19" ht="66" hidden="1">
      <c r="A109" s="71">
        <f t="shared" si="1"/>
        <v>44</v>
      </c>
      <c r="B109" s="90" t="s">
        <v>859</v>
      </c>
      <c r="C109" s="227" t="s">
        <v>25</v>
      </c>
      <c r="D109" s="53" t="s">
        <v>936</v>
      </c>
      <c r="E109" s="50" t="s">
        <v>592</v>
      </c>
      <c r="F109" s="53" t="s">
        <v>554</v>
      </c>
      <c r="G109" s="34" t="s">
        <v>937</v>
      </c>
      <c r="H109" s="50" t="s">
        <v>141</v>
      </c>
      <c r="I109" s="34" t="s">
        <v>938</v>
      </c>
      <c r="J109" s="50"/>
      <c r="K109" s="50"/>
      <c r="L109" s="50"/>
      <c r="M109" s="82">
        <v>2</v>
      </c>
      <c r="N109" s="226">
        <v>46030</v>
      </c>
      <c r="O109" s="225">
        <v>1</v>
      </c>
      <c r="P109" s="53" t="s">
        <v>24</v>
      </c>
      <c r="Q109" s="222" t="s">
        <v>597</v>
      </c>
      <c r="R109" s="34" t="s">
        <v>683</v>
      </c>
    </row>
    <row r="110" spans="1:19" ht="66" hidden="1">
      <c r="A110" s="71">
        <f t="shared" si="1"/>
        <v>45</v>
      </c>
      <c r="B110" s="90" t="s">
        <v>49</v>
      </c>
      <c r="C110" s="227" t="s">
        <v>25</v>
      </c>
      <c r="D110" s="53" t="s">
        <v>939</v>
      </c>
      <c r="E110" s="50" t="s">
        <v>573</v>
      </c>
      <c r="F110" s="53" t="s">
        <v>551</v>
      </c>
      <c r="G110" s="34" t="s">
        <v>940</v>
      </c>
      <c r="H110" s="50" t="s">
        <v>141</v>
      </c>
      <c r="I110" s="34" t="s">
        <v>941</v>
      </c>
      <c r="J110" s="50"/>
      <c r="K110" s="50"/>
      <c r="L110" s="50"/>
      <c r="M110" s="82">
        <v>2</v>
      </c>
      <c r="N110" s="226">
        <v>46030</v>
      </c>
      <c r="O110" s="225">
        <v>1</v>
      </c>
      <c r="P110" s="53" t="s">
        <v>24</v>
      </c>
      <c r="Q110" s="222" t="s">
        <v>597</v>
      </c>
      <c r="R110" s="34" t="s">
        <v>683</v>
      </c>
    </row>
    <row r="111" spans="1:19" ht="49.5" hidden="1">
      <c r="A111" s="71">
        <f t="shared" si="1"/>
        <v>46</v>
      </c>
      <c r="B111" s="90" t="s">
        <v>942</v>
      </c>
      <c r="C111" s="227" t="s">
        <v>25</v>
      </c>
      <c r="D111" s="53" t="s">
        <v>25</v>
      </c>
      <c r="E111" s="50" t="s">
        <v>592</v>
      </c>
      <c r="F111" s="53" t="s">
        <v>556</v>
      </c>
      <c r="G111" s="34" t="s">
        <v>921</v>
      </c>
      <c r="H111" s="50" t="s">
        <v>141</v>
      </c>
      <c r="I111" s="34" t="s">
        <v>922</v>
      </c>
      <c r="J111" s="50"/>
      <c r="K111" s="50"/>
      <c r="L111" s="50"/>
      <c r="M111" s="82">
        <v>2</v>
      </c>
      <c r="N111" s="226">
        <v>46030</v>
      </c>
      <c r="O111" s="225">
        <v>0.5</v>
      </c>
      <c r="P111" s="53" t="s">
        <v>24</v>
      </c>
      <c r="Q111" s="222" t="s">
        <v>597</v>
      </c>
      <c r="R111" s="34" t="s">
        <v>683</v>
      </c>
    </row>
    <row r="112" spans="1:19" ht="82.5" hidden="1">
      <c r="A112" s="71">
        <f t="shared" si="1"/>
        <v>47</v>
      </c>
      <c r="B112" s="90" t="s">
        <v>943</v>
      </c>
      <c r="C112" s="227" t="s">
        <v>25</v>
      </c>
      <c r="D112" s="53" t="s">
        <v>944</v>
      </c>
      <c r="E112" s="50" t="s">
        <v>584</v>
      </c>
      <c r="F112" s="53" t="s">
        <v>554</v>
      </c>
      <c r="G112" s="34" t="s">
        <v>945</v>
      </c>
      <c r="H112" s="50" t="s">
        <v>141</v>
      </c>
      <c r="I112" s="34" t="s">
        <v>946</v>
      </c>
      <c r="J112" s="50"/>
      <c r="K112" s="50"/>
      <c r="L112" s="50"/>
      <c r="M112" s="82">
        <v>2</v>
      </c>
      <c r="N112" s="226">
        <v>46030</v>
      </c>
      <c r="O112" s="225">
        <v>1</v>
      </c>
      <c r="P112" s="53" t="s">
        <v>24</v>
      </c>
      <c r="Q112" s="222" t="s">
        <v>597</v>
      </c>
      <c r="R112" s="34" t="s">
        <v>683</v>
      </c>
    </row>
    <row r="113" spans="1:18" ht="82.5" hidden="1">
      <c r="A113" s="71">
        <f t="shared" si="1"/>
        <v>48</v>
      </c>
      <c r="B113" s="90" t="s">
        <v>947</v>
      </c>
      <c r="C113" s="227" t="s">
        <v>25</v>
      </c>
      <c r="D113" s="53" t="s">
        <v>948</v>
      </c>
      <c r="E113" s="50" t="s">
        <v>652</v>
      </c>
      <c r="F113" s="53" t="s">
        <v>549</v>
      </c>
      <c r="G113" s="34" t="s">
        <v>949</v>
      </c>
      <c r="H113" s="50" t="s">
        <v>141</v>
      </c>
      <c r="I113" s="34" t="s">
        <v>950</v>
      </c>
      <c r="J113" s="50"/>
      <c r="K113" s="50"/>
      <c r="L113" s="50"/>
      <c r="M113" s="82">
        <v>2</v>
      </c>
      <c r="N113" s="226">
        <v>46030</v>
      </c>
      <c r="O113" s="225">
        <v>2</v>
      </c>
      <c r="P113" s="53" t="s">
        <v>53</v>
      </c>
      <c r="Q113" s="222" t="s">
        <v>575</v>
      </c>
      <c r="R113" s="34" t="s">
        <v>708</v>
      </c>
    </row>
    <row r="114" spans="1:18" ht="148.5" hidden="1">
      <c r="A114" s="71">
        <f t="shared" si="1"/>
        <v>49</v>
      </c>
      <c r="B114" s="90" t="s">
        <v>932</v>
      </c>
      <c r="C114" s="227" t="s">
        <v>933</v>
      </c>
      <c r="D114" s="53" t="s">
        <v>924</v>
      </c>
      <c r="E114" s="50" t="s">
        <v>592</v>
      </c>
      <c r="F114" s="53" t="s">
        <v>553</v>
      </c>
      <c r="G114" s="34" t="s">
        <v>934</v>
      </c>
      <c r="H114" s="50" t="s">
        <v>141</v>
      </c>
      <c r="I114" s="34" t="s">
        <v>951</v>
      </c>
      <c r="J114" s="50"/>
      <c r="K114" s="50"/>
      <c r="L114" s="50"/>
      <c r="M114" s="82">
        <v>2</v>
      </c>
      <c r="N114" s="226">
        <v>46031</v>
      </c>
      <c r="O114" s="225">
        <v>2</v>
      </c>
      <c r="P114" s="53" t="s">
        <v>24</v>
      </c>
      <c r="Q114" s="222" t="s">
        <v>597</v>
      </c>
      <c r="R114" s="34" t="s">
        <v>683</v>
      </c>
    </row>
    <row r="115" spans="1:18" ht="115.5" hidden="1">
      <c r="A115" s="71">
        <f t="shared" si="1"/>
        <v>50</v>
      </c>
      <c r="B115" s="90" t="s">
        <v>952</v>
      </c>
      <c r="C115" s="227" t="s">
        <v>25</v>
      </c>
      <c r="D115" s="53" t="s">
        <v>953</v>
      </c>
      <c r="E115" s="50" t="s">
        <v>736</v>
      </c>
      <c r="F115" s="53" t="s">
        <v>551</v>
      </c>
      <c r="G115" s="34" t="s">
        <v>954</v>
      </c>
      <c r="H115" s="50" t="s">
        <v>141</v>
      </c>
      <c r="I115" s="34" t="s">
        <v>955</v>
      </c>
      <c r="J115" s="50"/>
      <c r="K115" s="50"/>
      <c r="L115" s="50"/>
      <c r="M115" s="82">
        <v>2</v>
      </c>
      <c r="N115" s="226">
        <v>46031</v>
      </c>
      <c r="O115" s="225">
        <v>2</v>
      </c>
      <c r="P115" s="53" t="s">
        <v>24</v>
      </c>
      <c r="Q115" s="222" t="s">
        <v>597</v>
      </c>
      <c r="R115" s="34" t="s">
        <v>683</v>
      </c>
    </row>
    <row r="116" spans="1:18" ht="66" hidden="1">
      <c r="A116" s="71">
        <f t="shared" si="1"/>
        <v>51</v>
      </c>
      <c r="B116" s="90" t="s">
        <v>956</v>
      </c>
      <c r="C116" s="227" t="s">
        <v>25</v>
      </c>
      <c r="D116" s="53" t="s">
        <v>957</v>
      </c>
      <c r="E116" s="50" t="s">
        <v>592</v>
      </c>
      <c r="F116" s="53" t="s">
        <v>554</v>
      </c>
      <c r="G116" s="34" t="s">
        <v>958</v>
      </c>
      <c r="H116" s="50" t="s">
        <v>141</v>
      </c>
      <c r="I116" s="34" t="s">
        <v>959</v>
      </c>
      <c r="J116" s="50"/>
      <c r="K116" s="50"/>
      <c r="L116" s="50"/>
      <c r="M116" s="82">
        <v>2</v>
      </c>
      <c r="N116" s="226">
        <v>46031</v>
      </c>
      <c r="O116" s="225">
        <v>1</v>
      </c>
      <c r="P116" s="53" t="s">
        <v>24</v>
      </c>
      <c r="Q116" s="222" t="s">
        <v>597</v>
      </c>
      <c r="R116" s="34" t="s">
        <v>683</v>
      </c>
    </row>
    <row r="117" spans="1:18" ht="66" hidden="1">
      <c r="A117" s="71">
        <f t="shared" si="1"/>
        <v>52</v>
      </c>
      <c r="B117" s="90" t="s">
        <v>960</v>
      </c>
      <c r="C117" s="227" t="s">
        <v>25</v>
      </c>
      <c r="D117" s="53" t="s">
        <v>957</v>
      </c>
      <c r="E117" s="50" t="s">
        <v>592</v>
      </c>
      <c r="F117" s="53" t="s">
        <v>551</v>
      </c>
      <c r="G117" s="34" t="s">
        <v>961</v>
      </c>
      <c r="H117" s="50" t="s">
        <v>141</v>
      </c>
      <c r="I117" s="34" t="s">
        <v>962</v>
      </c>
      <c r="J117" s="50"/>
      <c r="K117" s="50"/>
      <c r="L117" s="50"/>
      <c r="M117" s="82">
        <v>2</v>
      </c>
      <c r="N117" s="226">
        <v>46031</v>
      </c>
      <c r="O117" s="225">
        <v>1</v>
      </c>
      <c r="P117" s="53" t="s">
        <v>24</v>
      </c>
      <c r="Q117" s="222" t="s">
        <v>597</v>
      </c>
      <c r="R117" s="34" t="s">
        <v>683</v>
      </c>
    </row>
    <row r="118" spans="1:18" ht="66" hidden="1">
      <c r="A118" s="71">
        <f t="shared" si="1"/>
        <v>53</v>
      </c>
      <c r="B118" s="90" t="s">
        <v>963</v>
      </c>
      <c r="C118" s="227" t="s">
        <v>25</v>
      </c>
      <c r="D118" s="53" t="s">
        <v>957</v>
      </c>
      <c r="E118" s="50" t="s">
        <v>592</v>
      </c>
      <c r="F118" s="53" t="s">
        <v>554</v>
      </c>
      <c r="G118" s="34" t="s">
        <v>964</v>
      </c>
      <c r="H118" s="50" t="s">
        <v>141</v>
      </c>
      <c r="I118" s="34" t="s">
        <v>965</v>
      </c>
      <c r="J118" s="50"/>
      <c r="K118" s="50"/>
      <c r="L118" s="50"/>
      <c r="M118" s="82">
        <v>2</v>
      </c>
      <c r="N118" s="226">
        <v>46031</v>
      </c>
      <c r="O118" s="225">
        <v>1</v>
      </c>
      <c r="P118" s="53" t="s">
        <v>615</v>
      </c>
      <c r="Q118" s="222" t="s">
        <v>597</v>
      </c>
      <c r="R118" s="34" t="s">
        <v>683</v>
      </c>
    </row>
    <row r="119" spans="1:18" ht="66" hidden="1">
      <c r="A119" s="71">
        <f t="shared" si="1"/>
        <v>54</v>
      </c>
      <c r="B119" s="90" t="s">
        <v>86</v>
      </c>
      <c r="C119" s="227" t="s">
        <v>25</v>
      </c>
      <c r="D119" s="53" t="s">
        <v>966</v>
      </c>
      <c r="E119" s="50" t="s">
        <v>584</v>
      </c>
      <c r="F119" s="53" t="s">
        <v>552</v>
      </c>
      <c r="G119" s="34" t="s">
        <v>967</v>
      </c>
      <c r="H119" s="50" t="s">
        <v>141</v>
      </c>
      <c r="I119" s="34" t="s">
        <v>968</v>
      </c>
      <c r="J119" s="50"/>
      <c r="K119" s="50"/>
      <c r="L119" s="50"/>
      <c r="M119" s="82">
        <v>2</v>
      </c>
      <c r="N119" s="226">
        <v>46031</v>
      </c>
      <c r="O119" s="225">
        <v>1</v>
      </c>
      <c r="P119" s="53" t="s">
        <v>24</v>
      </c>
      <c r="Q119" s="222" t="s">
        <v>575</v>
      </c>
      <c r="R119" s="34" t="s">
        <v>708</v>
      </c>
    </row>
    <row r="120" spans="1:18" ht="132" hidden="1">
      <c r="A120" s="71">
        <f t="shared" si="1"/>
        <v>55</v>
      </c>
      <c r="B120" s="90" t="s">
        <v>49</v>
      </c>
      <c r="C120" s="227" t="s">
        <v>25</v>
      </c>
      <c r="D120" s="53" t="s">
        <v>969</v>
      </c>
      <c r="E120" s="50" t="s">
        <v>573</v>
      </c>
      <c r="F120" s="53" t="s">
        <v>551</v>
      </c>
      <c r="G120" s="34" t="s">
        <v>970</v>
      </c>
      <c r="H120" s="50" t="s">
        <v>141</v>
      </c>
      <c r="I120" s="34" t="s">
        <v>971</v>
      </c>
      <c r="J120" s="50"/>
      <c r="K120" s="50"/>
      <c r="L120" s="50"/>
      <c r="M120" s="82">
        <v>2</v>
      </c>
      <c r="N120" s="226">
        <v>46031</v>
      </c>
      <c r="O120" s="225">
        <v>5</v>
      </c>
      <c r="P120" s="53" t="s">
        <v>53</v>
      </c>
      <c r="Q120" s="222" t="s">
        <v>575</v>
      </c>
      <c r="R120" s="34" t="s">
        <v>708</v>
      </c>
    </row>
    <row r="121" spans="1:18" ht="165" hidden="1">
      <c r="A121" s="71">
        <v>1</v>
      </c>
      <c r="B121" s="90" t="s">
        <v>49</v>
      </c>
      <c r="C121" s="227" t="s">
        <v>25</v>
      </c>
      <c r="D121" s="53" t="s">
        <v>972</v>
      </c>
      <c r="E121" s="50" t="s">
        <v>573</v>
      </c>
      <c r="F121" s="53" t="s">
        <v>551</v>
      </c>
      <c r="G121" s="34" t="s">
        <v>973</v>
      </c>
      <c r="H121" s="50" t="s">
        <v>810</v>
      </c>
      <c r="I121" s="34" t="s">
        <v>974</v>
      </c>
      <c r="J121" s="50"/>
      <c r="K121" s="50"/>
      <c r="L121" s="50"/>
      <c r="M121" s="82">
        <v>3</v>
      </c>
      <c r="N121" s="226">
        <v>46032</v>
      </c>
      <c r="O121" s="225">
        <v>1.5</v>
      </c>
      <c r="P121" s="53" t="s">
        <v>24</v>
      </c>
      <c r="Q121" s="222" t="s">
        <v>643</v>
      </c>
      <c r="R121" s="34" t="s">
        <v>766</v>
      </c>
    </row>
    <row r="122" spans="1:18" ht="66" hidden="1">
      <c r="A122" s="71">
        <v>2</v>
      </c>
      <c r="B122" s="90" t="s">
        <v>975</v>
      </c>
      <c r="C122" s="227" t="s">
        <v>25</v>
      </c>
      <c r="D122" s="53" t="s">
        <v>976</v>
      </c>
      <c r="E122" s="50" t="s">
        <v>592</v>
      </c>
      <c r="F122" s="53" t="s">
        <v>554</v>
      </c>
      <c r="G122" s="34" t="s">
        <v>977</v>
      </c>
      <c r="H122" s="50" t="s">
        <v>141</v>
      </c>
      <c r="I122" s="34" t="s">
        <v>978</v>
      </c>
      <c r="J122" s="50"/>
      <c r="K122" s="50"/>
      <c r="L122" s="50"/>
      <c r="M122" s="82">
        <v>3</v>
      </c>
      <c r="N122" s="226">
        <v>46032</v>
      </c>
      <c r="O122" s="225">
        <v>0.5</v>
      </c>
      <c r="P122" s="53" t="s">
        <v>24</v>
      </c>
      <c r="Q122" s="222" t="s">
        <v>643</v>
      </c>
      <c r="R122" s="34" t="s">
        <v>766</v>
      </c>
    </row>
    <row r="123" spans="1:18" ht="66" hidden="1">
      <c r="A123" s="71">
        <v>3</v>
      </c>
      <c r="B123" s="90" t="s">
        <v>979</v>
      </c>
      <c r="C123" s="227" t="s">
        <v>25</v>
      </c>
      <c r="D123" s="53" t="s">
        <v>25</v>
      </c>
      <c r="E123" s="50" t="s">
        <v>584</v>
      </c>
      <c r="F123" s="53" t="s">
        <v>551</v>
      </c>
      <c r="G123" s="34" t="s">
        <v>980</v>
      </c>
      <c r="H123" s="50" t="s">
        <v>141</v>
      </c>
      <c r="I123" s="34" t="s">
        <v>981</v>
      </c>
      <c r="J123" s="50"/>
      <c r="K123" s="50"/>
      <c r="L123" s="50"/>
      <c r="M123" s="82">
        <v>3</v>
      </c>
      <c r="N123" s="226">
        <v>46032</v>
      </c>
      <c r="O123" s="225">
        <v>1</v>
      </c>
      <c r="P123" s="53" t="s">
        <v>24</v>
      </c>
      <c r="Q123" s="222" t="s">
        <v>643</v>
      </c>
      <c r="R123" s="34" t="s">
        <v>766</v>
      </c>
    </row>
    <row r="124" spans="1:18" ht="82.5" hidden="1">
      <c r="A124" s="71">
        <v>4</v>
      </c>
      <c r="B124" s="90" t="s">
        <v>982</v>
      </c>
      <c r="C124" s="227" t="s">
        <v>25</v>
      </c>
      <c r="D124" s="53" t="s">
        <v>983</v>
      </c>
      <c r="E124" s="50" t="s">
        <v>584</v>
      </c>
      <c r="F124" s="53" t="s">
        <v>552</v>
      </c>
      <c r="G124" s="34" t="s">
        <v>532</v>
      </c>
      <c r="H124" s="50" t="s">
        <v>141</v>
      </c>
      <c r="I124" s="34" t="s">
        <v>984</v>
      </c>
      <c r="J124" s="50"/>
      <c r="K124" s="50"/>
      <c r="L124" s="50"/>
      <c r="M124" s="82">
        <v>3</v>
      </c>
      <c r="N124" s="226">
        <v>46032</v>
      </c>
      <c r="O124" s="225">
        <v>1</v>
      </c>
      <c r="P124" s="53" t="s">
        <v>24</v>
      </c>
      <c r="Q124" s="222" t="s">
        <v>643</v>
      </c>
      <c r="R124" s="34" t="s">
        <v>766</v>
      </c>
    </row>
    <row r="125" spans="1:18" ht="66" hidden="1">
      <c r="A125" s="71">
        <v>5</v>
      </c>
      <c r="B125" s="90" t="s">
        <v>66</v>
      </c>
      <c r="C125" s="227" t="s">
        <v>25</v>
      </c>
      <c r="D125" s="53" t="s">
        <v>972</v>
      </c>
      <c r="E125" s="50" t="s">
        <v>573</v>
      </c>
      <c r="F125" s="53" t="s">
        <v>551</v>
      </c>
      <c r="G125" s="34" t="s">
        <v>985</v>
      </c>
      <c r="H125" s="50" t="s">
        <v>141</v>
      </c>
      <c r="I125" s="34" t="s">
        <v>986</v>
      </c>
      <c r="J125" s="50"/>
      <c r="K125" s="50"/>
      <c r="L125" s="50"/>
      <c r="M125" s="82">
        <v>3</v>
      </c>
      <c r="N125" s="226">
        <v>46032</v>
      </c>
      <c r="O125" s="225">
        <v>1</v>
      </c>
      <c r="P125" s="53" t="s">
        <v>24</v>
      </c>
      <c r="Q125" s="222" t="s">
        <v>643</v>
      </c>
      <c r="R125" s="34" t="s">
        <v>766</v>
      </c>
    </row>
    <row r="126" spans="1:18" ht="99" hidden="1">
      <c r="A126" s="71">
        <v>6</v>
      </c>
      <c r="B126" s="90" t="s">
        <v>49</v>
      </c>
      <c r="C126" s="227" t="s">
        <v>25</v>
      </c>
      <c r="D126" s="53" t="s">
        <v>972</v>
      </c>
      <c r="E126" s="50" t="s">
        <v>573</v>
      </c>
      <c r="F126" s="53" t="s">
        <v>549</v>
      </c>
      <c r="G126" s="34" t="s">
        <v>987</v>
      </c>
      <c r="H126" s="50" t="s">
        <v>141</v>
      </c>
      <c r="I126" s="34" t="s">
        <v>988</v>
      </c>
      <c r="J126" s="50"/>
      <c r="K126" s="50"/>
      <c r="L126" s="50"/>
      <c r="M126" s="82">
        <v>3</v>
      </c>
      <c r="N126" s="226">
        <v>46032</v>
      </c>
      <c r="O126" s="225">
        <v>5</v>
      </c>
      <c r="P126" s="53" t="s">
        <v>73</v>
      </c>
      <c r="Q126" s="222" t="s">
        <v>643</v>
      </c>
      <c r="R126" s="34" t="s">
        <v>766</v>
      </c>
    </row>
    <row r="127" spans="1:18" ht="165" hidden="1">
      <c r="A127" s="71">
        <v>1</v>
      </c>
      <c r="B127" s="90" t="s">
        <v>49</v>
      </c>
      <c r="C127" s="227" t="s">
        <v>25</v>
      </c>
      <c r="D127" s="53" t="s">
        <v>989</v>
      </c>
      <c r="E127" s="50" t="s">
        <v>573</v>
      </c>
      <c r="F127" s="53" t="s">
        <v>551</v>
      </c>
      <c r="G127" s="34" t="s">
        <v>987</v>
      </c>
      <c r="H127" s="50" t="s">
        <v>810</v>
      </c>
      <c r="I127" s="34" t="s">
        <v>990</v>
      </c>
      <c r="J127" s="50"/>
      <c r="K127" s="50"/>
      <c r="L127" s="50"/>
      <c r="M127" s="82">
        <v>3</v>
      </c>
      <c r="N127" s="226">
        <v>46032</v>
      </c>
      <c r="O127" s="225">
        <v>2.5</v>
      </c>
      <c r="P127" s="53" t="s">
        <v>73</v>
      </c>
      <c r="Q127" s="222" t="s">
        <v>620</v>
      </c>
      <c r="R127" s="34" t="s">
        <v>801</v>
      </c>
    </row>
    <row r="128" spans="1:18" ht="49.5" hidden="1">
      <c r="A128" s="71">
        <v>2</v>
      </c>
      <c r="B128" s="90" t="s">
        <v>991</v>
      </c>
      <c r="C128" s="227" t="s">
        <v>25</v>
      </c>
      <c r="D128" s="53" t="s">
        <v>25</v>
      </c>
      <c r="E128" s="50" t="s">
        <v>592</v>
      </c>
      <c r="F128" s="53" t="s">
        <v>556</v>
      </c>
      <c r="G128" s="34" t="s">
        <v>992</v>
      </c>
      <c r="H128" s="50" t="s">
        <v>141</v>
      </c>
      <c r="I128" s="34" t="s">
        <v>993</v>
      </c>
      <c r="J128" s="50"/>
      <c r="K128" s="50"/>
      <c r="L128" s="50"/>
      <c r="M128" s="82">
        <v>3</v>
      </c>
      <c r="N128" s="226">
        <v>46032</v>
      </c>
      <c r="O128" s="225">
        <v>0.5</v>
      </c>
      <c r="P128" s="53" t="s">
        <v>24</v>
      </c>
      <c r="Q128" s="222" t="s">
        <v>620</v>
      </c>
      <c r="R128" s="34" t="s">
        <v>801</v>
      </c>
    </row>
    <row r="129" spans="1:22" ht="99" hidden="1">
      <c r="A129" s="71">
        <v>3</v>
      </c>
      <c r="B129" s="90" t="s">
        <v>994</v>
      </c>
      <c r="C129" s="227" t="s">
        <v>25</v>
      </c>
      <c r="D129" s="53" t="s">
        <v>995</v>
      </c>
      <c r="E129" s="50" t="s">
        <v>592</v>
      </c>
      <c r="F129" s="53" t="s">
        <v>555</v>
      </c>
      <c r="G129" s="34" t="s">
        <v>996</v>
      </c>
      <c r="H129" s="50" t="s">
        <v>141</v>
      </c>
      <c r="I129" s="34" t="s">
        <v>997</v>
      </c>
      <c r="J129" s="50"/>
      <c r="K129" s="50"/>
      <c r="L129" s="50"/>
      <c r="M129" s="82">
        <v>3</v>
      </c>
      <c r="N129" s="226">
        <v>46032</v>
      </c>
      <c r="O129" s="225">
        <v>0.5</v>
      </c>
      <c r="P129" s="53" t="s">
        <v>73</v>
      </c>
      <c r="Q129" s="222" t="s">
        <v>620</v>
      </c>
      <c r="R129" s="34" t="s">
        <v>801</v>
      </c>
    </row>
    <row r="130" spans="1:22" ht="148.5" hidden="1">
      <c r="A130" s="71">
        <v>1</v>
      </c>
      <c r="B130" s="90" t="s">
        <v>49</v>
      </c>
      <c r="C130" s="227" t="s">
        <v>25</v>
      </c>
      <c r="D130" s="53" t="s">
        <v>989</v>
      </c>
      <c r="E130" s="50" t="s">
        <v>573</v>
      </c>
      <c r="F130" s="53" t="s">
        <v>551</v>
      </c>
      <c r="G130" s="34" t="s">
        <v>998</v>
      </c>
      <c r="H130" s="50" t="s">
        <v>810</v>
      </c>
      <c r="I130" s="34" t="s">
        <v>999</v>
      </c>
      <c r="J130" s="50"/>
      <c r="K130" s="50"/>
      <c r="L130" s="50"/>
      <c r="M130" s="82">
        <v>3</v>
      </c>
      <c r="N130" s="226">
        <v>46033</v>
      </c>
      <c r="O130" s="225">
        <v>3</v>
      </c>
      <c r="P130" s="53" t="s">
        <v>24</v>
      </c>
      <c r="Q130" s="222" t="s">
        <v>643</v>
      </c>
      <c r="R130" s="34" t="s">
        <v>766</v>
      </c>
    </row>
    <row r="131" spans="1:22" ht="198" hidden="1">
      <c r="A131" s="71">
        <v>2</v>
      </c>
      <c r="B131" s="90" t="s">
        <v>994</v>
      </c>
      <c r="C131" s="227" t="s">
        <v>25</v>
      </c>
      <c r="D131" s="53" t="s">
        <v>995</v>
      </c>
      <c r="E131" s="50" t="s">
        <v>592</v>
      </c>
      <c r="F131" s="53" t="s">
        <v>555</v>
      </c>
      <c r="G131" s="34" t="s">
        <v>1000</v>
      </c>
      <c r="H131" s="50" t="s">
        <v>810</v>
      </c>
      <c r="I131" s="34" t="s">
        <v>1001</v>
      </c>
      <c r="J131" s="50"/>
      <c r="K131" s="50"/>
      <c r="L131" s="50"/>
      <c r="M131" s="82">
        <v>3</v>
      </c>
      <c r="N131" s="226">
        <v>46033</v>
      </c>
      <c r="O131" s="225">
        <v>2.5</v>
      </c>
      <c r="P131" s="53" t="s">
        <v>24</v>
      </c>
      <c r="Q131" s="222" t="s">
        <v>643</v>
      </c>
      <c r="R131" s="34" t="s">
        <v>766</v>
      </c>
    </row>
    <row r="132" spans="1:22" ht="82.5" hidden="1">
      <c r="A132" s="71">
        <v>3</v>
      </c>
      <c r="B132" s="90" t="s">
        <v>106</v>
      </c>
      <c r="C132" s="227" t="s">
        <v>25</v>
      </c>
      <c r="D132" s="53" t="s">
        <v>1002</v>
      </c>
      <c r="E132" s="50" t="s">
        <v>612</v>
      </c>
      <c r="F132" s="53" t="s">
        <v>552</v>
      </c>
      <c r="G132" s="34" t="s">
        <v>1003</v>
      </c>
      <c r="H132" s="50" t="s">
        <v>141</v>
      </c>
      <c r="I132" s="34" t="s">
        <v>1004</v>
      </c>
      <c r="J132" s="50"/>
      <c r="K132" s="50"/>
      <c r="L132" s="50"/>
      <c r="M132" s="82">
        <v>3</v>
      </c>
      <c r="N132" s="226">
        <v>46033</v>
      </c>
      <c r="O132" s="225">
        <v>1</v>
      </c>
      <c r="P132" s="53" t="s">
        <v>24</v>
      </c>
      <c r="Q132" s="222" t="s">
        <v>643</v>
      </c>
      <c r="R132" s="34" t="s">
        <v>766</v>
      </c>
    </row>
    <row r="133" spans="1:22" ht="66" hidden="1">
      <c r="A133" s="71">
        <v>4</v>
      </c>
      <c r="B133" s="90" t="s">
        <v>1005</v>
      </c>
      <c r="C133" s="227" t="s">
        <v>25</v>
      </c>
      <c r="D133" s="53" t="s">
        <v>1006</v>
      </c>
      <c r="E133" s="50" t="s">
        <v>652</v>
      </c>
      <c r="F133" s="53" t="s">
        <v>553</v>
      </c>
      <c r="G133" s="34" t="s">
        <v>1007</v>
      </c>
      <c r="H133" s="50" t="s">
        <v>141</v>
      </c>
      <c r="I133" s="34" t="s">
        <v>1008</v>
      </c>
      <c r="J133" s="50"/>
      <c r="K133" s="50"/>
      <c r="L133" s="50"/>
      <c r="M133" s="82">
        <v>3</v>
      </c>
      <c r="N133" s="226">
        <v>46033</v>
      </c>
      <c r="O133" s="225">
        <v>0.5</v>
      </c>
      <c r="P133" s="53" t="s">
        <v>24</v>
      </c>
      <c r="Q133" s="222" t="s">
        <v>643</v>
      </c>
      <c r="R133" s="34" t="s">
        <v>766</v>
      </c>
    </row>
    <row r="134" spans="1:22" ht="82.5" hidden="1">
      <c r="A134" s="71">
        <v>5</v>
      </c>
      <c r="B134" s="90" t="s">
        <v>1009</v>
      </c>
      <c r="C134" s="227" t="s">
        <v>25</v>
      </c>
      <c r="D134" s="53" t="s">
        <v>1010</v>
      </c>
      <c r="E134" s="50" t="s">
        <v>592</v>
      </c>
      <c r="F134" s="53" t="s">
        <v>555</v>
      </c>
      <c r="G134" s="34" t="s">
        <v>1011</v>
      </c>
      <c r="H134" s="50" t="s">
        <v>141</v>
      </c>
      <c r="I134" s="34" t="s">
        <v>1012</v>
      </c>
      <c r="J134" s="50"/>
      <c r="K134" s="50"/>
      <c r="L134" s="50"/>
      <c r="M134" s="82">
        <v>3</v>
      </c>
      <c r="N134" s="226">
        <v>46033</v>
      </c>
      <c r="O134" s="225">
        <v>1</v>
      </c>
      <c r="P134" s="53" t="s">
        <v>24</v>
      </c>
      <c r="Q134" s="222" t="s">
        <v>643</v>
      </c>
      <c r="R134" s="34" t="s">
        <v>766</v>
      </c>
    </row>
    <row r="135" spans="1:22" ht="49.5" hidden="1">
      <c r="A135" s="71">
        <v>6</v>
      </c>
      <c r="B135" s="90" t="s">
        <v>1013</v>
      </c>
      <c r="C135" s="227" t="s">
        <v>25</v>
      </c>
      <c r="D135" s="53" t="s">
        <v>1006</v>
      </c>
      <c r="E135" s="50" t="s">
        <v>573</v>
      </c>
      <c r="F135" s="53" t="s">
        <v>551</v>
      </c>
      <c r="G135" s="34" t="s">
        <v>1014</v>
      </c>
      <c r="H135" s="50" t="s">
        <v>141</v>
      </c>
      <c r="I135" s="34" t="s">
        <v>1015</v>
      </c>
      <c r="J135" s="50"/>
      <c r="K135" s="50"/>
      <c r="L135" s="50"/>
      <c r="M135" s="82">
        <v>3</v>
      </c>
      <c r="N135" s="226">
        <v>46033</v>
      </c>
      <c r="O135" s="225">
        <v>0.5</v>
      </c>
      <c r="P135" s="53" t="s">
        <v>24</v>
      </c>
      <c r="Q135" s="222" t="s">
        <v>643</v>
      </c>
      <c r="R135" s="34" t="s">
        <v>766</v>
      </c>
    </row>
    <row r="136" spans="1:22" s="146" customFormat="1" ht="165" hidden="1">
      <c r="A136" s="143">
        <v>1</v>
      </c>
      <c r="B136" s="144" t="s">
        <v>49</v>
      </c>
      <c r="C136" s="238" t="s">
        <v>25</v>
      </c>
      <c r="D136" s="84" t="s">
        <v>989</v>
      </c>
      <c r="E136" s="145" t="s">
        <v>573</v>
      </c>
      <c r="F136" s="84" t="s">
        <v>551</v>
      </c>
      <c r="G136" s="81" t="s">
        <v>998</v>
      </c>
      <c r="H136" s="145" t="s">
        <v>810</v>
      </c>
      <c r="I136" s="81" t="s">
        <v>1016</v>
      </c>
      <c r="J136" s="145"/>
      <c r="K136" s="145"/>
      <c r="L136" s="145"/>
      <c r="M136" s="83">
        <v>3</v>
      </c>
      <c r="N136" s="239">
        <v>46033</v>
      </c>
      <c r="O136" s="240">
        <v>1</v>
      </c>
      <c r="P136" s="84" t="s">
        <v>24</v>
      </c>
      <c r="Q136" s="241" t="s">
        <v>620</v>
      </c>
      <c r="R136" s="81" t="s">
        <v>801</v>
      </c>
      <c r="S136" s="197"/>
      <c r="T136" s="197"/>
      <c r="U136" s="197"/>
      <c r="V136" s="197"/>
    </row>
    <row r="137" spans="1:22" ht="66" hidden="1">
      <c r="A137" s="50">
        <v>1</v>
      </c>
      <c r="B137" s="90" t="s">
        <v>1017</v>
      </c>
      <c r="C137" s="50" t="s">
        <v>25</v>
      </c>
      <c r="D137" s="50" t="s">
        <v>1018</v>
      </c>
      <c r="E137" s="50" t="s">
        <v>612</v>
      </c>
      <c r="F137" s="53" t="s">
        <v>554</v>
      </c>
      <c r="G137" s="34" t="s">
        <v>1019</v>
      </c>
      <c r="H137" s="50" t="s">
        <v>141</v>
      </c>
      <c r="I137" s="34" t="s">
        <v>1020</v>
      </c>
      <c r="J137" s="50"/>
      <c r="K137" s="50"/>
      <c r="L137" s="50"/>
      <c r="M137" s="82">
        <v>3</v>
      </c>
      <c r="N137" s="226">
        <v>46034</v>
      </c>
      <c r="O137" s="225">
        <v>0.5</v>
      </c>
      <c r="P137" s="53" t="s">
        <v>53</v>
      </c>
      <c r="Q137" s="222" t="s">
        <v>575</v>
      </c>
      <c r="R137" s="34" t="s">
        <v>576</v>
      </c>
    </row>
    <row r="138" spans="1:22" ht="82.5" hidden="1">
      <c r="A138" s="50">
        <v>2</v>
      </c>
      <c r="B138" s="90" t="s">
        <v>1021</v>
      </c>
      <c r="C138" s="50" t="s">
        <v>1022</v>
      </c>
      <c r="D138" s="50" t="s">
        <v>1023</v>
      </c>
      <c r="E138" s="50" t="s">
        <v>592</v>
      </c>
      <c r="F138" s="53" t="s">
        <v>554</v>
      </c>
      <c r="G138" s="34" t="s">
        <v>1024</v>
      </c>
      <c r="H138" s="50" t="s">
        <v>810</v>
      </c>
      <c r="I138" s="34" t="s">
        <v>1025</v>
      </c>
      <c r="J138" s="50"/>
      <c r="K138" s="50"/>
      <c r="L138" s="50"/>
      <c r="M138" s="82">
        <v>3</v>
      </c>
      <c r="N138" s="226">
        <v>46034</v>
      </c>
      <c r="O138" s="225">
        <v>2</v>
      </c>
      <c r="P138" s="53" t="s">
        <v>24</v>
      </c>
      <c r="Q138" s="222" t="s">
        <v>575</v>
      </c>
      <c r="R138" s="34" t="s">
        <v>576</v>
      </c>
    </row>
    <row r="139" spans="1:22" ht="99" hidden="1">
      <c r="A139" s="50">
        <v>3</v>
      </c>
      <c r="B139" s="90" t="s">
        <v>1026</v>
      </c>
      <c r="C139" s="50" t="s">
        <v>25</v>
      </c>
      <c r="D139" s="50" t="s">
        <v>25</v>
      </c>
      <c r="E139" s="50" t="s">
        <v>736</v>
      </c>
      <c r="F139" s="53" t="s">
        <v>551</v>
      </c>
      <c r="G139" s="34" t="s">
        <v>1027</v>
      </c>
      <c r="H139" s="50" t="s">
        <v>141</v>
      </c>
      <c r="I139" s="34" t="s">
        <v>1028</v>
      </c>
      <c r="J139" s="50"/>
      <c r="K139" s="50"/>
      <c r="L139" s="50"/>
      <c r="M139" s="82">
        <v>3</v>
      </c>
      <c r="N139" s="226">
        <v>46034</v>
      </c>
      <c r="O139" s="225">
        <v>1.5</v>
      </c>
      <c r="P139" s="53" t="s">
        <v>24</v>
      </c>
      <c r="Q139" s="222" t="s">
        <v>575</v>
      </c>
      <c r="R139" s="34" t="s">
        <v>576</v>
      </c>
    </row>
    <row r="140" spans="1:22" ht="82.5" hidden="1">
      <c r="A140" s="50">
        <v>1</v>
      </c>
      <c r="B140" s="90" t="s">
        <v>66</v>
      </c>
      <c r="C140" s="50" t="s">
        <v>25</v>
      </c>
      <c r="D140" s="50" t="s">
        <v>1029</v>
      </c>
      <c r="E140" s="50">
        <v>0</v>
      </c>
      <c r="F140" s="53" t="s">
        <v>551</v>
      </c>
      <c r="G140" s="34" t="s">
        <v>1030</v>
      </c>
      <c r="H140" s="50" t="s">
        <v>810</v>
      </c>
      <c r="I140" s="34" t="s">
        <v>1031</v>
      </c>
      <c r="J140" s="50"/>
      <c r="K140" s="50"/>
      <c r="L140" s="50"/>
      <c r="M140" s="82">
        <v>3</v>
      </c>
      <c r="N140" s="226">
        <v>46034</v>
      </c>
      <c r="O140" s="225">
        <v>1</v>
      </c>
      <c r="P140" s="53" t="s">
        <v>24</v>
      </c>
      <c r="Q140" s="222" t="s">
        <v>597</v>
      </c>
      <c r="R140" s="34" t="s">
        <v>598</v>
      </c>
    </row>
    <row r="141" spans="1:22" ht="82.5" hidden="1">
      <c r="A141" s="50">
        <v>2</v>
      </c>
      <c r="B141" s="90" t="s">
        <v>107</v>
      </c>
      <c r="C141" s="50" t="s">
        <v>25</v>
      </c>
      <c r="D141" s="50" t="s">
        <v>1029</v>
      </c>
      <c r="E141" s="50">
        <v>0</v>
      </c>
      <c r="F141" s="53" t="s">
        <v>551</v>
      </c>
      <c r="G141" s="34" t="s">
        <v>1032</v>
      </c>
      <c r="H141" s="50" t="s">
        <v>810</v>
      </c>
      <c r="I141" s="34" t="s">
        <v>1033</v>
      </c>
      <c r="J141" s="50"/>
      <c r="K141" s="50"/>
      <c r="L141" s="50"/>
      <c r="M141" s="82">
        <v>3</v>
      </c>
      <c r="N141" s="226">
        <v>46034</v>
      </c>
      <c r="O141" s="225">
        <v>1</v>
      </c>
      <c r="P141" s="53" t="s">
        <v>24</v>
      </c>
      <c r="Q141" s="222" t="s">
        <v>597</v>
      </c>
      <c r="R141" s="34" t="s">
        <v>598</v>
      </c>
    </row>
    <row r="142" spans="1:22" ht="82.5" hidden="1">
      <c r="A142" s="50">
        <v>1</v>
      </c>
      <c r="B142" s="90" t="s">
        <v>1017</v>
      </c>
      <c r="C142" s="50" t="s">
        <v>25</v>
      </c>
      <c r="D142" s="50" t="s">
        <v>1018</v>
      </c>
      <c r="E142" s="50" t="s">
        <v>612</v>
      </c>
      <c r="F142" s="53" t="s">
        <v>554</v>
      </c>
      <c r="G142" s="34" t="s">
        <v>1034</v>
      </c>
      <c r="H142" s="50" t="s">
        <v>810</v>
      </c>
      <c r="I142" s="34" t="s">
        <v>1035</v>
      </c>
      <c r="J142" s="50"/>
      <c r="K142" s="50"/>
      <c r="L142" s="50"/>
      <c r="M142" s="82">
        <v>3</v>
      </c>
      <c r="N142" s="226">
        <v>46035</v>
      </c>
      <c r="O142" s="225">
        <v>0.5</v>
      </c>
      <c r="P142" s="53" t="s">
        <v>24</v>
      </c>
      <c r="Q142" s="222" t="s">
        <v>575</v>
      </c>
      <c r="R142" s="34" t="s">
        <v>576</v>
      </c>
    </row>
    <row r="143" spans="1:22" ht="49.5" hidden="1">
      <c r="A143" s="50">
        <v>2</v>
      </c>
      <c r="B143" s="90" t="s">
        <v>1036</v>
      </c>
      <c r="C143" s="50" t="s">
        <v>25</v>
      </c>
      <c r="D143" s="50" t="s">
        <v>1037</v>
      </c>
      <c r="E143" s="50" t="s">
        <v>736</v>
      </c>
      <c r="F143" s="53" t="s">
        <v>551</v>
      </c>
      <c r="G143" s="34" t="s">
        <v>1038</v>
      </c>
      <c r="H143" s="50" t="s">
        <v>141</v>
      </c>
      <c r="I143" s="34" t="s">
        <v>1039</v>
      </c>
      <c r="J143" s="50"/>
      <c r="K143" s="50"/>
      <c r="L143" s="50"/>
      <c r="M143" s="82">
        <v>3</v>
      </c>
      <c r="N143" s="226">
        <v>46035</v>
      </c>
      <c r="O143" s="225">
        <v>1</v>
      </c>
      <c r="P143" s="53" t="s">
        <v>24</v>
      </c>
      <c r="Q143" s="222" t="s">
        <v>575</v>
      </c>
      <c r="R143" s="34" t="s">
        <v>576</v>
      </c>
    </row>
    <row r="144" spans="1:22" ht="66" hidden="1">
      <c r="A144" s="50">
        <v>3</v>
      </c>
      <c r="B144" s="90" t="s">
        <v>1040</v>
      </c>
      <c r="C144" s="50" t="s">
        <v>25</v>
      </c>
      <c r="D144" s="50" t="s">
        <v>1041</v>
      </c>
      <c r="E144" s="50" t="s">
        <v>652</v>
      </c>
      <c r="F144" s="53" t="s">
        <v>549</v>
      </c>
      <c r="G144" s="34" t="s">
        <v>1042</v>
      </c>
      <c r="H144" s="50" t="s">
        <v>141</v>
      </c>
      <c r="I144" s="34" t="s">
        <v>1043</v>
      </c>
      <c r="J144" s="50"/>
      <c r="K144" s="50"/>
      <c r="L144" s="50"/>
      <c r="M144" s="82">
        <v>3</v>
      </c>
      <c r="N144" s="226">
        <v>46035</v>
      </c>
      <c r="O144" s="225">
        <v>1</v>
      </c>
      <c r="P144" s="53" t="s">
        <v>24</v>
      </c>
      <c r="Q144" s="222" t="s">
        <v>575</v>
      </c>
      <c r="R144" s="34" t="s">
        <v>576</v>
      </c>
    </row>
    <row r="145" spans="1:18" ht="82.5" hidden="1">
      <c r="A145" s="50">
        <v>4</v>
      </c>
      <c r="B145" s="90" t="s">
        <v>1044</v>
      </c>
      <c r="C145" s="50" t="s">
        <v>25</v>
      </c>
      <c r="D145" s="50" t="s">
        <v>1045</v>
      </c>
      <c r="E145" s="50" t="s">
        <v>584</v>
      </c>
      <c r="F145" s="53" t="s">
        <v>554</v>
      </c>
      <c r="G145" s="34" t="s">
        <v>1046</v>
      </c>
      <c r="H145" s="50" t="s">
        <v>141</v>
      </c>
      <c r="I145" s="34" t="s">
        <v>1047</v>
      </c>
      <c r="J145" s="50"/>
      <c r="K145" s="50"/>
      <c r="L145" s="50"/>
      <c r="M145" s="82">
        <v>3</v>
      </c>
      <c r="N145" s="226">
        <v>46035</v>
      </c>
      <c r="O145" s="225">
        <v>1</v>
      </c>
      <c r="P145" s="53" t="s">
        <v>24</v>
      </c>
      <c r="Q145" s="222" t="s">
        <v>575</v>
      </c>
      <c r="R145" s="34" t="s">
        <v>576</v>
      </c>
    </row>
    <row r="146" spans="1:18" ht="66" hidden="1">
      <c r="A146" s="50">
        <v>5</v>
      </c>
      <c r="B146" s="90" t="s">
        <v>86</v>
      </c>
      <c r="C146" s="50" t="s">
        <v>25</v>
      </c>
      <c r="D146" s="50" t="s">
        <v>1045</v>
      </c>
      <c r="E146" s="50" t="s">
        <v>584</v>
      </c>
      <c r="F146" s="53" t="s">
        <v>552</v>
      </c>
      <c r="G146" s="34" t="s">
        <v>1048</v>
      </c>
      <c r="H146" s="50" t="s">
        <v>141</v>
      </c>
      <c r="I146" s="34" t="s">
        <v>1049</v>
      </c>
      <c r="J146" s="50"/>
      <c r="K146" s="50"/>
      <c r="L146" s="50"/>
      <c r="M146" s="82">
        <v>3</v>
      </c>
      <c r="N146" s="226">
        <v>46035</v>
      </c>
      <c r="O146" s="225">
        <v>1</v>
      </c>
      <c r="P146" s="53" t="s">
        <v>24</v>
      </c>
      <c r="Q146" s="222" t="s">
        <v>575</v>
      </c>
      <c r="R146" s="34" t="s">
        <v>576</v>
      </c>
    </row>
    <row r="147" spans="1:18" ht="82.5" hidden="1">
      <c r="A147" s="50">
        <v>6</v>
      </c>
      <c r="B147" s="90" t="s">
        <v>1050</v>
      </c>
      <c r="C147" s="50" t="s">
        <v>25</v>
      </c>
      <c r="D147" s="50" t="s">
        <v>1051</v>
      </c>
      <c r="E147" s="50" t="s">
        <v>592</v>
      </c>
      <c r="F147" s="53" t="s">
        <v>556</v>
      </c>
      <c r="G147" s="34" t="s">
        <v>1052</v>
      </c>
      <c r="H147" s="50" t="s">
        <v>141</v>
      </c>
      <c r="I147" s="34" t="s">
        <v>1053</v>
      </c>
      <c r="J147" s="50"/>
      <c r="K147" s="50"/>
      <c r="L147" s="50"/>
      <c r="M147" s="82">
        <v>3</v>
      </c>
      <c r="N147" s="226">
        <v>46035</v>
      </c>
      <c r="O147" s="225">
        <v>2</v>
      </c>
      <c r="P147" s="53" t="s">
        <v>24</v>
      </c>
      <c r="Q147" s="222" t="s">
        <v>575</v>
      </c>
      <c r="R147" s="34" t="s">
        <v>576</v>
      </c>
    </row>
    <row r="148" spans="1:18" ht="66" hidden="1">
      <c r="A148" s="50">
        <v>1</v>
      </c>
      <c r="B148" s="90" t="s">
        <v>1054</v>
      </c>
      <c r="C148" s="50" t="s">
        <v>25</v>
      </c>
      <c r="D148" s="50" t="s">
        <v>1055</v>
      </c>
      <c r="E148" s="50" t="s">
        <v>584</v>
      </c>
      <c r="F148" s="53" t="s">
        <v>553</v>
      </c>
      <c r="G148" s="34" t="s">
        <v>1056</v>
      </c>
      <c r="H148" s="50" t="s">
        <v>810</v>
      </c>
      <c r="I148" s="34" t="s">
        <v>1057</v>
      </c>
      <c r="J148" s="50"/>
      <c r="K148" s="50"/>
      <c r="L148" s="50"/>
      <c r="M148" s="82">
        <v>3</v>
      </c>
      <c r="N148" s="226">
        <v>46035</v>
      </c>
      <c r="O148" s="225">
        <v>1</v>
      </c>
      <c r="P148" s="53" t="s">
        <v>24</v>
      </c>
      <c r="Q148" s="222" t="s">
        <v>597</v>
      </c>
      <c r="R148" s="34" t="s">
        <v>598</v>
      </c>
    </row>
    <row r="149" spans="1:18" ht="49.5" hidden="1">
      <c r="A149" s="50">
        <v>1</v>
      </c>
      <c r="B149" s="90" t="s">
        <v>1058</v>
      </c>
      <c r="C149" s="50" t="s">
        <v>25</v>
      </c>
      <c r="D149" s="50" t="s">
        <v>1059</v>
      </c>
      <c r="E149" s="50" t="s">
        <v>584</v>
      </c>
      <c r="F149" s="53" t="s">
        <v>552</v>
      </c>
      <c r="G149" s="34" t="s">
        <v>1060</v>
      </c>
      <c r="H149" s="50" t="s">
        <v>141</v>
      </c>
      <c r="I149" s="34" t="s">
        <v>1061</v>
      </c>
      <c r="J149" s="50"/>
      <c r="K149" s="50"/>
      <c r="L149" s="50"/>
      <c r="M149" s="82">
        <v>3</v>
      </c>
      <c r="N149" s="226">
        <v>46036</v>
      </c>
      <c r="O149" s="225">
        <v>0.5</v>
      </c>
      <c r="P149" s="53" t="s">
        <v>24</v>
      </c>
      <c r="Q149" s="222" t="s">
        <v>620</v>
      </c>
      <c r="R149" s="34" t="s">
        <v>621</v>
      </c>
    </row>
    <row r="150" spans="1:18" ht="66" hidden="1">
      <c r="A150" s="50">
        <v>2</v>
      </c>
      <c r="B150" s="90" t="s">
        <v>1062</v>
      </c>
      <c r="C150" s="50" t="s">
        <v>25</v>
      </c>
      <c r="D150" s="50" t="s">
        <v>1063</v>
      </c>
      <c r="E150" s="50" t="s">
        <v>652</v>
      </c>
      <c r="F150" s="53" t="s">
        <v>552</v>
      </c>
      <c r="G150" s="34" t="s">
        <v>1064</v>
      </c>
      <c r="H150" s="50" t="s">
        <v>141</v>
      </c>
      <c r="I150" s="34" t="s">
        <v>1065</v>
      </c>
      <c r="J150" s="50"/>
      <c r="K150" s="50"/>
      <c r="L150" s="50"/>
      <c r="M150" s="82">
        <v>3</v>
      </c>
      <c r="N150" s="226">
        <v>46036</v>
      </c>
      <c r="O150" s="225">
        <v>0.5</v>
      </c>
      <c r="P150" s="53" t="s">
        <v>24</v>
      </c>
      <c r="Q150" s="222" t="s">
        <v>620</v>
      </c>
      <c r="R150" s="34" t="s">
        <v>621</v>
      </c>
    </row>
    <row r="151" spans="1:18" ht="49.5" hidden="1">
      <c r="A151" s="50">
        <v>3</v>
      </c>
      <c r="B151" s="90" t="s">
        <v>1066</v>
      </c>
      <c r="C151" s="50" t="s">
        <v>25</v>
      </c>
      <c r="D151" s="50" t="s">
        <v>1059</v>
      </c>
      <c r="E151" s="50" t="s">
        <v>612</v>
      </c>
      <c r="F151" s="53" t="s">
        <v>552</v>
      </c>
      <c r="G151" s="34" t="s">
        <v>1067</v>
      </c>
      <c r="H151" s="50" t="s">
        <v>141</v>
      </c>
      <c r="I151" s="34" t="s">
        <v>1068</v>
      </c>
      <c r="J151" s="50"/>
      <c r="K151" s="50"/>
      <c r="L151" s="50"/>
      <c r="M151" s="82">
        <v>3</v>
      </c>
      <c r="N151" s="226">
        <v>46036</v>
      </c>
      <c r="O151" s="225">
        <v>0.5</v>
      </c>
      <c r="P151" s="53" t="s">
        <v>24</v>
      </c>
      <c r="Q151" s="222" t="s">
        <v>620</v>
      </c>
      <c r="R151" s="34" t="s">
        <v>621</v>
      </c>
    </row>
    <row r="152" spans="1:18" ht="49.5" hidden="1">
      <c r="A152" s="50">
        <v>4</v>
      </c>
      <c r="B152" s="90" t="s">
        <v>1069</v>
      </c>
      <c r="C152" s="50" t="s">
        <v>25</v>
      </c>
      <c r="D152" s="50" t="s">
        <v>1070</v>
      </c>
      <c r="E152" s="50" t="s">
        <v>592</v>
      </c>
      <c r="F152" s="53" t="s">
        <v>1071</v>
      </c>
      <c r="G152" s="34" t="s">
        <v>1072</v>
      </c>
      <c r="H152" s="50" t="s">
        <v>141</v>
      </c>
      <c r="I152" s="34" t="s">
        <v>1073</v>
      </c>
      <c r="J152" s="50"/>
      <c r="K152" s="50"/>
      <c r="L152" s="50"/>
      <c r="M152" s="82">
        <v>3</v>
      </c>
      <c r="N152" s="226">
        <v>46036</v>
      </c>
      <c r="O152" s="225">
        <v>0.5</v>
      </c>
      <c r="P152" s="53" t="s">
        <v>24</v>
      </c>
      <c r="Q152" s="222" t="s">
        <v>620</v>
      </c>
      <c r="R152" s="34" t="s">
        <v>621</v>
      </c>
    </row>
    <row r="153" spans="1:18" ht="66" hidden="1">
      <c r="A153" s="50">
        <v>5</v>
      </c>
      <c r="B153" s="90" t="s">
        <v>1074</v>
      </c>
      <c r="C153" s="50" t="s">
        <v>25</v>
      </c>
      <c r="D153" s="50" t="s">
        <v>25</v>
      </c>
      <c r="E153" s="50" t="s">
        <v>592</v>
      </c>
      <c r="F153" s="53" t="s">
        <v>1071</v>
      </c>
      <c r="G153" s="34" t="s">
        <v>1075</v>
      </c>
      <c r="H153" s="50" t="s">
        <v>141</v>
      </c>
      <c r="I153" s="34" t="s">
        <v>1076</v>
      </c>
      <c r="J153" s="50"/>
      <c r="K153" s="50"/>
      <c r="L153" s="50"/>
      <c r="M153" s="82">
        <v>3</v>
      </c>
      <c r="N153" s="226">
        <v>46036</v>
      </c>
      <c r="O153" s="225">
        <v>0.5</v>
      </c>
      <c r="P153" s="53" t="s">
        <v>24</v>
      </c>
      <c r="Q153" s="222" t="s">
        <v>620</v>
      </c>
      <c r="R153" s="34" t="s">
        <v>621</v>
      </c>
    </row>
    <row r="154" spans="1:18" ht="66" hidden="1">
      <c r="A154" s="50">
        <v>1</v>
      </c>
      <c r="B154" s="90" t="s">
        <v>1077</v>
      </c>
      <c r="C154" s="50" t="s">
        <v>25</v>
      </c>
      <c r="D154" s="50" t="s">
        <v>1078</v>
      </c>
      <c r="E154" s="50" t="s">
        <v>612</v>
      </c>
      <c r="F154" s="53" t="s">
        <v>558</v>
      </c>
      <c r="G154" s="34" t="s">
        <v>1079</v>
      </c>
      <c r="H154" s="50" t="s">
        <v>141</v>
      </c>
      <c r="I154" s="34" t="s">
        <v>1080</v>
      </c>
      <c r="J154" s="50"/>
      <c r="K154" s="50"/>
      <c r="L154" s="50"/>
      <c r="M154" s="82">
        <v>3</v>
      </c>
      <c r="N154" s="226">
        <v>46036</v>
      </c>
      <c r="O154" s="225">
        <v>0.5</v>
      </c>
      <c r="P154" s="53" t="s">
        <v>24</v>
      </c>
      <c r="Q154" s="222" t="s">
        <v>643</v>
      </c>
      <c r="R154" s="34" t="s">
        <v>644</v>
      </c>
    </row>
    <row r="155" spans="1:18" ht="148.5" hidden="1">
      <c r="A155" s="50">
        <v>2</v>
      </c>
      <c r="B155" s="90" t="s">
        <v>1081</v>
      </c>
      <c r="C155" s="50" t="s">
        <v>25</v>
      </c>
      <c r="D155" s="50" t="s">
        <v>1078</v>
      </c>
      <c r="E155" s="50" t="s">
        <v>612</v>
      </c>
      <c r="F155" s="53" t="s">
        <v>558</v>
      </c>
      <c r="G155" s="34" t="s">
        <v>1082</v>
      </c>
      <c r="H155" s="50" t="s">
        <v>141</v>
      </c>
      <c r="I155" s="34" t="s">
        <v>1083</v>
      </c>
      <c r="J155" s="50"/>
      <c r="K155" s="50"/>
      <c r="L155" s="50"/>
      <c r="M155" s="82">
        <v>3</v>
      </c>
      <c r="N155" s="226">
        <v>46036</v>
      </c>
      <c r="O155" s="225">
        <v>0.5</v>
      </c>
      <c r="P155" s="53" t="s">
        <v>596</v>
      </c>
      <c r="Q155" s="222" t="s">
        <v>643</v>
      </c>
      <c r="R155" s="34" t="s">
        <v>644</v>
      </c>
    </row>
    <row r="156" spans="1:18" ht="82.5" hidden="1">
      <c r="A156" s="50">
        <v>3</v>
      </c>
      <c r="B156" s="90" t="s">
        <v>1084</v>
      </c>
      <c r="C156" s="50" t="s">
        <v>25</v>
      </c>
      <c r="D156" s="50" t="s">
        <v>1085</v>
      </c>
      <c r="E156" s="50" t="s">
        <v>592</v>
      </c>
      <c r="F156" s="53" t="s">
        <v>558</v>
      </c>
      <c r="G156" s="34" t="s">
        <v>1086</v>
      </c>
      <c r="H156" s="50" t="s">
        <v>141</v>
      </c>
      <c r="I156" s="34" t="s">
        <v>1087</v>
      </c>
      <c r="J156" s="50"/>
      <c r="K156" s="50"/>
      <c r="L156" s="50"/>
      <c r="M156" s="82">
        <v>3</v>
      </c>
      <c r="N156" s="226">
        <v>46036</v>
      </c>
      <c r="O156" s="225">
        <v>1.5</v>
      </c>
      <c r="P156" s="53" t="s">
        <v>24</v>
      </c>
      <c r="Q156" s="222" t="s">
        <v>643</v>
      </c>
      <c r="R156" s="34" t="s">
        <v>644</v>
      </c>
    </row>
    <row r="157" spans="1:18" ht="66" hidden="1">
      <c r="A157" s="50">
        <v>1</v>
      </c>
      <c r="B157" s="90" t="s">
        <v>1088</v>
      </c>
      <c r="C157" s="50" t="s">
        <v>25</v>
      </c>
      <c r="D157" s="50" t="s">
        <v>1089</v>
      </c>
      <c r="E157" s="50" t="s">
        <v>573</v>
      </c>
      <c r="F157" s="53" t="s">
        <v>551</v>
      </c>
      <c r="G157" s="34" t="s">
        <v>1090</v>
      </c>
      <c r="H157" s="50" t="s">
        <v>141</v>
      </c>
      <c r="I157" s="34" t="s">
        <v>1091</v>
      </c>
      <c r="J157" s="50"/>
      <c r="K157" s="50"/>
      <c r="L157" s="50"/>
      <c r="M157" s="82">
        <v>3</v>
      </c>
      <c r="N157" s="226">
        <v>46037</v>
      </c>
      <c r="O157" s="225">
        <v>1</v>
      </c>
      <c r="P157" s="53" t="s">
        <v>24</v>
      </c>
      <c r="Q157" s="222" t="s">
        <v>620</v>
      </c>
      <c r="R157" s="34" t="s">
        <v>621</v>
      </c>
    </row>
    <row r="158" spans="1:18" ht="66" hidden="1">
      <c r="A158" s="50">
        <v>2</v>
      </c>
      <c r="B158" s="90" t="s">
        <v>1092</v>
      </c>
      <c r="C158" s="50" t="s">
        <v>25</v>
      </c>
      <c r="D158" s="50" t="s">
        <v>1089</v>
      </c>
      <c r="E158" s="50" t="s">
        <v>573</v>
      </c>
      <c r="F158" s="53" t="s">
        <v>551</v>
      </c>
      <c r="G158" s="34" t="s">
        <v>1093</v>
      </c>
      <c r="H158" s="50" t="s">
        <v>141</v>
      </c>
      <c r="I158" s="34" t="s">
        <v>1094</v>
      </c>
      <c r="J158" s="50"/>
      <c r="K158" s="50"/>
      <c r="L158" s="50"/>
      <c r="M158" s="82">
        <v>3</v>
      </c>
      <c r="N158" s="226">
        <v>46037</v>
      </c>
      <c r="O158" s="225">
        <v>1</v>
      </c>
      <c r="P158" s="53" t="s">
        <v>73</v>
      </c>
      <c r="Q158" s="222" t="s">
        <v>620</v>
      </c>
      <c r="R158" s="34" t="s">
        <v>621</v>
      </c>
    </row>
    <row r="159" spans="1:18" ht="66" hidden="1">
      <c r="A159" s="50">
        <v>3</v>
      </c>
      <c r="B159" s="90" t="s">
        <v>1095</v>
      </c>
      <c r="C159" s="50" t="s">
        <v>25</v>
      </c>
      <c r="D159" s="50" t="s">
        <v>1096</v>
      </c>
      <c r="E159" s="50" t="s">
        <v>652</v>
      </c>
      <c r="F159" s="53" t="s">
        <v>549</v>
      </c>
      <c r="G159" s="34" t="s">
        <v>1097</v>
      </c>
      <c r="H159" s="50" t="s">
        <v>141</v>
      </c>
      <c r="I159" s="34" t="s">
        <v>1098</v>
      </c>
      <c r="J159" s="50"/>
      <c r="K159" s="50"/>
      <c r="L159" s="50"/>
      <c r="M159" s="82">
        <v>3</v>
      </c>
      <c r="N159" s="226">
        <v>46037</v>
      </c>
      <c r="O159" s="225">
        <v>0.5</v>
      </c>
      <c r="P159" s="53" t="s">
        <v>24</v>
      </c>
      <c r="Q159" s="222" t="s">
        <v>620</v>
      </c>
      <c r="R159" s="34" t="s">
        <v>621</v>
      </c>
    </row>
    <row r="160" spans="1:18" ht="49.5" hidden="1">
      <c r="A160" s="50">
        <v>4</v>
      </c>
      <c r="B160" s="90" t="s">
        <v>1099</v>
      </c>
      <c r="C160" s="50" t="s">
        <v>25</v>
      </c>
      <c r="D160" s="50" t="s">
        <v>1100</v>
      </c>
      <c r="E160" s="50" t="s">
        <v>592</v>
      </c>
      <c r="F160" s="53" t="s">
        <v>554</v>
      </c>
      <c r="G160" s="34" t="s">
        <v>1101</v>
      </c>
      <c r="H160" s="50" t="s">
        <v>141</v>
      </c>
      <c r="I160" s="34" t="s">
        <v>1102</v>
      </c>
      <c r="J160" s="50"/>
      <c r="K160" s="50"/>
      <c r="L160" s="50"/>
      <c r="M160" s="82">
        <v>3</v>
      </c>
      <c r="N160" s="226">
        <v>46037</v>
      </c>
      <c r="O160" s="225">
        <v>1</v>
      </c>
      <c r="P160" s="53" t="s">
        <v>24</v>
      </c>
      <c r="Q160" s="222" t="s">
        <v>620</v>
      </c>
      <c r="R160" s="34" t="s">
        <v>621</v>
      </c>
    </row>
    <row r="161" spans="1:18" ht="49.5" hidden="1">
      <c r="A161" s="50">
        <v>1</v>
      </c>
      <c r="B161" s="90" t="s">
        <v>1103</v>
      </c>
      <c r="C161" s="50" t="s">
        <v>25</v>
      </c>
      <c r="D161" s="50" t="s">
        <v>1089</v>
      </c>
      <c r="E161" s="50" t="s">
        <v>573</v>
      </c>
      <c r="F161" s="53" t="s">
        <v>553</v>
      </c>
      <c r="G161" s="34" t="s">
        <v>1104</v>
      </c>
      <c r="H161" s="50" t="s">
        <v>141</v>
      </c>
      <c r="I161" s="34" t="s">
        <v>1105</v>
      </c>
      <c r="J161" s="50"/>
      <c r="K161" s="50"/>
      <c r="L161" s="50"/>
      <c r="M161" s="82">
        <v>3</v>
      </c>
      <c r="N161" s="226">
        <v>46037</v>
      </c>
      <c r="O161" s="225">
        <v>0.5</v>
      </c>
      <c r="P161" s="53" t="s">
        <v>24</v>
      </c>
      <c r="Q161" s="222" t="s">
        <v>643</v>
      </c>
      <c r="R161" s="34" t="s">
        <v>644</v>
      </c>
    </row>
    <row r="162" spans="1:18" ht="66" hidden="1">
      <c r="A162" s="50">
        <v>2</v>
      </c>
      <c r="B162" s="90" t="s">
        <v>1106</v>
      </c>
      <c r="C162" s="50" t="s">
        <v>25</v>
      </c>
      <c r="D162" s="50" t="s">
        <v>1089</v>
      </c>
      <c r="E162" s="50" t="s">
        <v>592</v>
      </c>
      <c r="F162" s="53" t="s">
        <v>554</v>
      </c>
      <c r="G162" s="34" t="s">
        <v>1107</v>
      </c>
      <c r="H162" s="50" t="s">
        <v>141</v>
      </c>
      <c r="I162" s="34" t="s">
        <v>1108</v>
      </c>
      <c r="J162" s="50"/>
      <c r="K162" s="50"/>
      <c r="L162" s="50"/>
      <c r="M162" s="82">
        <v>3</v>
      </c>
      <c r="N162" s="226">
        <v>46037</v>
      </c>
      <c r="O162" s="225">
        <v>0.5</v>
      </c>
      <c r="P162" s="53" t="s">
        <v>24</v>
      </c>
      <c r="Q162" s="222" t="s">
        <v>643</v>
      </c>
      <c r="R162" s="34" t="s">
        <v>644</v>
      </c>
    </row>
    <row r="163" spans="1:18" ht="49.5" hidden="1">
      <c r="A163" s="50">
        <v>3</v>
      </c>
      <c r="B163" s="90" t="s">
        <v>1109</v>
      </c>
      <c r="C163" s="50" t="s">
        <v>25</v>
      </c>
      <c r="D163" s="50" t="s">
        <v>1096</v>
      </c>
      <c r="E163" s="50" t="s">
        <v>592</v>
      </c>
      <c r="F163" s="53" t="s">
        <v>553</v>
      </c>
      <c r="G163" s="34" t="s">
        <v>1104</v>
      </c>
      <c r="H163" s="50" t="s">
        <v>141</v>
      </c>
      <c r="I163" s="34" t="s">
        <v>1110</v>
      </c>
      <c r="J163" s="50"/>
      <c r="K163" s="50"/>
      <c r="L163" s="50"/>
      <c r="M163" s="82">
        <v>3</v>
      </c>
      <c r="N163" s="226">
        <v>46037</v>
      </c>
      <c r="O163" s="225">
        <v>0.5</v>
      </c>
      <c r="P163" s="53" t="s">
        <v>24</v>
      </c>
      <c r="Q163" s="222" t="s">
        <v>643</v>
      </c>
      <c r="R163" s="34" t="s">
        <v>644</v>
      </c>
    </row>
    <row r="164" spans="1:18" ht="82.5" hidden="1">
      <c r="A164" s="50">
        <v>1</v>
      </c>
      <c r="B164" s="90" t="s">
        <v>1111</v>
      </c>
      <c r="C164" s="50" t="s">
        <v>25</v>
      </c>
      <c r="D164" s="50" t="s">
        <v>1112</v>
      </c>
      <c r="E164" s="50" t="s">
        <v>584</v>
      </c>
      <c r="F164" s="53" t="s">
        <v>558</v>
      </c>
      <c r="G164" s="34" t="s">
        <v>1113</v>
      </c>
      <c r="H164" s="50" t="s">
        <v>141</v>
      </c>
      <c r="I164" s="34" t="s">
        <v>1114</v>
      </c>
      <c r="J164" s="50"/>
      <c r="K164" s="50"/>
      <c r="L164" s="50"/>
      <c r="M164" s="82">
        <v>3</v>
      </c>
      <c r="N164" s="226">
        <v>46038</v>
      </c>
      <c r="O164" s="225">
        <v>1</v>
      </c>
      <c r="P164" s="53" t="s">
        <v>24</v>
      </c>
      <c r="Q164" s="222" t="s">
        <v>597</v>
      </c>
      <c r="R164" s="34" t="s">
        <v>683</v>
      </c>
    </row>
    <row r="165" spans="1:18" ht="66" hidden="1">
      <c r="A165" s="50">
        <v>2</v>
      </c>
      <c r="B165" s="90" t="s">
        <v>1115</v>
      </c>
      <c r="C165" s="50" t="s">
        <v>25</v>
      </c>
      <c r="D165" s="50" t="s">
        <v>1116</v>
      </c>
      <c r="E165" s="50" t="s">
        <v>573</v>
      </c>
      <c r="F165" s="53" t="s">
        <v>554</v>
      </c>
      <c r="G165" s="34" t="s">
        <v>1117</v>
      </c>
      <c r="H165" s="50" t="s">
        <v>141</v>
      </c>
      <c r="I165" s="34" t="s">
        <v>1118</v>
      </c>
      <c r="J165" s="50"/>
      <c r="K165" s="50"/>
      <c r="L165" s="50"/>
      <c r="M165" s="82">
        <v>3</v>
      </c>
      <c r="N165" s="226">
        <v>46038</v>
      </c>
      <c r="O165" s="225">
        <v>1</v>
      </c>
      <c r="P165" s="53" t="s">
        <v>24</v>
      </c>
      <c r="Q165" s="222" t="s">
        <v>597</v>
      </c>
      <c r="R165" s="34" t="s">
        <v>683</v>
      </c>
    </row>
    <row r="166" spans="1:18" ht="165" hidden="1">
      <c r="A166" s="50">
        <v>3</v>
      </c>
      <c r="B166" s="90" t="s">
        <v>1119</v>
      </c>
      <c r="C166" s="50" t="s">
        <v>1120</v>
      </c>
      <c r="D166" s="50" t="s">
        <v>1121</v>
      </c>
      <c r="E166" s="50" t="s">
        <v>592</v>
      </c>
      <c r="F166" s="53" t="s">
        <v>554</v>
      </c>
      <c r="G166" s="34" t="s">
        <v>1122</v>
      </c>
      <c r="H166" s="50" t="s">
        <v>141</v>
      </c>
      <c r="I166" s="34" t="s">
        <v>1123</v>
      </c>
      <c r="J166" s="50"/>
      <c r="K166" s="50"/>
      <c r="L166" s="50"/>
      <c r="M166" s="82">
        <v>3</v>
      </c>
      <c r="N166" s="226">
        <v>46038</v>
      </c>
      <c r="O166" s="225">
        <v>2</v>
      </c>
      <c r="P166" s="53" t="s">
        <v>615</v>
      </c>
      <c r="Q166" s="222" t="s">
        <v>597</v>
      </c>
      <c r="R166" s="34" t="s">
        <v>683</v>
      </c>
    </row>
    <row r="167" spans="1:18" ht="82.5" hidden="1">
      <c r="A167" s="50">
        <v>4</v>
      </c>
      <c r="B167" s="90" t="s">
        <v>1124</v>
      </c>
      <c r="C167" s="50" t="s">
        <v>25</v>
      </c>
      <c r="D167" s="50" t="s">
        <v>1125</v>
      </c>
      <c r="E167" s="50" t="s">
        <v>592</v>
      </c>
      <c r="F167" s="53" t="s">
        <v>553</v>
      </c>
      <c r="G167" s="34" t="s">
        <v>1126</v>
      </c>
      <c r="H167" s="50" t="s">
        <v>141</v>
      </c>
      <c r="I167" s="34" t="s">
        <v>1127</v>
      </c>
      <c r="J167" s="50"/>
      <c r="K167" s="50"/>
      <c r="L167" s="50"/>
      <c r="M167" s="82">
        <v>3</v>
      </c>
      <c r="N167" s="226">
        <v>46038</v>
      </c>
      <c r="O167" s="225">
        <v>1</v>
      </c>
      <c r="P167" s="53" t="s">
        <v>24</v>
      </c>
      <c r="Q167" s="222" t="s">
        <v>597</v>
      </c>
      <c r="R167" s="34" t="s">
        <v>683</v>
      </c>
    </row>
    <row r="168" spans="1:18" ht="82.5" hidden="1">
      <c r="A168" s="50">
        <v>5</v>
      </c>
      <c r="B168" s="90" t="s">
        <v>1103</v>
      </c>
      <c r="C168" s="50" t="s">
        <v>25</v>
      </c>
      <c r="D168" s="50" t="s">
        <v>1125</v>
      </c>
      <c r="E168" s="50" t="s">
        <v>592</v>
      </c>
      <c r="F168" s="53" t="s">
        <v>553</v>
      </c>
      <c r="G168" s="34" t="s">
        <v>1126</v>
      </c>
      <c r="H168" s="50" t="s">
        <v>141</v>
      </c>
      <c r="I168" s="34" t="s">
        <v>1128</v>
      </c>
      <c r="J168" s="50"/>
      <c r="K168" s="50"/>
      <c r="L168" s="50"/>
      <c r="M168" s="82">
        <v>3</v>
      </c>
      <c r="N168" s="226">
        <v>46038</v>
      </c>
      <c r="O168" s="225">
        <v>1</v>
      </c>
      <c r="P168" s="53" t="s">
        <v>24</v>
      </c>
      <c r="Q168" s="222" t="s">
        <v>597</v>
      </c>
      <c r="R168" s="34" t="s">
        <v>683</v>
      </c>
    </row>
    <row r="169" spans="1:18" ht="66" hidden="1">
      <c r="A169" s="50">
        <v>6</v>
      </c>
      <c r="B169" s="90" t="s">
        <v>1129</v>
      </c>
      <c r="C169" s="50" t="s">
        <v>25</v>
      </c>
      <c r="D169" s="50" t="s">
        <v>1130</v>
      </c>
      <c r="E169" s="50" t="s">
        <v>592</v>
      </c>
      <c r="F169" s="53" t="s">
        <v>553</v>
      </c>
      <c r="G169" s="34" t="s">
        <v>1131</v>
      </c>
      <c r="H169" s="50" t="s">
        <v>141</v>
      </c>
      <c r="I169" s="34" t="s">
        <v>1132</v>
      </c>
      <c r="J169" s="50"/>
      <c r="K169" s="50"/>
      <c r="L169" s="50"/>
      <c r="M169" s="82">
        <v>3</v>
      </c>
      <c r="N169" s="226">
        <v>46038</v>
      </c>
      <c r="O169" s="225">
        <v>1</v>
      </c>
      <c r="P169" s="53" t="s">
        <v>24</v>
      </c>
      <c r="Q169" s="222" t="s">
        <v>597</v>
      </c>
      <c r="R169" s="34" t="s">
        <v>683</v>
      </c>
    </row>
    <row r="170" spans="1:18" ht="66" hidden="1">
      <c r="A170" s="50">
        <v>7</v>
      </c>
      <c r="B170" s="90" t="s">
        <v>1133</v>
      </c>
      <c r="C170" s="50" t="s">
        <v>25</v>
      </c>
      <c r="D170" s="50" t="s">
        <v>1134</v>
      </c>
      <c r="E170" s="50" t="s">
        <v>584</v>
      </c>
      <c r="F170" s="53" t="s">
        <v>553</v>
      </c>
      <c r="G170" s="34" t="s">
        <v>1131</v>
      </c>
      <c r="H170" s="50" t="s">
        <v>141</v>
      </c>
      <c r="I170" s="34" t="s">
        <v>1132</v>
      </c>
      <c r="J170" s="50"/>
      <c r="K170" s="50"/>
      <c r="L170" s="50"/>
      <c r="M170" s="82">
        <v>3</v>
      </c>
      <c r="N170" s="226">
        <v>46038</v>
      </c>
      <c r="O170" s="225">
        <v>1</v>
      </c>
      <c r="P170" s="53" t="s">
        <v>24</v>
      </c>
      <c r="Q170" s="222" t="s">
        <v>597</v>
      </c>
      <c r="R170" s="34" t="s">
        <v>683</v>
      </c>
    </row>
    <row r="171" spans="1:18" ht="66" hidden="1">
      <c r="A171" s="50">
        <v>8</v>
      </c>
      <c r="B171" s="90" t="s">
        <v>1135</v>
      </c>
      <c r="C171" s="50" t="s">
        <v>25</v>
      </c>
      <c r="D171" s="50" t="s">
        <v>1136</v>
      </c>
      <c r="E171" s="50" t="s">
        <v>612</v>
      </c>
      <c r="F171" s="53" t="s">
        <v>558</v>
      </c>
      <c r="G171" s="34" t="s">
        <v>1137</v>
      </c>
      <c r="H171" s="50" t="s">
        <v>141</v>
      </c>
      <c r="I171" s="34" t="s">
        <v>1138</v>
      </c>
      <c r="J171" s="50"/>
      <c r="K171" s="50"/>
      <c r="L171" s="50"/>
      <c r="M171" s="82">
        <v>3</v>
      </c>
      <c r="N171" s="226">
        <v>46038</v>
      </c>
      <c r="O171" s="225">
        <v>1</v>
      </c>
      <c r="P171" s="53" t="s">
        <v>24</v>
      </c>
      <c r="Q171" s="222" t="s">
        <v>597</v>
      </c>
      <c r="R171" s="34" t="s">
        <v>683</v>
      </c>
    </row>
    <row r="172" spans="1:18" ht="66" hidden="1">
      <c r="A172" s="50">
        <v>1</v>
      </c>
      <c r="B172" s="90" t="s">
        <v>1139</v>
      </c>
      <c r="C172" s="50" t="s">
        <v>25</v>
      </c>
      <c r="D172" s="50" t="s">
        <v>1140</v>
      </c>
      <c r="E172" s="50" t="s">
        <v>592</v>
      </c>
      <c r="F172" s="53" t="s">
        <v>553</v>
      </c>
      <c r="G172" s="34" t="s">
        <v>1141</v>
      </c>
      <c r="H172" s="50" t="s">
        <v>141</v>
      </c>
      <c r="I172" s="34" t="s">
        <v>1142</v>
      </c>
      <c r="J172" s="50"/>
      <c r="K172" s="50"/>
      <c r="L172" s="50"/>
      <c r="M172" s="82">
        <v>3</v>
      </c>
      <c r="N172" s="226">
        <v>46038</v>
      </c>
      <c r="O172" s="225">
        <v>0.5</v>
      </c>
      <c r="P172" s="53" t="s">
        <v>24</v>
      </c>
      <c r="Q172" s="222" t="s">
        <v>575</v>
      </c>
      <c r="R172" s="34" t="s">
        <v>708</v>
      </c>
    </row>
    <row r="173" spans="1:18" ht="115.5" hidden="1">
      <c r="A173" s="50">
        <v>2</v>
      </c>
      <c r="B173" s="90" t="s">
        <v>1143</v>
      </c>
      <c r="C173" s="50" t="s">
        <v>25</v>
      </c>
      <c r="D173" s="50" t="s">
        <v>1140</v>
      </c>
      <c r="E173" s="50" t="s">
        <v>592</v>
      </c>
      <c r="F173" s="53" t="s">
        <v>553</v>
      </c>
      <c r="G173" s="34" t="s">
        <v>1144</v>
      </c>
      <c r="H173" s="50" t="s">
        <v>141</v>
      </c>
      <c r="I173" s="34" t="s">
        <v>1145</v>
      </c>
      <c r="J173" s="50"/>
      <c r="K173" s="50"/>
      <c r="L173" s="50"/>
      <c r="M173" s="82">
        <v>3</v>
      </c>
      <c r="N173" s="226">
        <v>46038</v>
      </c>
      <c r="O173" s="225">
        <v>2</v>
      </c>
      <c r="P173" s="53" t="s">
        <v>596</v>
      </c>
      <c r="Q173" s="222" t="s">
        <v>575</v>
      </c>
      <c r="R173" s="34" t="s">
        <v>708</v>
      </c>
    </row>
    <row r="174" spans="1:18" ht="211.9" hidden="1" customHeight="1">
      <c r="A174" s="71">
        <v>1</v>
      </c>
      <c r="B174" s="90" t="s">
        <v>1143</v>
      </c>
      <c r="C174" s="50" t="s">
        <v>25</v>
      </c>
      <c r="D174" s="50" t="s">
        <v>1112</v>
      </c>
      <c r="E174" s="50" t="s">
        <v>592</v>
      </c>
      <c r="F174" s="53" t="s">
        <v>553</v>
      </c>
      <c r="G174" s="34" t="s">
        <v>1146</v>
      </c>
      <c r="H174" s="50" t="s">
        <v>141</v>
      </c>
      <c r="I174" s="34" t="s">
        <v>1147</v>
      </c>
      <c r="J174" s="50"/>
      <c r="K174" s="50"/>
      <c r="L174" s="50"/>
      <c r="M174" s="82">
        <v>4</v>
      </c>
      <c r="N174" s="226">
        <v>46039</v>
      </c>
      <c r="O174" s="225">
        <v>3</v>
      </c>
      <c r="P174" s="53" t="s">
        <v>596</v>
      </c>
      <c r="Q174" s="222" t="s">
        <v>597</v>
      </c>
      <c r="R174" s="34" t="s">
        <v>683</v>
      </c>
    </row>
    <row r="175" spans="1:18" ht="82.5" hidden="1">
      <c r="A175" s="71">
        <v>2</v>
      </c>
      <c r="B175" s="90" t="s">
        <v>1148</v>
      </c>
      <c r="C175" s="50" t="s">
        <v>25</v>
      </c>
      <c r="D175" s="50" t="s">
        <v>1149</v>
      </c>
      <c r="E175" s="50" t="s">
        <v>612</v>
      </c>
      <c r="F175" s="53" t="s">
        <v>554</v>
      </c>
      <c r="G175" s="34" t="s">
        <v>697</v>
      </c>
      <c r="H175" s="50" t="s">
        <v>141</v>
      </c>
      <c r="I175" s="34" t="s">
        <v>1150</v>
      </c>
      <c r="J175" s="50"/>
      <c r="K175" s="50"/>
      <c r="L175" s="50"/>
      <c r="M175" s="82">
        <v>4</v>
      </c>
      <c r="N175" s="226">
        <v>46039</v>
      </c>
      <c r="O175" s="225">
        <v>1</v>
      </c>
      <c r="P175" s="53" t="s">
        <v>615</v>
      </c>
      <c r="Q175" s="222" t="s">
        <v>597</v>
      </c>
      <c r="R175" s="34" t="s">
        <v>683</v>
      </c>
    </row>
    <row r="176" spans="1:18" ht="82.5" hidden="1">
      <c r="A176" s="71">
        <v>3</v>
      </c>
      <c r="B176" s="90" t="s">
        <v>1151</v>
      </c>
      <c r="C176" s="50" t="s">
        <v>25</v>
      </c>
      <c r="D176" s="50" t="s">
        <v>1152</v>
      </c>
      <c r="E176" s="50" t="s">
        <v>592</v>
      </c>
      <c r="F176" s="53" t="s">
        <v>555</v>
      </c>
      <c r="G176" s="34" t="s">
        <v>1153</v>
      </c>
      <c r="H176" s="50" t="s">
        <v>141</v>
      </c>
      <c r="I176" s="34" t="s">
        <v>1154</v>
      </c>
      <c r="J176" s="50"/>
      <c r="K176" s="50"/>
      <c r="L176" s="50"/>
      <c r="M176" s="82">
        <v>4</v>
      </c>
      <c r="N176" s="226">
        <v>46039</v>
      </c>
      <c r="O176" s="225">
        <v>1</v>
      </c>
      <c r="P176" s="53" t="s">
        <v>24</v>
      </c>
      <c r="Q176" s="222" t="s">
        <v>597</v>
      </c>
      <c r="R176" s="34" t="s">
        <v>683</v>
      </c>
    </row>
    <row r="177" spans="1:18" ht="49.5" hidden="1">
      <c r="A177" s="71">
        <v>4</v>
      </c>
      <c r="B177" s="90" t="s">
        <v>1129</v>
      </c>
      <c r="C177" s="50" t="s">
        <v>25</v>
      </c>
      <c r="D177" s="50" t="s">
        <v>1130</v>
      </c>
      <c r="E177" s="50" t="s">
        <v>592</v>
      </c>
      <c r="F177" s="53" t="s">
        <v>553</v>
      </c>
      <c r="G177" s="34" t="s">
        <v>1155</v>
      </c>
      <c r="H177" s="50" t="s">
        <v>141</v>
      </c>
      <c r="I177" s="34" t="s">
        <v>1156</v>
      </c>
      <c r="J177" s="50"/>
      <c r="K177" s="50"/>
      <c r="L177" s="50"/>
      <c r="M177" s="82">
        <v>4</v>
      </c>
      <c r="N177" s="226">
        <v>46039</v>
      </c>
      <c r="O177" s="225">
        <v>0.5</v>
      </c>
      <c r="P177" s="53" t="s">
        <v>24</v>
      </c>
      <c r="Q177" s="222" t="s">
        <v>597</v>
      </c>
      <c r="R177" s="34" t="s">
        <v>683</v>
      </c>
    </row>
    <row r="178" spans="1:18" ht="99" hidden="1">
      <c r="A178" s="71">
        <v>5</v>
      </c>
      <c r="B178" s="90" t="s">
        <v>1157</v>
      </c>
      <c r="C178" s="50" t="s">
        <v>25</v>
      </c>
      <c r="D178" s="50" t="s">
        <v>1158</v>
      </c>
      <c r="E178" s="50" t="s">
        <v>592</v>
      </c>
      <c r="F178" s="53" t="s">
        <v>553</v>
      </c>
      <c r="G178" s="34" t="s">
        <v>1159</v>
      </c>
      <c r="H178" s="50" t="s">
        <v>141</v>
      </c>
      <c r="I178" s="34" t="s">
        <v>1160</v>
      </c>
      <c r="J178" s="50"/>
      <c r="K178" s="50"/>
      <c r="L178" s="50"/>
      <c r="M178" s="82">
        <v>4</v>
      </c>
      <c r="N178" s="226">
        <v>46039</v>
      </c>
      <c r="O178" s="225">
        <v>1.5</v>
      </c>
      <c r="P178" s="53" t="s">
        <v>24</v>
      </c>
      <c r="Q178" s="222" t="s">
        <v>597</v>
      </c>
      <c r="R178" s="34" t="s">
        <v>683</v>
      </c>
    </row>
    <row r="179" spans="1:18" ht="82.5" hidden="1">
      <c r="A179" s="71">
        <v>6</v>
      </c>
      <c r="B179" s="90" t="s">
        <v>1161</v>
      </c>
      <c r="C179" s="50" t="s">
        <v>25</v>
      </c>
      <c r="D179" s="50" t="s">
        <v>1162</v>
      </c>
      <c r="E179" s="50" t="s">
        <v>573</v>
      </c>
      <c r="F179" s="53" t="s">
        <v>551</v>
      </c>
      <c r="G179" s="34" t="s">
        <v>1163</v>
      </c>
      <c r="H179" s="50" t="s">
        <v>141</v>
      </c>
      <c r="I179" s="34" t="s">
        <v>1164</v>
      </c>
      <c r="J179" s="50"/>
      <c r="K179" s="50"/>
      <c r="L179" s="50"/>
      <c r="M179" s="82">
        <v>4</v>
      </c>
      <c r="N179" s="226">
        <v>46040</v>
      </c>
      <c r="O179" s="225">
        <v>1.5</v>
      </c>
      <c r="P179" s="53" t="s">
        <v>24</v>
      </c>
      <c r="Q179" s="222" t="s">
        <v>643</v>
      </c>
      <c r="R179" s="34" t="s">
        <v>766</v>
      </c>
    </row>
    <row r="180" spans="1:18" ht="82.5" hidden="1">
      <c r="A180" s="71">
        <v>7</v>
      </c>
      <c r="B180" s="90" t="s">
        <v>1165</v>
      </c>
      <c r="C180" s="50" t="s">
        <v>25</v>
      </c>
      <c r="D180" s="50" t="s">
        <v>1166</v>
      </c>
      <c r="E180" s="50" t="s">
        <v>584</v>
      </c>
      <c r="F180" s="53" t="s">
        <v>552</v>
      </c>
      <c r="G180" s="34" t="s">
        <v>1167</v>
      </c>
      <c r="H180" s="50" t="s">
        <v>141</v>
      </c>
      <c r="I180" s="34" t="s">
        <v>1168</v>
      </c>
      <c r="J180" s="50"/>
      <c r="K180" s="50"/>
      <c r="L180" s="50"/>
      <c r="M180" s="82">
        <v>4</v>
      </c>
      <c r="N180" s="226">
        <v>46040</v>
      </c>
      <c r="O180" s="225">
        <v>1</v>
      </c>
      <c r="P180" s="53" t="s">
        <v>24</v>
      </c>
      <c r="Q180" s="222" t="s">
        <v>643</v>
      </c>
      <c r="R180" s="34" t="s">
        <v>766</v>
      </c>
    </row>
    <row r="181" spans="1:18" ht="82.5" hidden="1">
      <c r="A181" s="71">
        <v>8</v>
      </c>
      <c r="B181" s="90" t="s">
        <v>1169</v>
      </c>
      <c r="C181" s="50" t="s">
        <v>25</v>
      </c>
      <c r="D181" s="50" t="s">
        <v>1166</v>
      </c>
      <c r="E181" s="50" t="s">
        <v>584</v>
      </c>
      <c r="F181" s="53" t="s">
        <v>555</v>
      </c>
      <c r="G181" s="34" t="s">
        <v>1170</v>
      </c>
      <c r="H181" s="50" t="s">
        <v>141</v>
      </c>
      <c r="I181" s="34" t="s">
        <v>1171</v>
      </c>
      <c r="J181" s="50"/>
      <c r="K181" s="50"/>
      <c r="L181" s="50"/>
      <c r="M181" s="82">
        <v>4</v>
      </c>
      <c r="N181" s="226">
        <v>46040</v>
      </c>
      <c r="O181" s="225">
        <v>1</v>
      </c>
      <c r="P181" s="53" t="s">
        <v>73</v>
      </c>
      <c r="Q181" s="222" t="s">
        <v>643</v>
      </c>
      <c r="R181" s="34" t="s">
        <v>766</v>
      </c>
    </row>
    <row r="182" spans="1:18" ht="115.5" hidden="1">
      <c r="A182" s="71">
        <v>9</v>
      </c>
      <c r="B182" s="90" t="s">
        <v>1172</v>
      </c>
      <c r="C182" s="50" t="s">
        <v>25</v>
      </c>
      <c r="D182" s="50" t="s">
        <v>25</v>
      </c>
      <c r="E182" s="50" t="s">
        <v>652</v>
      </c>
      <c r="F182" s="53" t="s">
        <v>554</v>
      </c>
      <c r="G182" s="34" t="s">
        <v>1173</v>
      </c>
      <c r="H182" s="50" t="s">
        <v>141</v>
      </c>
      <c r="I182" s="34" t="s">
        <v>1174</v>
      </c>
      <c r="J182" s="50"/>
      <c r="K182" s="50"/>
      <c r="L182" s="50"/>
      <c r="M182" s="82">
        <v>4</v>
      </c>
      <c r="N182" s="226">
        <v>46040</v>
      </c>
      <c r="O182" s="225">
        <v>1.5</v>
      </c>
      <c r="P182" s="53" t="s">
        <v>73</v>
      </c>
      <c r="Q182" s="222" t="s">
        <v>620</v>
      </c>
      <c r="R182" s="34" t="s">
        <v>801</v>
      </c>
    </row>
    <row r="183" spans="1:18" ht="181.5" hidden="1">
      <c r="A183" s="71">
        <v>10</v>
      </c>
      <c r="B183" s="90" t="s">
        <v>1172</v>
      </c>
      <c r="C183" s="50" t="s">
        <v>25</v>
      </c>
      <c r="D183" s="50" t="s">
        <v>25</v>
      </c>
      <c r="E183" s="50" t="s">
        <v>652</v>
      </c>
      <c r="F183" s="53" t="s">
        <v>554</v>
      </c>
      <c r="G183" s="34" t="s">
        <v>1175</v>
      </c>
      <c r="H183" s="50" t="s">
        <v>810</v>
      </c>
      <c r="I183" s="34" t="s">
        <v>1176</v>
      </c>
      <c r="J183" s="50"/>
      <c r="K183" s="50"/>
      <c r="L183" s="50"/>
      <c r="M183" s="82">
        <v>4</v>
      </c>
      <c r="N183" s="226">
        <v>46041</v>
      </c>
      <c r="O183" s="225">
        <v>3</v>
      </c>
      <c r="P183" s="53" t="s">
        <v>24</v>
      </c>
      <c r="Q183" s="222" t="s">
        <v>643</v>
      </c>
      <c r="R183" s="34" t="s">
        <v>766</v>
      </c>
    </row>
    <row r="184" spans="1:18" ht="165" hidden="1">
      <c r="A184" s="71">
        <v>11</v>
      </c>
      <c r="B184" s="90" t="s">
        <v>1169</v>
      </c>
      <c r="C184" s="50" t="s">
        <v>25</v>
      </c>
      <c r="D184" s="50" t="s">
        <v>1177</v>
      </c>
      <c r="E184" s="50" t="s">
        <v>584</v>
      </c>
      <c r="F184" s="53" t="s">
        <v>555</v>
      </c>
      <c r="G184" s="34" t="s">
        <v>1178</v>
      </c>
      <c r="H184" s="50" t="s">
        <v>810</v>
      </c>
      <c r="I184" s="34" t="s">
        <v>1179</v>
      </c>
      <c r="J184" s="50"/>
      <c r="K184" s="50"/>
      <c r="L184" s="50"/>
      <c r="M184" s="82">
        <v>4</v>
      </c>
      <c r="N184" s="226">
        <v>46041</v>
      </c>
      <c r="O184" s="225">
        <v>1.5</v>
      </c>
      <c r="P184" s="53" t="s">
        <v>24</v>
      </c>
      <c r="Q184" s="222" t="s">
        <v>643</v>
      </c>
      <c r="R184" s="34" t="s">
        <v>766</v>
      </c>
    </row>
    <row r="185" spans="1:18" ht="115.5" hidden="1">
      <c r="A185" s="71">
        <v>12</v>
      </c>
      <c r="B185" s="90" t="s">
        <v>1148</v>
      </c>
      <c r="C185" s="50" t="s">
        <v>25</v>
      </c>
      <c r="D185" s="50" t="s">
        <v>1180</v>
      </c>
      <c r="E185" s="50" t="s">
        <v>612</v>
      </c>
      <c r="F185" s="53" t="s">
        <v>554</v>
      </c>
      <c r="G185" s="34" t="s">
        <v>1181</v>
      </c>
      <c r="H185" s="50" t="s">
        <v>810</v>
      </c>
      <c r="I185" s="34" t="s">
        <v>1182</v>
      </c>
      <c r="J185" s="50"/>
      <c r="K185" s="50"/>
      <c r="L185" s="50"/>
      <c r="M185" s="82">
        <v>4</v>
      </c>
      <c r="N185" s="226">
        <v>46041</v>
      </c>
      <c r="O185" s="225">
        <v>1</v>
      </c>
      <c r="P185" s="53" t="s">
        <v>24</v>
      </c>
      <c r="Q185" s="222" t="s">
        <v>643</v>
      </c>
      <c r="R185" s="34" t="s">
        <v>766</v>
      </c>
    </row>
    <row r="186" spans="1:18" ht="82.5" hidden="1">
      <c r="A186" s="71">
        <v>13</v>
      </c>
      <c r="B186" s="90" t="s">
        <v>1183</v>
      </c>
      <c r="C186" s="50" t="s">
        <v>25</v>
      </c>
      <c r="D186" s="50" t="s">
        <v>1184</v>
      </c>
      <c r="E186" s="50" t="s">
        <v>592</v>
      </c>
      <c r="F186" s="53" t="s">
        <v>558</v>
      </c>
      <c r="G186" s="34" t="s">
        <v>1185</v>
      </c>
      <c r="H186" s="50" t="s">
        <v>141</v>
      </c>
      <c r="I186" s="34" t="s">
        <v>1186</v>
      </c>
      <c r="J186" s="50"/>
      <c r="K186" s="50"/>
      <c r="L186" s="50"/>
      <c r="M186" s="82">
        <v>4</v>
      </c>
      <c r="N186" s="226">
        <v>46041</v>
      </c>
      <c r="O186" s="225">
        <v>0.5</v>
      </c>
      <c r="P186" s="53" t="s">
        <v>24</v>
      </c>
      <c r="Q186" s="222" t="s">
        <v>643</v>
      </c>
      <c r="R186" s="34" t="s">
        <v>766</v>
      </c>
    </row>
    <row r="187" spans="1:18" ht="82.5" hidden="1">
      <c r="A187" s="71">
        <v>14</v>
      </c>
      <c r="B187" s="90" t="s">
        <v>1187</v>
      </c>
      <c r="C187" s="50" t="s">
        <v>25</v>
      </c>
      <c r="D187" s="50" t="s">
        <v>25</v>
      </c>
      <c r="E187" s="50" t="s">
        <v>736</v>
      </c>
      <c r="F187" s="53" t="s">
        <v>550</v>
      </c>
      <c r="G187" s="34" t="s">
        <v>1188</v>
      </c>
      <c r="H187" s="50" t="s">
        <v>141</v>
      </c>
      <c r="I187" s="34" t="s">
        <v>1189</v>
      </c>
      <c r="J187" s="50"/>
      <c r="K187" s="50"/>
      <c r="L187" s="50"/>
      <c r="M187" s="82">
        <v>4</v>
      </c>
      <c r="N187" s="226">
        <v>46041</v>
      </c>
      <c r="O187" s="225">
        <v>0.5</v>
      </c>
      <c r="P187" s="53" t="s">
        <v>24</v>
      </c>
      <c r="Q187" s="222" t="s">
        <v>643</v>
      </c>
      <c r="R187" s="34" t="s">
        <v>766</v>
      </c>
    </row>
    <row r="188" spans="1:18" ht="82.5" hidden="1">
      <c r="A188" s="71">
        <v>15</v>
      </c>
      <c r="B188" s="90" t="s">
        <v>1190</v>
      </c>
      <c r="C188" s="50" t="s">
        <v>25</v>
      </c>
      <c r="D188" s="50" t="s">
        <v>25</v>
      </c>
      <c r="E188" s="50" t="s">
        <v>736</v>
      </c>
      <c r="F188" s="53" t="s">
        <v>550</v>
      </c>
      <c r="G188" s="34" t="s">
        <v>1188</v>
      </c>
      <c r="H188" s="50" t="s">
        <v>141</v>
      </c>
      <c r="I188" s="34" t="s">
        <v>1191</v>
      </c>
      <c r="J188" s="50"/>
      <c r="K188" s="50"/>
      <c r="L188" s="50"/>
      <c r="M188" s="82">
        <v>4</v>
      </c>
      <c r="N188" s="226">
        <v>46041</v>
      </c>
      <c r="O188" s="225">
        <v>1</v>
      </c>
      <c r="P188" s="53" t="s">
        <v>24</v>
      </c>
      <c r="Q188" s="222" t="s">
        <v>643</v>
      </c>
      <c r="R188" s="34" t="s">
        <v>766</v>
      </c>
    </row>
    <row r="189" spans="1:18" ht="198" hidden="1">
      <c r="A189" s="71">
        <v>16</v>
      </c>
      <c r="B189" s="90" t="s">
        <v>1119</v>
      </c>
      <c r="C189" s="50" t="s">
        <v>1120</v>
      </c>
      <c r="D189" s="50" t="s">
        <v>1192</v>
      </c>
      <c r="E189" s="50" t="s">
        <v>592</v>
      </c>
      <c r="F189" s="53" t="s">
        <v>553</v>
      </c>
      <c r="G189" s="34" t="s">
        <v>1122</v>
      </c>
      <c r="H189" s="50" t="s">
        <v>141</v>
      </c>
      <c r="I189" s="34" t="s">
        <v>1193</v>
      </c>
      <c r="J189" s="50"/>
      <c r="K189" s="50"/>
      <c r="L189" s="50"/>
      <c r="M189" s="82">
        <v>4</v>
      </c>
      <c r="N189" s="226">
        <v>46042</v>
      </c>
      <c r="O189" s="225">
        <v>6</v>
      </c>
      <c r="P189" s="53" t="s">
        <v>24</v>
      </c>
      <c r="Q189" s="222" t="s">
        <v>575</v>
      </c>
      <c r="R189" s="34" t="s">
        <v>576</v>
      </c>
    </row>
    <row r="190" spans="1:18" ht="66" hidden="1">
      <c r="A190" s="71">
        <v>17</v>
      </c>
      <c r="B190" s="90" t="s">
        <v>1165</v>
      </c>
      <c r="C190" s="50" t="s">
        <v>25</v>
      </c>
      <c r="D190" s="50" t="s">
        <v>1194</v>
      </c>
      <c r="E190" s="50" t="s">
        <v>584</v>
      </c>
      <c r="F190" s="53" t="s">
        <v>553</v>
      </c>
      <c r="G190" s="34" t="s">
        <v>1195</v>
      </c>
      <c r="H190" s="50" t="s">
        <v>141</v>
      </c>
      <c r="I190" s="34" t="s">
        <v>1196</v>
      </c>
      <c r="J190" s="50"/>
      <c r="K190" s="50"/>
      <c r="L190" s="50"/>
      <c r="M190" s="82">
        <v>4</v>
      </c>
      <c r="N190" s="226">
        <v>46043</v>
      </c>
      <c r="O190" s="225">
        <v>1</v>
      </c>
      <c r="P190" s="53" t="s">
        <v>24</v>
      </c>
      <c r="Q190" s="222" t="s">
        <v>575</v>
      </c>
      <c r="R190" s="34" t="s">
        <v>576</v>
      </c>
    </row>
    <row r="191" spans="1:18" ht="66" hidden="1">
      <c r="A191" s="71">
        <v>18</v>
      </c>
      <c r="B191" s="90" t="s">
        <v>1197</v>
      </c>
      <c r="C191" s="50" t="s">
        <v>25</v>
      </c>
      <c r="D191" s="53" t="s">
        <v>1194</v>
      </c>
      <c r="E191" s="50" t="s">
        <v>584</v>
      </c>
      <c r="F191" s="53" t="s">
        <v>558</v>
      </c>
      <c r="G191" s="34" t="s">
        <v>1198</v>
      </c>
      <c r="H191" s="50" t="s">
        <v>141</v>
      </c>
      <c r="I191" s="34" t="s">
        <v>1199</v>
      </c>
      <c r="J191" s="50"/>
      <c r="K191" s="50"/>
      <c r="L191" s="50"/>
      <c r="M191" s="82">
        <v>4</v>
      </c>
      <c r="N191" s="226">
        <v>46043</v>
      </c>
      <c r="O191" s="225">
        <v>0.5</v>
      </c>
      <c r="P191" s="53" t="s">
        <v>53</v>
      </c>
      <c r="Q191" s="222" t="s">
        <v>575</v>
      </c>
      <c r="R191" s="34" t="s">
        <v>576</v>
      </c>
    </row>
    <row r="192" spans="1:18" ht="66" hidden="1">
      <c r="A192" s="71">
        <v>19</v>
      </c>
      <c r="B192" s="90" t="s">
        <v>1200</v>
      </c>
      <c r="C192" s="50" t="s">
        <v>25</v>
      </c>
      <c r="D192" s="50" t="s">
        <v>1194</v>
      </c>
      <c r="E192" s="50" t="s">
        <v>584</v>
      </c>
      <c r="F192" s="53" t="s">
        <v>554</v>
      </c>
      <c r="G192" s="34" t="s">
        <v>1201</v>
      </c>
      <c r="H192" s="50" t="s">
        <v>141</v>
      </c>
      <c r="I192" s="34" t="s">
        <v>1202</v>
      </c>
      <c r="J192" s="50"/>
      <c r="K192" s="50"/>
      <c r="L192" s="50"/>
      <c r="M192" s="82">
        <v>4</v>
      </c>
      <c r="N192" s="226">
        <v>46043</v>
      </c>
      <c r="O192" s="225">
        <v>1</v>
      </c>
      <c r="P192" s="53" t="s">
        <v>24</v>
      </c>
      <c r="Q192" s="222" t="s">
        <v>575</v>
      </c>
      <c r="R192" s="34" t="s">
        <v>576</v>
      </c>
    </row>
    <row r="193" spans="1:20" ht="66" hidden="1">
      <c r="A193" s="71">
        <v>20</v>
      </c>
      <c r="B193" s="90" t="s">
        <v>1203</v>
      </c>
      <c r="C193" s="50" t="s">
        <v>25</v>
      </c>
      <c r="D193" s="50" t="s">
        <v>1204</v>
      </c>
      <c r="E193" s="50" t="s">
        <v>584</v>
      </c>
      <c r="F193" s="53" t="s">
        <v>555</v>
      </c>
      <c r="G193" s="34" t="s">
        <v>1205</v>
      </c>
      <c r="H193" s="50" t="s">
        <v>141</v>
      </c>
      <c r="I193" s="34" t="s">
        <v>1206</v>
      </c>
      <c r="J193" s="50"/>
      <c r="K193" s="50"/>
      <c r="L193" s="50"/>
      <c r="M193" s="82">
        <v>4</v>
      </c>
      <c r="N193" s="226">
        <v>46043</v>
      </c>
      <c r="O193" s="225">
        <v>1</v>
      </c>
      <c r="P193" s="53" t="s">
        <v>24</v>
      </c>
      <c r="Q193" s="222" t="s">
        <v>575</v>
      </c>
      <c r="R193" s="34" t="s">
        <v>576</v>
      </c>
    </row>
    <row r="194" spans="1:20" ht="66" hidden="1">
      <c r="A194" s="71">
        <v>21</v>
      </c>
      <c r="B194" s="90" t="s">
        <v>1207</v>
      </c>
      <c r="C194" s="50" t="s">
        <v>25</v>
      </c>
      <c r="D194" s="50" t="s">
        <v>1208</v>
      </c>
      <c r="E194" s="50" t="s">
        <v>592</v>
      </c>
      <c r="F194" s="53" t="s">
        <v>558</v>
      </c>
      <c r="G194" s="34" t="s">
        <v>1209</v>
      </c>
      <c r="H194" s="50" t="s">
        <v>141</v>
      </c>
      <c r="I194" s="34" t="s">
        <v>1210</v>
      </c>
      <c r="J194" s="50"/>
      <c r="K194" s="50"/>
      <c r="L194" s="50"/>
      <c r="M194" s="82">
        <v>4</v>
      </c>
      <c r="N194" s="226">
        <v>46043</v>
      </c>
      <c r="O194" s="225">
        <v>1</v>
      </c>
      <c r="P194" s="53" t="s">
        <v>24</v>
      </c>
      <c r="Q194" s="222" t="s">
        <v>575</v>
      </c>
      <c r="R194" s="242" t="s">
        <v>576</v>
      </c>
      <c r="S194" s="278"/>
    </row>
    <row r="195" spans="1:20" ht="82.5" hidden="1">
      <c r="A195" s="71">
        <v>22</v>
      </c>
      <c r="B195" s="90" t="s">
        <v>1211</v>
      </c>
      <c r="C195" s="50" t="s">
        <v>25</v>
      </c>
      <c r="D195" s="50" t="s">
        <v>1208</v>
      </c>
      <c r="E195" s="50" t="s">
        <v>592</v>
      </c>
      <c r="F195" s="53" t="s">
        <v>552</v>
      </c>
      <c r="G195" s="34" t="s">
        <v>1212</v>
      </c>
      <c r="H195" s="50" t="s">
        <v>141</v>
      </c>
      <c r="I195" s="34" t="s">
        <v>1213</v>
      </c>
      <c r="J195" s="50"/>
      <c r="K195" s="50"/>
      <c r="L195" s="50"/>
      <c r="M195" s="82">
        <v>4</v>
      </c>
      <c r="N195" s="226">
        <v>46043</v>
      </c>
      <c r="O195" s="225">
        <v>0.5</v>
      </c>
      <c r="P195" s="53" t="s">
        <v>24</v>
      </c>
      <c r="Q195" s="222" t="s">
        <v>575</v>
      </c>
      <c r="R195" s="242" t="s">
        <v>576</v>
      </c>
      <c r="S195" s="278"/>
    </row>
    <row r="196" spans="1:20" ht="66" hidden="1">
      <c r="A196" s="71">
        <v>23</v>
      </c>
      <c r="B196" s="90" t="s">
        <v>149</v>
      </c>
      <c r="C196" s="50" t="s">
        <v>25</v>
      </c>
      <c r="D196" s="50" t="s">
        <v>1214</v>
      </c>
      <c r="E196" s="50" t="s">
        <v>612</v>
      </c>
      <c r="F196" s="53" t="s">
        <v>552</v>
      </c>
      <c r="G196" s="34" t="s">
        <v>1215</v>
      </c>
      <c r="H196" s="50" t="s">
        <v>141</v>
      </c>
      <c r="I196" s="34" t="s">
        <v>1216</v>
      </c>
      <c r="J196" s="50"/>
      <c r="K196" s="50"/>
      <c r="L196" s="50"/>
      <c r="M196" s="82">
        <v>4</v>
      </c>
      <c r="N196" s="226">
        <v>46043</v>
      </c>
      <c r="O196" s="225">
        <v>1</v>
      </c>
      <c r="P196" s="53" t="s">
        <v>24</v>
      </c>
      <c r="Q196" s="222" t="s">
        <v>575</v>
      </c>
      <c r="R196" s="34" t="s">
        <v>576</v>
      </c>
    </row>
    <row r="197" spans="1:20" ht="99" hidden="1">
      <c r="A197" s="71">
        <v>24</v>
      </c>
      <c r="B197" s="90" t="s">
        <v>74</v>
      </c>
      <c r="C197" s="50" t="s">
        <v>25</v>
      </c>
      <c r="D197" s="50" t="s">
        <v>1217</v>
      </c>
      <c r="E197" s="50" t="s">
        <v>573</v>
      </c>
      <c r="F197" s="53" t="s">
        <v>553</v>
      </c>
      <c r="G197" s="34" t="s">
        <v>1218</v>
      </c>
      <c r="H197" s="50" t="s">
        <v>141</v>
      </c>
      <c r="I197" s="34" t="s">
        <v>1219</v>
      </c>
      <c r="J197" s="50"/>
      <c r="K197" s="50"/>
      <c r="L197" s="50"/>
      <c r="M197" s="82">
        <v>4</v>
      </c>
      <c r="N197" s="226">
        <v>46043</v>
      </c>
      <c r="O197" s="225">
        <v>1</v>
      </c>
      <c r="P197" s="53" t="s">
        <v>24</v>
      </c>
      <c r="Q197" s="222" t="s">
        <v>597</v>
      </c>
      <c r="R197" s="34" t="s">
        <v>598</v>
      </c>
    </row>
    <row r="198" spans="1:20" ht="99" hidden="1">
      <c r="A198" s="71">
        <v>25</v>
      </c>
      <c r="B198" s="90" t="s">
        <v>1220</v>
      </c>
      <c r="C198" s="50" t="s">
        <v>25</v>
      </c>
      <c r="D198" s="50" t="s">
        <v>1221</v>
      </c>
      <c r="E198" s="50" t="s">
        <v>584</v>
      </c>
      <c r="F198" s="53" t="s">
        <v>555</v>
      </c>
      <c r="G198" s="34" t="s">
        <v>1222</v>
      </c>
      <c r="H198" s="50" t="s">
        <v>141</v>
      </c>
      <c r="I198" s="34" t="s">
        <v>1223</v>
      </c>
      <c r="J198" s="50"/>
      <c r="K198" s="50"/>
      <c r="L198" s="50"/>
      <c r="M198" s="82">
        <v>4</v>
      </c>
      <c r="N198" s="226">
        <v>46044</v>
      </c>
      <c r="O198" s="225">
        <v>0.5</v>
      </c>
      <c r="P198" s="53" t="s">
        <v>24</v>
      </c>
      <c r="Q198" s="222" t="s">
        <v>620</v>
      </c>
      <c r="R198" s="34" t="s">
        <v>621</v>
      </c>
    </row>
    <row r="199" spans="1:20" ht="66" hidden="1">
      <c r="A199" s="71">
        <v>26</v>
      </c>
      <c r="B199" s="90" t="s">
        <v>1224</v>
      </c>
      <c r="C199" s="50" t="s">
        <v>25</v>
      </c>
      <c r="D199" s="50" t="s">
        <v>1221</v>
      </c>
      <c r="E199" s="50" t="s">
        <v>584</v>
      </c>
      <c r="F199" s="53" t="s">
        <v>552</v>
      </c>
      <c r="G199" s="34" t="s">
        <v>1225</v>
      </c>
      <c r="H199" s="50" t="s">
        <v>810</v>
      </c>
      <c r="I199" s="34" t="s">
        <v>1226</v>
      </c>
      <c r="J199" s="50"/>
      <c r="K199" s="50"/>
      <c r="L199" s="50"/>
      <c r="M199" s="82">
        <v>4</v>
      </c>
      <c r="N199" s="226">
        <v>46044</v>
      </c>
      <c r="O199" s="225">
        <v>0.5</v>
      </c>
      <c r="P199" s="53" t="s">
        <v>73</v>
      </c>
      <c r="Q199" s="222" t="s">
        <v>620</v>
      </c>
      <c r="R199" s="34" t="s">
        <v>621</v>
      </c>
    </row>
    <row r="200" spans="1:20" ht="99" hidden="1">
      <c r="A200" s="71">
        <v>27</v>
      </c>
      <c r="B200" s="90" t="s">
        <v>1197</v>
      </c>
      <c r="C200" s="50" t="s">
        <v>25</v>
      </c>
      <c r="D200" s="50" t="s">
        <v>25</v>
      </c>
      <c r="E200" s="50" t="s">
        <v>584</v>
      </c>
      <c r="F200" s="53" t="s">
        <v>553</v>
      </c>
      <c r="G200" s="34" t="s">
        <v>1227</v>
      </c>
      <c r="H200" s="50" t="s">
        <v>810</v>
      </c>
      <c r="I200" s="34" t="s">
        <v>1228</v>
      </c>
      <c r="J200" s="50"/>
      <c r="K200" s="50"/>
      <c r="L200" s="50"/>
      <c r="M200" s="82">
        <v>4</v>
      </c>
      <c r="N200" s="226">
        <v>46044</v>
      </c>
      <c r="O200" s="225">
        <v>0.5</v>
      </c>
      <c r="P200" s="53" t="s">
        <v>73</v>
      </c>
      <c r="Q200" s="222" t="s">
        <v>620</v>
      </c>
      <c r="R200" s="34" t="s">
        <v>621</v>
      </c>
    </row>
    <row r="201" spans="1:20" ht="66" hidden="1">
      <c r="A201" s="71">
        <v>28</v>
      </c>
      <c r="B201" s="90" t="s">
        <v>1229</v>
      </c>
      <c r="C201" s="50" t="s">
        <v>25</v>
      </c>
      <c r="D201" s="50" t="s">
        <v>25</v>
      </c>
      <c r="E201" s="50" t="s">
        <v>736</v>
      </c>
      <c r="F201" s="53" t="s">
        <v>550</v>
      </c>
      <c r="G201" s="34" t="s">
        <v>1230</v>
      </c>
      <c r="H201" s="50" t="s">
        <v>810</v>
      </c>
      <c r="I201" s="34" t="s">
        <v>1231</v>
      </c>
      <c r="J201" s="50"/>
      <c r="K201" s="50"/>
      <c r="L201" s="50"/>
      <c r="M201" s="82">
        <v>4</v>
      </c>
      <c r="N201" s="226">
        <v>46044</v>
      </c>
      <c r="O201" s="225">
        <v>0.5</v>
      </c>
      <c r="P201" s="53" t="s">
        <v>24</v>
      </c>
      <c r="Q201" s="222" t="s">
        <v>620</v>
      </c>
      <c r="R201" s="34" t="s">
        <v>621</v>
      </c>
    </row>
    <row r="202" spans="1:20" ht="49.5" hidden="1">
      <c r="A202" s="71">
        <v>29</v>
      </c>
      <c r="B202" s="90" t="s">
        <v>1232</v>
      </c>
      <c r="C202" s="50" t="s">
        <v>25</v>
      </c>
      <c r="D202" s="50" t="s">
        <v>1233</v>
      </c>
      <c r="E202" s="50" t="s">
        <v>584</v>
      </c>
      <c r="F202" s="53" t="s">
        <v>553</v>
      </c>
      <c r="G202" s="34" t="s">
        <v>1234</v>
      </c>
      <c r="H202" s="50" t="s">
        <v>141</v>
      </c>
      <c r="I202" s="34" t="s">
        <v>1235</v>
      </c>
      <c r="J202" s="50"/>
      <c r="K202" s="50"/>
      <c r="L202" s="50"/>
      <c r="M202" s="82">
        <v>4</v>
      </c>
      <c r="N202" s="226">
        <v>46045</v>
      </c>
      <c r="O202" s="225">
        <v>0.5</v>
      </c>
      <c r="P202" s="53" t="s">
        <v>24</v>
      </c>
      <c r="Q202" s="222" t="s">
        <v>620</v>
      </c>
      <c r="R202" s="34" t="s">
        <v>621</v>
      </c>
    </row>
    <row r="203" spans="1:20" ht="49.5" hidden="1">
      <c r="A203" s="71">
        <v>30</v>
      </c>
      <c r="B203" s="90" t="s">
        <v>1236</v>
      </c>
      <c r="C203" s="50" t="s">
        <v>25</v>
      </c>
      <c r="D203" s="50" t="s">
        <v>1233</v>
      </c>
      <c r="E203" s="50" t="s">
        <v>584</v>
      </c>
      <c r="F203" s="53" t="s">
        <v>553</v>
      </c>
      <c r="G203" s="34" t="s">
        <v>1234</v>
      </c>
      <c r="H203" s="50" t="s">
        <v>141</v>
      </c>
      <c r="I203" s="34" t="s">
        <v>1235</v>
      </c>
      <c r="J203" s="50"/>
      <c r="K203" s="50"/>
      <c r="L203" s="50"/>
      <c r="M203" s="82">
        <v>4</v>
      </c>
      <c r="N203" s="226">
        <v>46045</v>
      </c>
      <c r="O203" s="225">
        <v>0.5</v>
      </c>
      <c r="P203" s="53" t="s">
        <v>24</v>
      </c>
      <c r="Q203" s="222" t="s">
        <v>620</v>
      </c>
      <c r="R203" s="34" t="s">
        <v>621</v>
      </c>
    </row>
    <row r="204" spans="1:20" ht="115.5" hidden="1">
      <c r="A204" s="71">
        <v>31</v>
      </c>
      <c r="B204" s="90" t="s">
        <v>1237</v>
      </c>
      <c r="C204" s="50" t="s">
        <v>25</v>
      </c>
      <c r="D204" s="50" t="s">
        <v>1233</v>
      </c>
      <c r="E204" s="50" t="s">
        <v>584</v>
      </c>
      <c r="F204" s="53" t="s">
        <v>558</v>
      </c>
      <c r="G204" s="34" t="s">
        <v>1238</v>
      </c>
      <c r="H204" s="50" t="s">
        <v>141</v>
      </c>
      <c r="I204" s="34" t="s">
        <v>1239</v>
      </c>
      <c r="J204" s="50"/>
      <c r="K204" s="50"/>
      <c r="L204" s="50"/>
      <c r="M204" s="82">
        <v>4</v>
      </c>
      <c r="N204" s="226">
        <v>46045</v>
      </c>
      <c r="O204" s="225">
        <v>0.5</v>
      </c>
      <c r="P204" s="53" t="s">
        <v>24</v>
      </c>
      <c r="Q204" s="222" t="s">
        <v>620</v>
      </c>
      <c r="R204" s="34" t="s">
        <v>621</v>
      </c>
    </row>
    <row r="205" spans="1:20" ht="66" hidden="1">
      <c r="A205" s="71">
        <v>32</v>
      </c>
      <c r="B205" s="90" t="s">
        <v>100</v>
      </c>
      <c r="C205" s="50" t="s">
        <v>25</v>
      </c>
      <c r="D205" s="50" t="s">
        <v>1240</v>
      </c>
      <c r="E205" s="50" t="s">
        <v>573</v>
      </c>
      <c r="F205" s="53" t="s">
        <v>551</v>
      </c>
      <c r="G205" s="34" t="s">
        <v>1241</v>
      </c>
      <c r="H205" s="50" t="s">
        <v>141</v>
      </c>
      <c r="I205" s="34" t="s">
        <v>1242</v>
      </c>
      <c r="J205" s="50"/>
      <c r="K205" s="50"/>
      <c r="L205" s="50"/>
      <c r="M205" s="82">
        <v>4</v>
      </c>
      <c r="N205" s="226">
        <v>46045</v>
      </c>
      <c r="O205" s="225">
        <v>0.5</v>
      </c>
      <c r="P205" s="53" t="s">
        <v>24</v>
      </c>
      <c r="Q205" s="222" t="s">
        <v>620</v>
      </c>
      <c r="R205" s="34" t="s">
        <v>621</v>
      </c>
    </row>
    <row r="206" spans="1:20" ht="115.5" hidden="1">
      <c r="A206" s="71">
        <v>33</v>
      </c>
      <c r="B206" s="90" t="s">
        <v>1243</v>
      </c>
      <c r="C206" s="50" t="s">
        <v>25</v>
      </c>
      <c r="D206" s="50" t="s">
        <v>25</v>
      </c>
      <c r="E206" s="50" t="s">
        <v>592</v>
      </c>
      <c r="F206" s="53" t="s">
        <v>556</v>
      </c>
      <c r="G206" s="34" t="s">
        <v>1244</v>
      </c>
      <c r="H206" s="50" t="s">
        <v>141</v>
      </c>
      <c r="I206" s="34" t="s">
        <v>1245</v>
      </c>
      <c r="J206" s="50"/>
      <c r="K206" s="50"/>
      <c r="L206" s="50"/>
      <c r="M206" s="82">
        <v>4</v>
      </c>
      <c r="N206" s="226">
        <v>46045</v>
      </c>
      <c r="O206" s="225">
        <v>2</v>
      </c>
      <c r="P206" s="53" t="s">
        <v>73</v>
      </c>
      <c r="Q206" s="222" t="s">
        <v>620</v>
      </c>
      <c r="R206" s="34" t="s">
        <v>621</v>
      </c>
      <c r="S206" s="34"/>
      <c r="T206" s="34"/>
    </row>
    <row r="207" spans="1:20" ht="82.5" hidden="1">
      <c r="A207" s="71">
        <v>34</v>
      </c>
      <c r="B207" s="90" t="s">
        <v>1246</v>
      </c>
      <c r="C207" s="50" t="s">
        <v>25</v>
      </c>
      <c r="D207" s="50" t="s">
        <v>25</v>
      </c>
      <c r="E207" s="50" t="s">
        <v>874</v>
      </c>
      <c r="F207" s="53" t="s">
        <v>1071</v>
      </c>
      <c r="G207" s="34" t="s">
        <v>1247</v>
      </c>
      <c r="H207" s="50" t="s">
        <v>141</v>
      </c>
      <c r="I207" s="34" t="s">
        <v>1248</v>
      </c>
      <c r="J207" s="50"/>
      <c r="K207" s="50"/>
      <c r="L207" s="50"/>
      <c r="M207" s="82">
        <v>4</v>
      </c>
      <c r="N207" s="226">
        <v>46045</v>
      </c>
      <c r="O207" s="225">
        <v>0.5</v>
      </c>
      <c r="P207" s="53" t="s">
        <v>24</v>
      </c>
      <c r="Q207" s="222" t="s">
        <v>620</v>
      </c>
      <c r="R207" s="34" t="s">
        <v>621</v>
      </c>
    </row>
    <row r="208" spans="1:20" ht="49.5" hidden="1">
      <c r="A208" s="71">
        <v>35</v>
      </c>
      <c r="B208" s="90" t="s">
        <v>1249</v>
      </c>
      <c r="C208" s="50" t="s">
        <v>25</v>
      </c>
      <c r="D208" s="50" t="s">
        <v>1250</v>
      </c>
      <c r="E208" s="50" t="s">
        <v>612</v>
      </c>
      <c r="F208" s="53" t="s">
        <v>554</v>
      </c>
      <c r="G208" s="34" t="s">
        <v>697</v>
      </c>
      <c r="H208" s="50" t="s">
        <v>141</v>
      </c>
      <c r="I208" s="34" t="s">
        <v>1251</v>
      </c>
      <c r="J208" s="50"/>
      <c r="K208" s="50"/>
      <c r="L208" s="50"/>
      <c r="M208" s="82">
        <v>4</v>
      </c>
      <c r="N208" s="226">
        <v>46045</v>
      </c>
      <c r="O208" s="225">
        <v>1</v>
      </c>
      <c r="P208" s="53" t="s">
        <v>24</v>
      </c>
      <c r="Q208" s="222" t="s">
        <v>620</v>
      </c>
      <c r="R208" s="34" t="s">
        <v>621</v>
      </c>
    </row>
    <row r="209" spans="1:18" ht="101.25" hidden="1">
      <c r="A209" s="50">
        <v>1</v>
      </c>
      <c r="B209" s="90" t="s">
        <v>1252</v>
      </c>
      <c r="C209" s="227" t="s">
        <v>25</v>
      </c>
      <c r="D209" s="53" t="s">
        <v>1253</v>
      </c>
      <c r="E209" s="50" t="s">
        <v>612</v>
      </c>
      <c r="F209" s="34" t="s">
        <v>553</v>
      </c>
      <c r="G209" s="70" t="s">
        <v>1254</v>
      </c>
      <c r="H209" s="50" t="s">
        <v>141</v>
      </c>
      <c r="I209" s="70" t="s">
        <v>1255</v>
      </c>
      <c r="J209" s="50"/>
      <c r="K209" s="50"/>
      <c r="L209" s="50"/>
      <c r="M209" s="82">
        <v>5</v>
      </c>
      <c r="N209" s="226">
        <v>46046</v>
      </c>
      <c r="O209" s="225">
        <v>1</v>
      </c>
      <c r="P209" s="53" t="s">
        <v>608</v>
      </c>
      <c r="Q209" s="222" t="s">
        <v>597</v>
      </c>
      <c r="R209" s="34" t="s">
        <v>683</v>
      </c>
    </row>
    <row r="210" spans="1:18" ht="81" hidden="1">
      <c r="A210" s="50">
        <f>A209+1</f>
        <v>2</v>
      </c>
      <c r="B210" s="90" t="s">
        <v>1256</v>
      </c>
      <c r="C210" s="227" t="s">
        <v>25</v>
      </c>
      <c r="D210" s="53" t="s">
        <v>1257</v>
      </c>
      <c r="E210" s="50" t="s">
        <v>592</v>
      </c>
      <c r="F210" s="34" t="s">
        <v>554</v>
      </c>
      <c r="G210" s="70" t="s">
        <v>1258</v>
      </c>
      <c r="H210" s="50" t="s">
        <v>141</v>
      </c>
      <c r="I210" s="70" t="s">
        <v>1259</v>
      </c>
      <c r="J210" s="50"/>
      <c r="K210" s="50"/>
      <c r="L210" s="50"/>
      <c r="M210" s="82">
        <v>5</v>
      </c>
      <c r="N210" s="226">
        <v>46046</v>
      </c>
      <c r="O210" s="225">
        <v>1</v>
      </c>
      <c r="P210" s="53" t="s">
        <v>608</v>
      </c>
      <c r="Q210" s="222" t="s">
        <v>597</v>
      </c>
      <c r="R210" s="34" t="s">
        <v>683</v>
      </c>
    </row>
    <row r="211" spans="1:18" ht="141.75" hidden="1">
      <c r="A211" s="50">
        <f t="shared" ref="A211:A255" si="2">A210+1</f>
        <v>3</v>
      </c>
      <c r="B211" s="90" t="s">
        <v>1260</v>
      </c>
      <c r="C211" s="227" t="s">
        <v>1261</v>
      </c>
      <c r="D211" s="53" t="s">
        <v>1262</v>
      </c>
      <c r="E211" s="50" t="s">
        <v>874</v>
      </c>
      <c r="F211" s="34" t="s">
        <v>557</v>
      </c>
      <c r="G211" s="70" t="s">
        <v>1263</v>
      </c>
      <c r="H211" s="50" t="s">
        <v>141</v>
      </c>
      <c r="I211" s="70" t="s">
        <v>1264</v>
      </c>
      <c r="J211" s="50"/>
      <c r="K211" s="50"/>
      <c r="L211" s="50"/>
      <c r="M211" s="82">
        <v>5</v>
      </c>
      <c r="N211" s="226">
        <v>46046</v>
      </c>
      <c r="O211" s="225">
        <v>2</v>
      </c>
      <c r="P211" s="53" t="s">
        <v>608</v>
      </c>
      <c r="Q211" s="222" t="s">
        <v>597</v>
      </c>
      <c r="R211" s="34" t="s">
        <v>683</v>
      </c>
    </row>
    <row r="212" spans="1:18" ht="81" hidden="1">
      <c r="A212" s="50">
        <f t="shared" si="2"/>
        <v>4</v>
      </c>
      <c r="B212" s="90" t="s">
        <v>1265</v>
      </c>
      <c r="C212" s="227" t="s">
        <v>25</v>
      </c>
      <c r="D212" s="53" t="s">
        <v>1253</v>
      </c>
      <c r="E212" s="50" t="s">
        <v>592</v>
      </c>
      <c r="F212" s="34" t="s">
        <v>553</v>
      </c>
      <c r="G212" s="70" t="s">
        <v>1266</v>
      </c>
      <c r="H212" s="50" t="s">
        <v>141</v>
      </c>
      <c r="I212" s="70" t="s">
        <v>1267</v>
      </c>
      <c r="J212" s="50"/>
      <c r="K212" s="50"/>
      <c r="L212" s="50"/>
      <c r="M212" s="82">
        <v>5</v>
      </c>
      <c r="N212" s="226">
        <v>46046</v>
      </c>
      <c r="O212" s="225">
        <v>0.5</v>
      </c>
      <c r="P212" s="53" t="s">
        <v>608</v>
      </c>
      <c r="Q212" s="222" t="s">
        <v>575</v>
      </c>
      <c r="R212" s="34" t="s">
        <v>708</v>
      </c>
    </row>
    <row r="213" spans="1:18" ht="101.25" hidden="1">
      <c r="A213" s="50">
        <f t="shared" si="2"/>
        <v>5</v>
      </c>
      <c r="B213" s="90" t="s">
        <v>1268</v>
      </c>
      <c r="C213" s="227" t="s">
        <v>25</v>
      </c>
      <c r="D213" s="53" t="s">
        <v>25</v>
      </c>
      <c r="E213" s="50" t="s">
        <v>612</v>
      </c>
      <c r="F213" s="34" t="s">
        <v>1071</v>
      </c>
      <c r="G213" s="70" t="s">
        <v>1269</v>
      </c>
      <c r="H213" s="50" t="s">
        <v>141</v>
      </c>
      <c r="I213" s="70" t="s">
        <v>1270</v>
      </c>
      <c r="J213" s="50"/>
      <c r="K213" s="50"/>
      <c r="L213" s="50"/>
      <c r="M213" s="82">
        <v>5</v>
      </c>
      <c r="N213" s="226">
        <v>46046</v>
      </c>
      <c r="O213" s="225">
        <v>1</v>
      </c>
      <c r="P213" s="53" t="s">
        <v>608</v>
      </c>
      <c r="Q213" s="222" t="s">
        <v>597</v>
      </c>
      <c r="R213" s="34" t="s">
        <v>683</v>
      </c>
    </row>
    <row r="214" spans="1:18" ht="101.25" hidden="1">
      <c r="A214" s="50">
        <f t="shared" si="2"/>
        <v>6</v>
      </c>
      <c r="B214" s="90" t="s">
        <v>72</v>
      </c>
      <c r="C214" s="227" t="s">
        <v>25</v>
      </c>
      <c r="D214" s="53" t="s">
        <v>1271</v>
      </c>
      <c r="E214" s="50" t="s">
        <v>573</v>
      </c>
      <c r="F214" s="34" t="s">
        <v>551</v>
      </c>
      <c r="G214" s="70" t="s">
        <v>1272</v>
      </c>
      <c r="H214" s="50" t="s">
        <v>141</v>
      </c>
      <c r="I214" s="70" t="s">
        <v>1273</v>
      </c>
      <c r="J214" s="50"/>
      <c r="K214" s="50"/>
      <c r="L214" s="50"/>
      <c r="M214" s="82">
        <v>5</v>
      </c>
      <c r="N214" s="226">
        <v>46046</v>
      </c>
      <c r="O214" s="225">
        <v>2</v>
      </c>
      <c r="P214" s="53" t="s">
        <v>608</v>
      </c>
      <c r="Q214" s="222" t="s">
        <v>597</v>
      </c>
      <c r="R214" s="34" t="s">
        <v>683</v>
      </c>
    </row>
    <row r="215" spans="1:18" ht="121.5" hidden="1">
      <c r="A215" s="50">
        <f t="shared" si="2"/>
        <v>7</v>
      </c>
      <c r="B215" s="90" t="s">
        <v>49</v>
      </c>
      <c r="C215" s="227" t="s">
        <v>25</v>
      </c>
      <c r="D215" s="53" t="s">
        <v>1274</v>
      </c>
      <c r="E215" s="50" t="s">
        <v>573</v>
      </c>
      <c r="F215" s="34" t="s">
        <v>551</v>
      </c>
      <c r="G215" s="70" t="s">
        <v>1275</v>
      </c>
      <c r="H215" s="50" t="s">
        <v>141</v>
      </c>
      <c r="I215" s="70" t="s">
        <v>1276</v>
      </c>
      <c r="J215" s="50"/>
      <c r="K215" s="50"/>
      <c r="L215" s="50"/>
      <c r="M215" s="82">
        <v>5</v>
      </c>
      <c r="N215" s="226">
        <v>46048</v>
      </c>
      <c r="O215" s="225">
        <v>1</v>
      </c>
      <c r="P215" s="53" t="s">
        <v>24</v>
      </c>
      <c r="Q215" s="222" t="s">
        <v>643</v>
      </c>
      <c r="R215" s="34" t="s">
        <v>766</v>
      </c>
    </row>
    <row r="216" spans="1:18" ht="101.25" hidden="1">
      <c r="A216" s="50">
        <f t="shared" si="2"/>
        <v>8</v>
      </c>
      <c r="B216" s="90" t="s">
        <v>1277</v>
      </c>
      <c r="C216" s="227" t="s">
        <v>25</v>
      </c>
      <c r="D216" s="53" t="s">
        <v>1278</v>
      </c>
      <c r="E216" s="50" t="s">
        <v>584</v>
      </c>
      <c r="F216" s="34" t="s">
        <v>554</v>
      </c>
      <c r="G216" s="70" t="s">
        <v>1279</v>
      </c>
      <c r="H216" s="50" t="s">
        <v>141</v>
      </c>
      <c r="I216" s="70" t="s">
        <v>1280</v>
      </c>
      <c r="J216" s="50"/>
      <c r="K216" s="50"/>
      <c r="L216" s="50"/>
      <c r="M216" s="82">
        <v>5</v>
      </c>
      <c r="N216" s="226">
        <v>46048</v>
      </c>
      <c r="O216" s="225">
        <v>5</v>
      </c>
      <c r="P216" s="53" t="s">
        <v>73</v>
      </c>
      <c r="Q216" s="222" t="s">
        <v>643</v>
      </c>
      <c r="R216" s="34" t="s">
        <v>766</v>
      </c>
    </row>
    <row r="217" spans="1:18" ht="81" hidden="1">
      <c r="A217" s="50">
        <f t="shared" si="2"/>
        <v>9</v>
      </c>
      <c r="B217" s="90" t="s">
        <v>1281</v>
      </c>
      <c r="C217" s="227" t="s">
        <v>25</v>
      </c>
      <c r="D217" s="53" t="s">
        <v>1282</v>
      </c>
      <c r="E217" s="50" t="s">
        <v>584</v>
      </c>
      <c r="F217" s="34" t="s">
        <v>558</v>
      </c>
      <c r="G217" s="70" t="s">
        <v>1283</v>
      </c>
      <c r="H217" s="50" t="s">
        <v>810</v>
      </c>
      <c r="I217" s="70" t="s">
        <v>1284</v>
      </c>
      <c r="J217" s="50"/>
      <c r="K217" s="50"/>
      <c r="L217" s="50"/>
      <c r="M217" s="82">
        <v>5</v>
      </c>
      <c r="N217" s="226">
        <v>46048</v>
      </c>
      <c r="O217" s="225">
        <v>1</v>
      </c>
      <c r="P217" s="53" t="s">
        <v>24</v>
      </c>
      <c r="Q217" s="222" t="s">
        <v>643</v>
      </c>
      <c r="R217" s="34" t="s">
        <v>766</v>
      </c>
    </row>
    <row r="218" spans="1:18" ht="101.25" hidden="1">
      <c r="A218" s="50">
        <f t="shared" si="2"/>
        <v>10</v>
      </c>
      <c r="B218" s="90" t="s">
        <v>1285</v>
      </c>
      <c r="C218" s="227" t="s">
        <v>25</v>
      </c>
      <c r="D218" s="53" t="s">
        <v>1286</v>
      </c>
      <c r="E218" s="50" t="s">
        <v>612</v>
      </c>
      <c r="F218" s="34" t="s">
        <v>677</v>
      </c>
      <c r="G218" s="70" t="s">
        <v>1287</v>
      </c>
      <c r="H218" s="50" t="s">
        <v>141</v>
      </c>
      <c r="I218" s="70" t="s">
        <v>1288</v>
      </c>
      <c r="J218" s="50"/>
      <c r="K218" s="50"/>
      <c r="L218" s="50"/>
      <c r="M218" s="82">
        <v>5</v>
      </c>
      <c r="N218" s="226">
        <v>46048</v>
      </c>
      <c r="O218" s="225">
        <v>0.5</v>
      </c>
      <c r="P218" s="53" t="s">
        <v>24</v>
      </c>
      <c r="Q218" s="222" t="s">
        <v>643</v>
      </c>
      <c r="R218" s="34" t="s">
        <v>766</v>
      </c>
    </row>
    <row r="219" spans="1:18" ht="81" hidden="1">
      <c r="A219" s="50">
        <f t="shared" si="2"/>
        <v>11</v>
      </c>
      <c r="B219" s="90" t="s">
        <v>1289</v>
      </c>
      <c r="C219" s="227" t="s">
        <v>25</v>
      </c>
      <c r="D219" s="53" t="s">
        <v>1290</v>
      </c>
      <c r="E219" s="50" t="s">
        <v>874</v>
      </c>
      <c r="F219" s="34" t="s">
        <v>557</v>
      </c>
      <c r="G219" s="70" t="s">
        <v>1291</v>
      </c>
      <c r="H219" s="50" t="s">
        <v>141</v>
      </c>
      <c r="I219" s="70" t="s">
        <v>1292</v>
      </c>
      <c r="J219" s="50"/>
      <c r="K219" s="50"/>
      <c r="L219" s="50"/>
      <c r="M219" s="82">
        <v>5</v>
      </c>
      <c r="N219" s="226">
        <v>46048</v>
      </c>
      <c r="O219" s="225">
        <v>1</v>
      </c>
      <c r="P219" s="53" t="s">
        <v>24</v>
      </c>
      <c r="Q219" s="222" t="s">
        <v>643</v>
      </c>
      <c r="R219" s="34" t="s">
        <v>766</v>
      </c>
    </row>
    <row r="220" spans="1:18" ht="81" hidden="1">
      <c r="A220" s="50">
        <f t="shared" si="2"/>
        <v>12</v>
      </c>
      <c r="B220" s="90" t="s">
        <v>49</v>
      </c>
      <c r="C220" s="227" t="s">
        <v>25</v>
      </c>
      <c r="D220" s="53" t="s">
        <v>1274</v>
      </c>
      <c r="E220" s="50" t="s">
        <v>573</v>
      </c>
      <c r="F220" s="34" t="s">
        <v>551</v>
      </c>
      <c r="G220" s="70" t="s">
        <v>1293</v>
      </c>
      <c r="H220" s="50" t="s">
        <v>141</v>
      </c>
      <c r="I220" s="70" t="s">
        <v>1294</v>
      </c>
      <c r="J220" s="50"/>
      <c r="K220" s="50"/>
      <c r="L220" s="50"/>
      <c r="M220" s="82">
        <v>5</v>
      </c>
      <c r="N220" s="226">
        <v>46048</v>
      </c>
      <c r="O220" s="225">
        <v>1</v>
      </c>
      <c r="P220" s="53" t="s">
        <v>24</v>
      </c>
      <c r="Q220" s="222" t="s">
        <v>643</v>
      </c>
      <c r="R220" s="34" t="s">
        <v>766</v>
      </c>
    </row>
    <row r="221" spans="1:18" ht="60.75" hidden="1">
      <c r="A221" s="50">
        <f t="shared" si="2"/>
        <v>13</v>
      </c>
      <c r="B221" s="90" t="s">
        <v>1295</v>
      </c>
      <c r="C221" s="227" t="s">
        <v>25</v>
      </c>
      <c r="D221" s="53" t="s">
        <v>1278</v>
      </c>
      <c r="E221" s="50" t="s">
        <v>584</v>
      </c>
      <c r="F221" s="34" t="s">
        <v>554</v>
      </c>
      <c r="G221" s="70" t="s">
        <v>1296</v>
      </c>
      <c r="H221" s="50" t="s">
        <v>141</v>
      </c>
      <c r="I221" s="70" t="s">
        <v>1297</v>
      </c>
      <c r="J221" s="50"/>
      <c r="K221" s="50"/>
      <c r="L221" s="50"/>
      <c r="M221" s="82">
        <v>5</v>
      </c>
      <c r="N221" s="226">
        <v>46048</v>
      </c>
      <c r="O221" s="225">
        <v>0.5</v>
      </c>
      <c r="P221" s="53" t="s">
        <v>24</v>
      </c>
      <c r="Q221" s="222" t="s">
        <v>643</v>
      </c>
      <c r="R221" s="34" t="s">
        <v>766</v>
      </c>
    </row>
    <row r="222" spans="1:18" ht="101.25" hidden="1">
      <c r="A222" s="50">
        <f t="shared" si="2"/>
        <v>14</v>
      </c>
      <c r="B222" s="90" t="s">
        <v>108</v>
      </c>
      <c r="C222" s="227" t="s">
        <v>25</v>
      </c>
      <c r="D222" s="53" t="s">
        <v>1298</v>
      </c>
      <c r="E222" s="50" t="s">
        <v>736</v>
      </c>
      <c r="F222" s="34" t="s">
        <v>551</v>
      </c>
      <c r="G222" s="70" t="s">
        <v>1299</v>
      </c>
      <c r="H222" s="50" t="s">
        <v>141</v>
      </c>
      <c r="I222" s="70" t="s">
        <v>1300</v>
      </c>
      <c r="J222" s="50"/>
      <c r="K222" s="50"/>
      <c r="L222" s="50"/>
      <c r="M222" s="82">
        <v>5</v>
      </c>
      <c r="N222" s="226">
        <v>46048</v>
      </c>
      <c r="O222" s="225">
        <v>0.5</v>
      </c>
      <c r="P222" s="53" t="s">
        <v>73</v>
      </c>
      <c r="Q222" s="222" t="s">
        <v>643</v>
      </c>
      <c r="R222" s="34" t="s">
        <v>766</v>
      </c>
    </row>
    <row r="223" spans="1:18" ht="81" hidden="1">
      <c r="A223" s="50">
        <f t="shared" si="2"/>
        <v>15</v>
      </c>
      <c r="B223" s="90" t="s">
        <v>645</v>
      </c>
      <c r="C223" s="227">
        <v>2000018705</v>
      </c>
      <c r="D223" s="53" t="s">
        <v>1301</v>
      </c>
      <c r="E223" s="50" t="s">
        <v>612</v>
      </c>
      <c r="F223" s="34" t="s">
        <v>554</v>
      </c>
      <c r="G223" s="70" t="s">
        <v>1302</v>
      </c>
      <c r="H223" s="50" t="s">
        <v>810</v>
      </c>
      <c r="I223" s="70" t="s">
        <v>1303</v>
      </c>
      <c r="J223" s="50"/>
      <c r="K223" s="50"/>
      <c r="L223" s="50"/>
      <c r="M223" s="82">
        <v>5</v>
      </c>
      <c r="N223" s="226">
        <v>46048</v>
      </c>
      <c r="O223" s="225">
        <v>0.5</v>
      </c>
      <c r="P223" s="53" t="s">
        <v>24</v>
      </c>
      <c r="Q223" s="222" t="s">
        <v>643</v>
      </c>
      <c r="R223" s="34" t="s">
        <v>766</v>
      </c>
    </row>
    <row r="224" spans="1:18" ht="121.5" hidden="1">
      <c r="A224" s="50">
        <f t="shared" si="2"/>
        <v>16</v>
      </c>
      <c r="B224" s="90" t="s">
        <v>108</v>
      </c>
      <c r="C224" s="227" t="s">
        <v>25</v>
      </c>
      <c r="D224" s="53" t="s">
        <v>1298</v>
      </c>
      <c r="E224" s="50" t="s">
        <v>736</v>
      </c>
      <c r="F224" s="34" t="s">
        <v>551</v>
      </c>
      <c r="G224" s="70" t="s">
        <v>1304</v>
      </c>
      <c r="H224" s="50" t="s">
        <v>810</v>
      </c>
      <c r="I224" s="70" t="s">
        <v>1305</v>
      </c>
      <c r="J224" s="50"/>
      <c r="K224" s="50"/>
      <c r="L224" s="50"/>
      <c r="M224" s="82">
        <v>5</v>
      </c>
      <c r="N224" s="226">
        <v>46048</v>
      </c>
      <c r="O224" s="225">
        <v>1</v>
      </c>
      <c r="P224" s="53" t="s">
        <v>24</v>
      </c>
      <c r="Q224" s="222" t="s">
        <v>620</v>
      </c>
      <c r="R224" s="34" t="s">
        <v>801</v>
      </c>
    </row>
    <row r="225" spans="1:18" ht="202.5" hidden="1">
      <c r="A225" s="50">
        <f t="shared" si="2"/>
        <v>17</v>
      </c>
      <c r="B225" s="90" t="s">
        <v>684</v>
      </c>
      <c r="C225" s="227" t="s">
        <v>25</v>
      </c>
      <c r="D225" s="53" t="s">
        <v>1306</v>
      </c>
      <c r="E225" s="50" t="s">
        <v>584</v>
      </c>
      <c r="F225" s="34" t="s">
        <v>552</v>
      </c>
      <c r="G225" s="70" t="s">
        <v>1307</v>
      </c>
      <c r="H225" s="50" t="s">
        <v>141</v>
      </c>
      <c r="I225" s="70" t="s">
        <v>1308</v>
      </c>
      <c r="J225" s="50"/>
      <c r="K225" s="50"/>
      <c r="L225" s="50"/>
      <c r="M225" s="82">
        <v>5</v>
      </c>
      <c r="N225" s="226">
        <v>46048</v>
      </c>
      <c r="O225" s="225">
        <v>0.5</v>
      </c>
      <c r="P225" s="53" t="s">
        <v>73</v>
      </c>
      <c r="Q225" s="222" t="s">
        <v>620</v>
      </c>
      <c r="R225" s="34" t="s">
        <v>801</v>
      </c>
    </row>
    <row r="226" spans="1:18" ht="101.25" hidden="1">
      <c r="A226" s="50">
        <f t="shared" si="2"/>
        <v>18</v>
      </c>
      <c r="B226" s="90" t="s">
        <v>1309</v>
      </c>
      <c r="C226" s="227" t="s">
        <v>25</v>
      </c>
      <c r="D226" s="53" t="s">
        <v>25</v>
      </c>
      <c r="E226" s="50" t="s">
        <v>584</v>
      </c>
      <c r="F226" s="34" t="s">
        <v>558</v>
      </c>
      <c r="G226" s="70" t="s">
        <v>1310</v>
      </c>
      <c r="H226" s="50" t="s">
        <v>141</v>
      </c>
      <c r="I226" s="70" t="s">
        <v>1311</v>
      </c>
      <c r="J226" s="50"/>
      <c r="K226" s="50"/>
      <c r="L226" s="50"/>
      <c r="M226" s="82">
        <v>5</v>
      </c>
      <c r="N226" s="226">
        <v>46048</v>
      </c>
      <c r="O226" s="225">
        <v>0.5</v>
      </c>
      <c r="P226" s="53" t="s">
        <v>24</v>
      </c>
      <c r="Q226" s="222" t="s">
        <v>620</v>
      </c>
      <c r="R226" s="34" t="s">
        <v>801</v>
      </c>
    </row>
    <row r="227" spans="1:18" ht="263.25" hidden="1">
      <c r="A227" s="50">
        <f t="shared" si="2"/>
        <v>19</v>
      </c>
      <c r="B227" s="90" t="s">
        <v>684</v>
      </c>
      <c r="C227" s="227" t="s">
        <v>25</v>
      </c>
      <c r="D227" s="53" t="s">
        <v>1306</v>
      </c>
      <c r="E227" s="50" t="s">
        <v>584</v>
      </c>
      <c r="F227" s="34" t="s">
        <v>552</v>
      </c>
      <c r="G227" s="70" t="s">
        <v>1312</v>
      </c>
      <c r="H227" s="50" t="s">
        <v>810</v>
      </c>
      <c r="I227" s="70" t="s">
        <v>1313</v>
      </c>
      <c r="J227" s="50"/>
      <c r="K227" s="50"/>
      <c r="L227" s="50"/>
      <c r="M227" s="82">
        <v>5</v>
      </c>
      <c r="N227" s="226">
        <v>46049</v>
      </c>
      <c r="O227" s="225">
        <v>0.5</v>
      </c>
      <c r="P227" s="53" t="s">
        <v>111</v>
      </c>
      <c r="Q227" s="222" t="s">
        <v>643</v>
      </c>
      <c r="R227" s="34" t="s">
        <v>766</v>
      </c>
    </row>
    <row r="228" spans="1:18" ht="121.5" hidden="1">
      <c r="A228" s="50">
        <f t="shared" si="2"/>
        <v>20</v>
      </c>
      <c r="B228" s="90" t="s">
        <v>1277</v>
      </c>
      <c r="C228" s="227" t="s">
        <v>25</v>
      </c>
      <c r="D228" s="53" t="s">
        <v>1314</v>
      </c>
      <c r="E228" s="50" t="s">
        <v>584</v>
      </c>
      <c r="F228" s="34" t="s">
        <v>554</v>
      </c>
      <c r="G228" s="70" t="s">
        <v>1315</v>
      </c>
      <c r="H228" s="50" t="s">
        <v>810</v>
      </c>
      <c r="I228" s="70" t="s">
        <v>1316</v>
      </c>
      <c r="J228" s="50"/>
      <c r="K228" s="50"/>
      <c r="L228" s="50"/>
      <c r="M228" s="82">
        <v>5</v>
      </c>
      <c r="N228" s="226">
        <v>46049</v>
      </c>
      <c r="O228" s="225">
        <v>0.5</v>
      </c>
      <c r="P228" s="53" t="s">
        <v>24</v>
      </c>
      <c r="Q228" s="222" t="s">
        <v>643</v>
      </c>
      <c r="R228" s="34" t="s">
        <v>766</v>
      </c>
    </row>
    <row r="229" spans="1:18" ht="81" hidden="1">
      <c r="A229" s="50">
        <f t="shared" si="2"/>
        <v>21</v>
      </c>
      <c r="B229" s="90" t="s">
        <v>1317</v>
      </c>
      <c r="C229" s="227" t="s">
        <v>25</v>
      </c>
      <c r="D229" s="53" t="s">
        <v>1318</v>
      </c>
      <c r="E229" s="50" t="s">
        <v>612</v>
      </c>
      <c r="F229" s="34" t="s">
        <v>554</v>
      </c>
      <c r="G229" s="70" t="s">
        <v>1319</v>
      </c>
      <c r="H229" s="50" t="s">
        <v>141</v>
      </c>
      <c r="I229" s="70" t="s">
        <v>1320</v>
      </c>
      <c r="J229" s="50"/>
      <c r="K229" s="50"/>
      <c r="L229" s="50"/>
      <c r="M229" s="82">
        <v>5</v>
      </c>
      <c r="N229" s="226">
        <v>46049</v>
      </c>
      <c r="O229" s="225">
        <v>0.5</v>
      </c>
      <c r="P229" s="53" t="s">
        <v>24</v>
      </c>
      <c r="Q229" s="222" t="s">
        <v>643</v>
      </c>
      <c r="R229" s="34" t="s">
        <v>766</v>
      </c>
    </row>
    <row r="230" spans="1:18" ht="121.5" hidden="1">
      <c r="A230" s="50">
        <f t="shared" si="2"/>
        <v>22</v>
      </c>
      <c r="B230" s="90" t="s">
        <v>49</v>
      </c>
      <c r="C230" s="227" t="s">
        <v>25</v>
      </c>
      <c r="D230" s="53" t="s">
        <v>1321</v>
      </c>
      <c r="E230" s="50" t="s">
        <v>573</v>
      </c>
      <c r="F230" s="34" t="s">
        <v>551</v>
      </c>
      <c r="G230" s="70" t="s">
        <v>1322</v>
      </c>
      <c r="H230" s="50" t="s">
        <v>141</v>
      </c>
      <c r="I230" s="70" t="s">
        <v>1323</v>
      </c>
      <c r="J230" s="50"/>
      <c r="K230" s="50"/>
      <c r="L230" s="50"/>
      <c r="M230" s="82">
        <v>5</v>
      </c>
      <c r="N230" s="226">
        <v>46049</v>
      </c>
      <c r="O230" s="225">
        <v>6</v>
      </c>
      <c r="P230" s="53" t="s">
        <v>24</v>
      </c>
      <c r="Q230" s="222" t="s">
        <v>643</v>
      </c>
      <c r="R230" s="34" t="s">
        <v>766</v>
      </c>
    </row>
    <row r="231" spans="1:18" ht="182.25" hidden="1">
      <c r="A231" s="50">
        <f t="shared" si="2"/>
        <v>23</v>
      </c>
      <c r="B231" s="90" t="s">
        <v>1324</v>
      </c>
      <c r="C231" s="227">
        <v>20000018715</v>
      </c>
      <c r="D231" s="53" t="s">
        <v>1314</v>
      </c>
      <c r="E231" s="50" t="s">
        <v>584</v>
      </c>
      <c r="F231" s="34" t="s">
        <v>558</v>
      </c>
      <c r="G231" s="70" t="s">
        <v>1325</v>
      </c>
      <c r="H231" s="50" t="s">
        <v>810</v>
      </c>
      <c r="I231" s="70" t="s">
        <v>1326</v>
      </c>
      <c r="J231" s="50"/>
      <c r="K231" s="50"/>
      <c r="L231" s="50"/>
      <c r="M231" s="82">
        <v>5</v>
      </c>
      <c r="N231" s="226">
        <v>46049</v>
      </c>
      <c r="O231" s="225">
        <v>6</v>
      </c>
      <c r="P231" s="53" t="s">
        <v>24</v>
      </c>
      <c r="Q231" s="222" t="s">
        <v>643</v>
      </c>
      <c r="R231" s="34" t="s">
        <v>766</v>
      </c>
    </row>
    <row r="232" spans="1:18" ht="121.5" hidden="1">
      <c r="A232" s="50">
        <f t="shared" si="2"/>
        <v>24</v>
      </c>
      <c r="B232" s="90" t="s">
        <v>1327</v>
      </c>
      <c r="C232" s="227" t="s">
        <v>25</v>
      </c>
      <c r="D232" s="53" t="s">
        <v>1328</v>
      </c>
      <c r="E232" s="50" t="s">
        <v>573</v>
      </c>
      <c r="F232" s="34" t="s">
        <v>551</v>
      </c>
      <c r="G232" s="70" t="s">
        <v>1329</v>
      </c>
      <c r="H232" s="50" t="s">
        <v>810</v>
      </c>
      <c r="I232" s="70" t="s">
        <v>1330</v>
      </c>
      <c r="J232" s="50"/>
      <c r="K232" s="50"/>
      <c r="L232" s="50"/>
      <c r="M232" s="82">
        <v>5</v>
      </c>
      <c r="N232" s="226">
        <v>46049</v>
      </c>
      <c r="O232" s="225">
        <v>0.5</v>
      </c>
      <c r="P232" s="53" t="s">
        <v>111</v>
      </c>
      <c r="Q232" s="222" t="s">
        <v>620</v>
      </c>
      <c r="R232" s="34" t="s">
        <v>801</v>
      </c>
    </row>
    <row r="233" spans="1:18" ht="81" hidden="1">
      <c r="A233" s="50">
        <f t="shared" si="2"/>
        <v>25</v>
      </c>
      <c r="B233" s="90" t="s">
        <v>109</v>
      </c>
      <c r="C233" s="227" t="s">
        <v>25</v>
      </c>
      <c r="D233" s="53" t="s">
        <v>1331</v>
      </c>
      <c r="E233" s="50" t="s">
        <v>573</v>
      </c>
      <c r="F233" s="34" t="s">
        <v>551</v>
      </c>
      <c r="G233" s="70" t="s">
        <v>1332</v>
      </c>
      <c r="H233" s="50" t="s">
        <v>141</v>
      </c>
      <c r="I233" s="70" t="s">
        <v>1333</v>
      </c>
      <c r="J233" s="50"/>
      <c r="K233" s="50"/>
      <c r="L233" s="50"/>
      <c r="M233" s="82">
        <v>5</v>
      </c>
      <c r="N233" s="226">
        <v>46050</v>
      </c>
      <c r="O233" s="225">
        <v>1</v>
      </c>
      <c r="P233" s="53" t="s">
        <v>24</v>
      </c>
      <c r="Q233" s="222" t="s">
        <v>575</v>
      </c>
      <c r="R233" s="34" t="s">
        <v>576</v>
      </c>
    </row>
    <row r="234" spans="1:18" ht="101.25" hidden="1">
      <c r="A234" s="50">
        <f t="shared" si="2"/>
        <v>26</v>
      </c>
      <c r="B234" s="90" t="s">
        <v>110</v>
      </c>
      <c r="C234" s="227" t="s">
        <v>25</v>
      </c>
      <c r="D234" s="53" t="s">
        <v>1334</v>
      </c>
      <c r="E234" s="50" t="s">
        <v>584</v>
      </c>
      <c r="F234" s="34" t="s">
        <v>558</v>
      </c>
      <c r="G234" s="70" t="s">
        <v>1335</v>
      </c>
      <c r="H234" s="50" t="s">
        <v>141</v>
      </c>
      <c r="I234" s="70" t="s">
        <v>1336</v>
      </c>
      <c r="J234" s="50"/>
      <c r="K234" s="50"/>
      <c r="L234" s="50"/>
      <c r="M234" s="82">
        <v>5</v>
      </c>
      <c r="N234" s="226">
        <v>46050</v>
      </c>
      <c r="O234" s="225">
        <v>1</v>
      </c>
      <c r="P234" s="53" t="s">
        <v>24</v>
      </c>
      <c r="Q234" s="222" t="s">
        <v>575</v>
      </c>
      <c r="R234" s="34" t="s">
        <v>576</v>
      </c>
    </row>
    <row r="235" spans="1:18" ht="101.25" hidden="1">
      <c r="A235" s="50">
        <f t="shared" si="2"/>
        <v>27</v>
      </c>
      <c r="B235" s="90" t="s">
        <v>1337</v>
      </c>
      <c r="C235" s="227" t="s">
        <v>25</v>
      </c>
      <c r="D235" s="53" t="s">
        <v>1338</v>
      </c>
      <c r="E235" s="50" t="s">
        <v>612</v>
      </c>
      <c r="F235" s="34" t="s">
        <v>554</v>
      </c>
      <c r="G235" s="70" t="s">
        <v>1339</v>
      </c>
      <c r="H235" s="50" t="s">
        <v>141</v>
      </c>
      <c r="I235" s="70" t="s">
        <v>1340</v>
      </c>
      <c r="J235" s="50"/>
      <c r="K235" s="50"/>
      <c r="L235" s="50"/>
      <c r="M235" s="82">
        <v>5</v>
      </c>
      <c r="N235" s="226">
        <v>46050</v>
      </c>
      <c r="O235" s="225">
        <v>1</v>
      </c>
      <c r="P235" s="53" t="s">
        <v>24</v>
      </c>
      <c r="Q235" s="222" t="s">
        <v>575</v>
      </c>
      <c r="R235" s="34" t="s">
        <v>576</v>
      </c>
    </row>
    <row r="236" spans="1:18" ht="81" hidden="1">
      <c r="A236" s="50">
        <f t="shared" si="2"/>
        <v>28</v>
      </c>
      <c r="B236" s="90" t="s">
        <v>1341</v>
      </c>
      <c r="C236" s="227" t="s">
        <v>25</v>
      </c>
      <c r="D236" s="53" t="s">
        <v>1342</v>
      </c>
      <c r="E236" s="50" t="s">
        <v>573</v>
      </c>
      <c r="F236" s="34" t="s">
        <v>551</v>
      </c>
      <c r="G236" s="70" t="s">
        <v>1343</v>
      </c>
      <c r="H236" s="50" t="s">
        <v>141</v>
      </c>
      <c r="I236" s="70" t="s">
        <v>1344</v>
      </c>
      <c r="J236" s="50"/>
      <c r="K236" s="50"/>
      <c r="L236" s="50"/>
      <c r="M236" s="82">
        <v>5</v>
      </c>
      <c r="N236" s="226">
        <v>46050</v>
      </c>
      <c r="O236" s="225" t="s">
        <v>1345</v>
      </c>
      <c r="P236" s="53" t="s">
        <v>24</v>
      </c>
      <c r="Q236" s="222" t="s">
        <v>597</v>
      </c>
      <c r="R236" s="34" t="s">
        <v>598</v>
      </c>
    </row>
    <row r="237" spans="1:18" ht="101.25" hidden="1">
      <c r="A237" s="50">
        <f t="shared" si="2"/>
        <v>29</v>
      </c>
      <c r="B237" s="90" t="s">
        <v>90</v>
      </c>
      <c r="C237" s="227" t="s">
        <v>25</v>
      </c>
      <c r="D237" s="53" t="s">
        <v>1342</v>
      </c>
      <c r="E237" s="50" t="s">
        <v>573</v>
      </c>
      <c r="F237" s="34" t="s">
        <v>551</v>
      </c>
      <c r="G237" s="70" t="s">
        <v>1346</v>
      </c>
      <c r="H237" s="50" t="s">
        <v>141</v>
      </c>
      <c r="I237" s="70" t="s">
        <v>1347</v>
      </c>
      <c r="J237" s="50"/>
      <c r="K237" s="50"/>
      <c r="L237" s="50"/>
      <c r="M237" s="82">
        <v>5</v>
      </c>
      <c r="N237" s="226">
        <v>46050</v>
      </c>
      <c r="O237" s="225">
        <v>1</v>
      </c>
      <c r="P237" s="53" t="s">
        <v>24</v>
      </c>
      <c r="Q237" s="222" t="s">
        <v>597</v>
      </c>
      <c r="R237" s="34" t="s">
        <v>598</v>
      </c>
    </row>
    <row r="238" spans="1:18" ht="121.5" hidden="1">
      <c r="A238" s="50">
        <f t="shared" si="2"/>
        <v>30</v>
      </c>
      <c r="B238" s="90" t="s">
        <v>1348</v>
      </c>
      <c r="C238" s="227" t="s">
        <v>25</v>
      </c>
      <c r="D238" s="53" t="s">
        <v>1349</v>
      </c>
      <c r="E238" s="50" t="s">
        <v>592</v>
      </c>
      <c r="F238" s="34" t="s">
        <v>553</v>
      </c>
      <c r="G238" s="70" t="s">
        <v>1350</v>
      </c>
      <c r="H238" s="50" t="s">
        <v>141</v>
      </c>
      <c r="I238" s="70" t="s">
        <v>1351</v>
      </c>
      <c r="J238" s="50"/>
      <c r="K238" s="50"/>
      <c r="L238" s="50"/>
      <c r="M238" s="82">
        <v>5</v>
      </c>
      <c r="N238" s="226">
        <v>46051</v>
      </c>
      <c r="O238" s="225">
        <v>1</v>
      </c>
      <c r="P238" s="53" t="s">
        <v>24</v>
      </c>
      <c r="Q238" s="222" t="s">
        <v>575</v>
      </c>
      <c r="R238" s="34" t="s">
        <v>576</v>
      </c>
    </row>
    <row r="239" spans="1:18" ht="101.25" hidden="1">
      <c r="A239" s="50">
        <f t="shared" si="2"/>
        <v>31</v>
      </c>
      <c r="B239" s="90" t="s">
        <v>1352</v>
      </c>
      <c r="C239" s="227" t="s">
        <v>25</v>
      </c>
      <c r="D239" s="53" t="s">
        <v>1353</v>
      </c>
      <c r="E239" s="50" t="s">
        <v>874</v>
      </c>
      <c r="F239" s="34" t="s">
        <v>557</v>
      </c>
      <c r="G239" s="70" t="s">
        <v>1354</v>
      </c>
      <c r="H239" s="50" t="s">
        <v>141</v>
      </c>
      <c r="I239" s="70" t="s">
        <v>1355</v>
      </c>
      <c r="J239" s="50"/>
      <c r="K239" s="50"/>
      <c r="L239" s="50"/>
      <c r="M239" s="82">
        <v>5</v>
      </c>
      <c r="N239" s="226">
        <v>46051</v>
      </c>
      <c r="O239" s="225">
        <v>1</v>
      </c>
      <c r="P239" s="53" t="s">
        <v>24</v>
      </c>
      <c r="Q239" s="222" t="s">
        <v>575</v>
      </c>
      <c r="R239" s="34" t="s">
        <v>576</v>
      </c>
    </row>
    <row r="240" spans="1:18" ht="81" hidden="1">
      <c r="A240" s="50">
        <f t="shared" si="2"/>
        <v>32</v>
      </c>
      <c r="B240" s="90" t="s">
        <v>747</v>
      </c>
      <c r="C240" s="227" t="s">
        <v>25</v>
      </c>
      <c r="D240" s="53" t="s">
        <v>1356</v>
      </c>
      <c r="E240" s="50" t="s">
        <v>592</v>
      </c>
      <c r="F240" s="34" t="s">
        <v>552</v>
      </c>
      <c r="G240" s="70" t="s">
        <v>1357</v>
      </c>
      <c r="H240" s="50" t="s">
        <v>141</v>
      </c>
      <c r="I240" s="70" t="s">
        <v>1358</v>
      </c>
      <c r="J240" s="50"/>
      <c r="K240" s="50"/>
      <c r="L240" s="50"/>
      <c r="M240" s="82">
        <v>5</v>
      </c>
      <c r="N240" s="226">
        <v>46051</v>
      </c>
      <c r="O240" s="225">
        <v>1</v>
      </c>
      <c r="P240" s="53" t="s">
        <v>24</v>
      </c>
      <c r="Q240" s="222" t="s">
        <v>575</v>
      </c>
      <c r="R240" s="34" t="s">
        <v>576</v>
      </c>
    </row>
    <row r="241" spans="1:18" ht="101.25" hidden="1">
      <c r="A241" s="50">
        <f t="shared" si="2"/>
        <v>33</v>
      </c>
      <c r="B241" s="90" t="s">
        <v>1359</v>
      </c>
      <c r="C241" s="227" t="s">
        <v>25</v>
      </c>
      <c r="D241" s="53" t="s">
        <v>1338</v>
      </c>
      <c r="E241" s="50" t="s">
        <v>612</v>
      </c>
      <c r="F241" s="34" t="s">
        <v>554</v>
      </c>
      <c r="G241" s="70" t="s">
        <v>1350</v>
      </c>
      <c r="H241" s="50" t="s">
        <v>141</v>
      </c>
      <c r="I241" s="70" t="s">
        <v>1360</v>
      </c>
      <c r="J241" s="50"/>
      <c r="K241" s="50"/>
      <c r="L241" s="50"/>
      <c r="M241" s="82">
        <v>5</v>
      </c>
      <c r="N241" s="226">
        <v>46051</v>
      </c>
      <c r="O241" s="225">
        <v>7</v>
      </c>
      <c r="P241" s="53" t="s">
        <v>24</v>
      </c>
      <c r="Q241" s="222" t="s">
        <v>575</v>
      </c>
      <c r="R241" s="34" t="s">
        <v>576</v>
      </c>
    </row>
    <row r="242" spans="1:18" ht="101.25" hidden="1">
      <c r="A242" s="50">
        <f t="shared" si="2"/>
        <v>34</v>
      </c>
      <c r="B242" s="90" t="s">
        <v>90</v>
      </c>
      <c r="C242" s="227" t="s">
        <v>25</v>
      </c>
      <c r="D242" s="53" t="s">
        <v>1361</v>
      </c>
      <c r="E242" s="50" t="s">
        <v>573</v>
      </c>
      <c r="F242" s="34" t="s">
        <v>551</v>
      </c>
      <c r="G242" s="70" t="s">
        <v>1362</v>
      </c>
      <c r="H242" s="50" t="s">
        <v>141</v>
      </c>
      <c r="I242" s="70" t="s">
        <v>1363</v>
      </c>
      <c r="J242" s="50"/>
      <c r="K242" s="50"/>
      <c r="L242" s="50"/>
      <c r="M242" s="82">
        <v>5</v>
      </c>
      <c r="N242" s="226">
        <v>46051</v>
      </c>
      <c r="O242" s="225">
        <v>1.5</v>
      </c>
      <c r="P242" s="53" t="s">
        <v>24</v>
      </c>
      <c r="Q242" s="222" t="s">
        <v>597</v>
      </c>
      <c r="R242" s="34" t="s">
        <v>598</v>
      </c>
    </row>
    <row r="243" spans="1:18" ht="60.75" hidden="1">
      <c r="A243" s="50">
        <f t="shared" si="2"/>
        <v>35</v>
      </c>
      <c r="B243" s="90" t="s">
        <v>100</v>
      </c>
      <c r="C243" s="227" t="s">
        <v>25</v>
      </c>
      <c r="D243" s="53" t="s">
        <v>1364</v>
      </c>
      <c r="E243" s="50" t="s">
        <v>573</v>
      </c>
      <c r="F243" s="34" t="s">
        <v>551</v>
      </c>
      <c r="G243" s="70" t="s">
        <v>1241</v>
      </c>
      <c r="H243" s="50" t="s">
        <v>141</v>
      </c>
      <c r="I243" s="70" t="s">
        <v>1365</v>
      </c>
      <c r="J243" s="50"/>
      <c r="K243" s="50"/>
      <c r="L243" s="50"/>
      <c r="M243" s="82">
        <v>5</v>
      </c>
      <c r="N243" s="226">
        <v>46052</v>
      </c>
      <c r="O243" s="225">
        <v>1.5</v>
      </c>
      <c r="P243" s="53" t="s">
        <v>24</v>
      </c>
      <c r="Q243" s="222" t="s">
        <v>620</v>
      </c>
      <c r="R243" s="34" t="s">
        <v>621</v>
      </c>
    </row>
    <row r="244" spans="1:18" ht="141.75" hidden="1">
      <c r="A244" s="50">
        <f t="shared" si="2"/>
        <v>36</v>
      </c>
      <c r="B244" s="90" t="s">
        <v>1366</v>
      </c>
      <c r="C244" s="227" t="s">
        <v>25</v>
      </c>
      <c r="D244" s="53" t="s">
        <v>1364</v>
      </c>
      <c r="E244" s="50" t="s">
        <v>573</v>
      </c>
      <c r="F244" s="34" t="s">
        <v>551</v>
      </c>
      <c r="G244" s="70" t="s">
        <v>1367</v>
      </c>
      <c r="H244" s="50" t="s">
        <v>141</v>
      </c>
      <c r="I244" s="70" t="s">
        <v>1368</v>
      </c>
      <c r="J244" s="50"/>
      <c r="K244" s="50"/>
      <c r="L244" s="50"/>
      <c r="M244" s="82">
        <v>5</v>
      </c>
      <c r="N244" s="226">
        <v>46052</v>
      </c>
      <c r="O244" s="225">
        <v>0.5</v>
      </c>
      <c r="P244" s="53" t="s">
        <v>73</v>
      </c>
      <c r="Q244" s="222" t="s">
        <v>620</v>
      </c>
      <c r="R244" s="34" t="s">
        <v>621</v>
      </c>
    </row>
    <row r="245" spans="1:18" ht="101.25" hidden="1">
      <c r="A245" s="50">
        <f t="shared" si="2"/>
        <v>37</v>
      </c>
      <c r="B245" s="90" t="s">
        <v>1369</v>
      </c>
      <c r="C245" s="227" t="s">
        <v>25</v>
      </c>
      <c r="D245" s="53" t="s">
        <v>1370</v>
      </c>
      <c r="E245" s="50" t="s">
        <v>612</v>
      </c>
      <c r="F245" s="34" t="s">
        <v>553</v>
      </c>
      <c r="G245" s="70" t="s">
        <v>1371</v>
      </c>
      <c r="H245" s="50" t="s">
        <v>141</v>
      </c>
      <c r="I245" s="70" t="s">
        <v>1372</v>
      </c>
      <c r="J245" s="50"/>
      <c r="K245" s="50"/>
      <c r="L245" s="50"/>
      <c r="M245" s="82">
        <v>5</v>
      </c>
      <c r="N245" s="226">
        <v>46052</v>
      </c>
      <c r="O245" s="225">
        <v>0.5</v>
      </c>
      <c r="P245" s="53" t="s">
        <v>24</v>
      </c>
      <c r="Q245" s="222" t="s">
        <v>620</v>
      </c>
      <c r="R245" s="34" t="s">
        <v>621</v>
      </c>
    </row>
    <row r="246" spans="1:18" ht="141.75" hidden="1">
      <c r="A246" s="50">
        <f t="shared" si="2"/>
        <v>38</v>
      </c>
      <c r="B246" s="90" t="s">
        <v>1285</v>
      </c>
      <c r="C246" s="227" t="s">
        <v>25</v>
      </c>
      <c r="D246" s="53" t="s">
        <v>1286</v>
      </c>
      <c r="E246" s="50" t="s">
        <v>612</v>
      </c>
      <c r="F246" s="34" t="s">
        <v>677</v>
      </c>
      <c r="G246" s="70" t="s">
        <v>1373</v>
      </c>
      <c r="H246" s="50" t="s">
        <v>810</v>
      </c>
      <c r="I246" s="70" t="s">
        <v>1374</v>
      </c>
      <c r="J246" s="50"/>
      <c r="K246" s="50"/>
      <c r="L246" s="50"/>
      <c r="M246" s="82">
        <v>5</v>
      </c>
      <c r="N246" s="226">
        <v>46052</v>
      </c>
      <c r="O246" s="225">
        <v>0.5</v>
      </c>
      <c r="P246" s="53" t="s">
        <v>24</v>
      </c>
      <c r="Q246" s="222" t="s">
        <v>620</v>
      </c>
      <c r="R246" s="34" t="s">
        <v>621</v>
      </c>
    </row>
    <row r="247" spans="1:18" ht="121.5" hidden="1">
      <c r="A247" s="50">
        <f t="shared" si="2"/>
        <v>39</v>
      </c>
      <c r="B247" s="90" t="s">
        <v>877</v>
      </c>
      <c r="C247" s="227" t="s">
        <v>25</v>
      </c>
      <c r="D247" s="53" t="s">
        <v>1375</v>
      </c>
      <c r="E247" s="50" t="s">
        <v>573</v>
      </c>
      <c r="F247" s="34" t="s">
        <v>551</v>
      </c>
      <c r="G247" s="70" t="s">
        <v>1376</v>
      </c>
      <c r="H247" s="50" t="s">
        <v>141</v>
      </c>
      <c r="I247" s="70" t="s">
        <v>1377</v>
      </c>
      <c r="J247" s="50"/>
      <c r="K247" s="50"/>
      <c r="L247" s="50"/>
      <c r="M247" s="82">
        <v>5</v>
      </c>
      <c r="N247" s="226">
        <v>46052</v>
      </c>
      <c r="O247" s="225">
        <v>0.5</v>
      </c>
      <c r="P247" s="53" t="s">
        <v>24</v>
      </c>
      <c r="Q247" s="222" t="s">
        <v>620</v>
      </c>
      <c r="R247" s="34" t="s">
        <v>621</v>
      </c>
    </row>
    <row r="248" spans="1:18" ht="60.75" hidden="1">
      <c r="A248" s="50">
        <f t="shared" si="2"/>
        <v>40</v>
      </c>
      <c r="B248" s="90" t="s">
        <v>1378</v>
      </c>
      <c r="C248" s="227" t="s">
        <v>25</v>
      </c>
      <c r="D248" s="53" t="s">
        <v>1379</v>
      </c>
      <c r="E248" s="50" t="s">
        <v>584</v>
      </c>
      <c r="F248" s="34" t="s">
        <v>554</v>
      </c>
      <c r="G248" s="70" t="s">
        <v>1380</v>
      </c>
      <c r="H248" s="50" t="s">
        <v>141</v>
      </c>
      <c r="I248" s="70" t="s">
        <v>1381</v>
      </c>
      <c r="J248" s="50"/>
      <c r="K248" s="50"/>
      <c r="L248" s="50"/>
      <c r="M248" s="82">
        <v>5</v>
      </c>
      <c r="N248" s="226">
        <v>46052</v>
      </c>
      <c r="O248" s="225">
        <v>0.5</v>
      </c>
      <c r="P248" s="53" t="s">
        <v>24</v>
      </c>
      <c r="Q248" s="222" t="s">
        <v>620</v>
      </c>
      <c r="R248" s="34" t="s">
        <v>621</v>
      </c>
    </row>
    <row r="249" spans="1:18" ht="60.75" hidden="1">
      <c r="A249" s="50">
        <f t="shared" si="2"/>
        <v>41</v>
      </c>
      <c r="B249" s="90" t="s">
        <v>1382</v>
      </c>
      <c r="C249" s="227" t="s">
        <v>25</v>
      </c>
      <c r="D249" s="53" t="s">
        <v>1379</v>
      </c>
      <c r="E249" s="50" t="s">
        <v>584</v>
      </c>
      <c r="F249" s="34" t="s">
        <v>554</v>
      </c>
      <c r="G249" s="70" t="s">
        <v>1380</v>
      </c>
      <c r="H249" s="50" t="s">
        <v>141</v>
      </c>
      <c r="I249" s="70" t="s">
        <v>1381</v>
      </c>
      <c r="J249" s="50"/>
      <c r="K249" s="50"/>
      <c r="L249" s="50"/>
      <c r="M249" s="82">
        <v>5</v>
      </c>
      <c r="N249" s="226">
        <v>46052</v>
      </c>
      <c r="O249" s="225">
        <v>0.5</v>
      </c>
      <c r="P249" s="53" t="s">
        <v>24</v>
      </c>
      <c r="Q249" s="222" t="s">
        <v>620</v>
      </c>
      <c r="R249" s="34" t="s">
        <v>621</v>
      </c>
    </row>
    <row r="250" spans="1:18" ht="60.75" hidden="1">
      <c r="A250" s="50">
        <f t="shared" si="2"/>
        <v>42</v>
      </c>
      <c r="B250" s="90" t="s">
        <v>1383</v>
      </c>
      <c r="C250" s="227" t="s">
        <v>25</v>
      </c>
      <c r="D250" s="53" t="s">
        <v>1379</v>
      </c>
      <c r="E250" s="50" t="s">
        <v>584</v>
      </c>
      <c r="F250" s="34" t="s">
        <v>554</v>
      </c>
      <c r="G250" s="70" t="s">
        <v>1384</v>
      </c>
      <c r="H250" s="50" t="s">
        <v>141</v>
      </c>
      <c r="I250" s="70" t="s">
        <v>1385</v>
      </c>
      <c r="J250" s="50"/>
      <c r="K250" s="50"/>
      <c r="L250" s="50"/>
      <c r="M250" s="82">
        <v>5</v>
      </c>
      <c r="N250" s="226">
        <v>46052</v>
      </c>
      <c r="O250" s="225">
        <v>0.5</v>
      </c>
      <c r="P250" s="53" t="s">
        <v>24</v>
      </c>
      <c r="Q250" s="222" t="s">
        <v>620</v>
      </c>
      <c r="R250" s="34" t="s">
        <v>621</v>
      </c>
    </row>
    <row r="251" spans="1:18" ht="81" hidden="1">
      <c r="A251" s="50">
        <f t="shared" si="2"/>
        <v>43</v>
      </c>
      <c r="B251" s="90" t="s">
        <v>877</v>
      </c>
      <c r="C251" s="227" t="s">
        <v>25</v>
      </c>
      <c r="D251" s="53" t="s">
        <v>1375</v>
      </c>
      <c r="E251" s="50" t="s">
        <v>573</v>
      </c>
      <c r="F251" s="34" t="s">
        <v>551</v>
      </c>
      <c r="G251" s="70" t="s">
        <v>1386</v>
      </c>
      <c r="H251" s="50" t="s">
        <v>141</v>
      </c>
      <c r="I251" s="70" t="s">
        <v>1387</v>
      </c>
      <c r="J251" s="50"/>
      <c r="K251" s="50"/>
      <c r="L251" s="50"/>
      <c r="M251" s="82">
        <v>5</v>
      </c>
      <c r="N251" s="226">
        <v>46052</v>
      </c>
      <c r="O251" s="225">
        <v>1</v>
      </c>
      <c r="P251" s="53" t="s">
        <v>24</v>
      </c>
      <c r="Q251" s="222" t="s">
        <v>620</v>
      </c>
      <c r="R251" s="34" t="s">
        <v>621</v>
      </c>
    </row>
    <row r="252" spans="1:18" ht="60.75" hidden="1">
      <c r="A252" s="50">
        <f t="shared" si="2"/>
        <v>44</v>
      </c>
      <c r="B252" s="90" t="s">
        <v>991</v>
      </c>
      <c r="C252" s="227" t="s">
        <v>25</v>
      </c>
      <c r="D252" s="53" t="s">
        <v>25</v>
      </c>
      <c r="E252" s="50" t="s">
        <v>592</v>
      </c>
      <c r="F252" s="34" t="s">
        <v>556</v>
      </c>
      <c r="G252" s="70" t="s">
        <v>1388</v>
      </c>
      <c r="H252" s="50" t="s">
        <v>141</v>
      </c>
      <c r="I252" s="70" t="s">
        <v>1389</v>
      </c>
      <c r="J252" s="50"/>
      <c r="K252" s="50"/>
      <c r="L252" s="50"/>
      <c r="M252" s="82">
        <v>5</v>
      </c>
      <c r="N252" s="226">
        <v>46052</v>
      </c>
      <c r="O252" s="225">
        <v>0.25</v>
      </c>
      <c r="P252" s="53" t="s">
        <v>24</v>
      </c>
      <c r="Q252" s="222" t="s">
        <v>620</v>
      </c>
      <c r="R252" s="34" t="s">
        <v>621</v>
      </c>
    </row>
    <row r="253" spans="1:18" ht="81" hidden="1">
      <c r="A253" s="50">
        <f t="shared" si="2"/>
        <v>45</v>
      </c>
      <c r="B253" s="90" t="s">
        <v>1390</v>
      </c>
      <c r="C253" s="227" t="s">
        <v>25</v>
      </c>
      <c r="D253" s="53" t="s">
        <v>1391</v>
      </c>
      <c r="E253" s="50" t="s">
        <v>612</v>
      </c>
      <c r="F253" s="34" t="s">
        <v>553</v>
      </c>
      <c r="G253" s="70" t="s">
        <v>1392</v>
      </c>
      <c r="H253" s="50" t="s">
        <v>141</v>
      </c>
      <c r="I253" s="70" t="s">
        <v>1393</v>
      </c>
      <c r="J253" s="50"/>
      <c r="K253" s="50"/>
      <c r="L253" s="50"/>
      <c r="M253" s="82">
        <v>5</v>
      </c>
      <c r="N253" s="226">
        <v>46052</v>
      </c>
      <c r="O253" s="225">
        <v>1</v>
      </c>
      <c r="P253" s="53" t="s">
        <v>24</v>
      </c>
      <c r="Q253" s="222" t="s">
        <v>620</v>
      </c>
      <c r="R253" s="34" t="s">
        <v>621</v>
      </c>
    </row>
    <row r="254" spans="1:18" ht="81" hidden="1">
      <c r="A254" s="50">
        <f t="shared" si="2"/>
        <v>46</v>
      </c>
      <c r="B254" s="90" t="s">
        <v>76</v>
      </c>
      <c r="C254" s="227" t="s">
        <v>25</v>
      </c>
      <c r="D254" s="53" t="s">
        <v>1394</v>
      </c>
      <c r="E254" s="50" t="s">
        <v>573</v>
      </c>
      <c r="F254" s="34" t="s">
        <v>551</v>
      </c>
      <c r="G254" s="70" t="s">
        <v>1395</v>
      </c>
      <c r="H254" s="50" t="s">
        <v>141</v>
      </c>
      <c r="I254" s="70" t="s">
        <v>1396</v>
      </c>
      <c r="J254" s="50"/>
      <c r="K254" s="50"/>
      <c r="L254" s="50"/>
      <c r="M254" s="82">
        <v>5</v>
      </c>
      <c r="N254" s="226">
        <v>46052</v>
      </c>
      <c r="O254" s="225">
        <v>1</v>
      </c>
      <c r="P254" s="53" t="s">
        <v>24</v>
      </c>
      <c r="Q254" s="222" t="s">
        <v>643</v>
      </c>
      <c r="R254" s="34" t="s">
        <v>644</v>
      </c>
    </row>
    <row r="255" spans="1:18" ht="101.25" hidden="1">
      <c r="A255" s="50">
        <f t="shared" si="2"/>
        <v>47</v>
      </c>
      <c r="B255" s="90" t="s">
        <v>1397</v>
      </c>
      <c r="C255" s="227" t="s">
        <v>25</v>
      </c>
      <c r="D255" s="53" t="s">
        <v>1398</v>
      </c>
      <c r="E255" s="50" t="s">
        <v>612</v>
      </c>
      <c r="F255" s="34" t="s">
        <v>554</v>
      </c>
      <c r="G255" s="70" t="s">
        <v>1399</v>
      </c>
      <c r="H255" s="50" t="s">
        <v>141</v>
      </c>
      <c r="I255" s="70" t="s">
        <v>1400</v>
      </c>
      <c r="J255" s="50"/>
      <c r="K255" s="50"/>
      <c r="L255" s="50"/>
      <c r="M255" s="82">
        <v>5</v>
      </c>
      <c r="N255" s="226">
        <v>46052</v>
      </c>
      <c r="O255" s="225">
        <v>0.5</v>
      </c>
      <c r="P255" s="53" t="s">
        <v>73</v>
      </c>
      <c r="Q255" s="222" t="s">
        <v>643</v>
      </c>
      <c r="R255" s="34" t="s">
        <v>644</v>
      </c>
    </row>
    <row r="256" spans="1:18" ht="121.5" hidden="1">
      <c r="A256" s="50">
        <v>1</v>
      </c>
      <c r="B256" s="90" t="s">
        <v>76</v>
      </c>
      <c r="C256" s="227" t="s">
        <v>25</v>
      </c>
      <c r="D256" s="53" t="s">
        <v>1401</v>
      </c>
      <c r="E256" s="50" t="s">
        <v>573</v>
      </c>
      <c r="F256" s="34" t="s">
        <v>551</v>
      </c>
      <c r="G256" s="70" t="s">
        <v>1402</v>
      </c>
      <c r="H256" s="50" t="s">
        <v>141</v>
      </c>
      <c r="I256" s="70" t="s">
        <v>1403</v>
      </c>
      <c r="J256" s="50"/>
      <c r="K256" s="50"/>
      <c r="L256" s="50"/>
      <c r="M256" s="82">
        <v>6</v>
      </c>
      <c r="N256" s="226">
        <v>46054</v>
      </c>
      <c r="O256" s="225">
        <v>1.5</v>
      </c>
      <c r="P256" s="53" t="s">
        <v>608</v>
      </c>
      <c r="Q256" s="222" t="s">
        <v>597</v>
      </c>
      <c r="R256" s="34" t="s">
        <v>683</v>
      </c>
    </row>
    <row r="257" spans="1:18" ht="101.25" hidden="1">
      <c r="A257" s="50">
        <f>A256+1</f>
        <v>2</v>
      </c>
      <c r="B257" s="90" t="s">
        <v>1404</v>
      </c>
      <c r="C257" s="227" t="s">
        <v>25</v>
      </c>
      <c r="D257" s="53" t="s">
        <v>1405</v>
      </c>
      <c r="E257" s="50" t="s">
        <v>584</v>
      </c>
      <c r="F257" s="34" t="s">
        <v>554</v>
      </c>
      <c r="G257" s="70" t="s">
        <v>1406</v>
      </c>
      <c r="H257" s="50" t="s">
        <v>141</v>
      </c>
      <c r="I257" s="70" t="s">
        <v>1407</v>
      </c>
      <c r="J257" s="50"/>
      <c r="K257" s="50"/>
      <c r="L257" s="50"/>
      <c r="M257" s="82">
        <v>6</v>
      </c>
      <c r="N257" s="226">
        <v>46054</v>
      </c>
      <c r="O257" s="225">
        <v>1</v>
      </c>
      <c r="P257" s="53" t="s">
        <v>608</v>
      </c>
      <c r="Q257" s="222" t="s">
        <v>597</v>
      </c>
      <c r="R257" s="34" t="s">
        <v>683</v>
      </c>
    </row>
    <row r="258" spans="1:18" ht="121.5" hidden="1">
      <c r="A258" s="50">
        <f t="shared" ref="A258:A295" si="3">A257+1</f>
        <v>3</v>
      </c>
      <c r="B258" s="90" t="s">
        <v>1408</v>
      </c>
      <c r="C258" s="227" t="s">
        <v>25</v>
      </c>
      <c r="D258" s="53" t="s">
        <v>1405</v>
      </c>
      <c r="E258" s="50" t="s">
        <v>584</v>
      </c>
      <c r="F258" s="34" t="s">
        <v>554</v>
      </c>
      <c r="G258" s="70" t="s">
        <v>1409</v>
      </c>
      <c r="H258" s="50" t="s">
        <v>141</v>
      </c>
      <c r="I258" s="70" t="s">
        <v>1410</v>
      </c>
      <c r="J258" s="50"/>
      <c r="K258" s="50"/>
      <c r="L258" s="50"/>
      <c r="M258" s="82">
        <v>6</v>
      </c>
      <c r="N258" s="226">
        <v>46054</v>
      </c>
      <c r="O258" s="225">
        <v>1</v>
      </c>
      <c r="P258" s="53" t="s">
        <v>608</v>
      </c>
      <c r="Q258" s="222" t="s">
        <v>597</v>
      </c>
      <c r="R258" s="34" t="s">
        <v>683</v>
      </c>
    </row>
    <row r="259" spans="1:18" ht="101.25" hidden="1">
      <c r="A259" s="50">
        <f t="shared" si="3"/>
        <v>4</v>
      </c>
      <c r="B259" s="90" t="s">
        <v>1411</v>
      </c>
      <c r="C259" s="227" t="s">
        <v>25</v>
      </c>
      <c r="D259" s="53" t="s">
        <v>25</v>
      </c>
      <c r="E259" s="50" t="s">
        <v>874</v>
      </c>
      <c r="F259" s="34" t="s">
        <v>1412</v>
      </c>
      <c r="G259" s="70" t="s">
        <v>1413</v>
      </c>
      <c r="H259" s="50" t="s">
        <v>810</v>
      </c>
      <c r="I259" s="70" t="s">
        <v>1414</v>
      </c>
      <c r="J259" s="50"/>
      <c r="K259" s="50"/>
      <c r="L259" s="50"/>
      <c r="M259" s="82">
        <v>6</v>
      </c>
      <c r="N259" s="226">
        <v>46054</v>
      </c>
      <c r="O259" s="225">
        <v>1</v>
      </c>
      <c r="P259" s="53" t="s">
        <v>615</v>
      </c>
      <c r="Q259" s="222" t="s">
        <v>597</v>
      </c>
      <c r="R259" s="34" t="s">
        <v>683</v>
      </c>
    </row>
    <row r="260" spans="1:18" ht="141.75" hidden="1">
      <c r="A260" s="50">
        <f t="shared" si="3"/>
        <v>5</v>
      </c>
      <c r="B260" s="90" t="s">
        <v>1411</v>
      </c>
      <c r="C260" s="227" t="s">
        <v>25</v>
      </c>
      <c r="D260" s="53" t="s">
        <v>1401</v>
      </c>
      <c r="E260" s="50" t="s">
        <v>874</v>
      </c>
      <c r="F260" s="34" t="s">
        <v>1412</v>
      </c>
      <c r="G260" s="70" t="s">
        <v>1415</v>
      </c>
      <c r="H260" s="50" t="s">
        <v>141</v>
      </c>
      <c r="I260" s="70" t="s">
        <v>1416</v>
      </c>
      <c r="J260" s="50"/>
      <c r="K260" s="50"/>
      <c r="L260" s="50"/>
      <c r="M260" s="82">
        <v>6</v>
      </c>
      <c r="N260" s="226">
        <v>46055</v>
      </c>
      <c r="O260" s="225">
        <v>2</v>
      </c>
      <c r="P260" s="53" t="s">
        <v>615</v>
      </c>
      <c r="Q260" s="222" t="s">
        <v>597</v>
      </c>
      <c r="R260" s="34" t="s">
        <v>683</v>
      </c>
    </row>
    <row r="261" spans="1:18" ht="162" hidden="1">
      <c r="A261" s="50">
        <f t="shared" si="3"/>
        <v>6</v>
      </c>
      <c r="B261" s="90" t="s">
        <v>1417</v>
      </c>
      <c r="C261" s="227" t="s">
        <v>25</v>
      </c>
      <c r="D261" s="53" t="s">
        <v>1418</v>
      </c>
      <c r="E261" s="50" t="s">
        <v>584</v>
      </c>
      <c r="F261" s="34" t="s">
        <v>558</v>
      </c>
      <c r="G261" s="70" t="s">
        <v>1419</v>
      </c>
      <c r="H261" s="50" t="s">
        <v>141</v>
      </c>
      <c r="I261" s="70" t="s">
        <v>1420</v>
      </c>
      <c r="J261" s="50"/>
      <c r="K261" s="50"/>
      <c r="L261" s="50"/>
      <c r="M261" s="82">
        <v>6</v>
      </c>
      <c r="N261" s="226">
        <v>46055</v>
      </c>
      <c r="O261" s="225">
        <v>1.5</v>
      </c>
      <c r="P261" s="53" t="s">
        <v>608</v>
      </c>
      <c r="Q261" s="222" t="s">
        <v>597</v>
      </c>
      <c r="R261" s="34" t="s">
        <v>683</v>
      </c>
    </row>
    <row r="262" spans="1:18" ht="202.5" hidden="1">
      <c r="A262" s="50">
        <f t="shared" si="3"/>
        <v>7</v>
      </c>
      <c r="B262" s="90" t="s">
        <v>71</v>
      </c>
      <c r="C262" s="227" t="s">
        <v>25</v>
      </c>
      <c r="D262" s="53" t="s">
        <v>1421</v>
      </c>
      <c r="E262" s="50" t="s">
        <v>652</v>
      </c>
      <c r="F262" s="34" t="s">
        <v>549</v>
      </c>
      <c r="G262" s="70" t="s">
        <v>1422</v>
      </c>
      <c r="H262" s="50" t="s">
        <v>141</v>
      </c>
      <c r="I262" s="70" t="s">
        <v>1423</v>
      </c>
      <c r="J262" s="50"/>
      <c r="K262" s="50"/>
      <c r="L262" s="50"/>
      <c r="M262" s="82">
        <v>6</v>
      </c>
      <c r="N262" s="226">
        <v>46055</v>
      </c>
      <c r="O262" s="225">
        <v>4</v>
      </c>
      <c r="P262" s="53" t="s">
        <v>615</v>
      </c>
      <c r="Q262" s="222" t="s">
        <v>597</v>
      </c>
      <c r="R262" s="34" t="s">
        <v>683</v>
      </c>
    </row>
    <row r="263" spans="1:18" ht="101.25" hidden="1">
      <c r="A263" s="50">
        <f t="shared" si="3"/>
        <v>8</v>
      </c>
      <c r="B263" s="90" t="s">
        <v>1285</v>
      </c>
      <c r="C263" s="227" t="s">
        <v>25</v>
      </c>
      <c r="D263" s="53" t="s">
        <v>1424</v>
      </c>
      <c r="E263" s="50" t="s">
        <v>612</v>
      </c>
      <c r="F263" s="34" t="s">
        <v>677</v>
      </c>
      <c r="G263" s="70" t="s">
        <v>1425</v>
      </c>
      <c r="H263" s="50" t="s">
        <v>810</v>
      </c>
      <c r="I263" s="70" t="s">
        <v>1426</v>
      </c>
      <c r="J263" s="50"/>
      <c r="K263" s="50"/>
      <c r="L263" s="50"/>
      <c r="M263" s="82">
        <v>6</v>
      </c>
      <c r="N263" s="226">
        <v>46055</v>
      </c>
      <c r="O263" s="225">
        <v>3</v>
      </c>
      <c r="P263" s="53" t="s">
        <v>608</v>
      </c>
      <c r="Q263" s="222" t="s">
        <v>597</v>
      </c>
      <c r="R263" s="34" t="s">
        <v>683</v>
      </c>
    </row>
    <row r="264" spans="1:18" ht="101.25" hidden="1">
      <c r="A264" s="50">
        <f t="shared" si="3"/>
        <v>9</v>
      </c>
      <c r="B264" s="90" t="s">
        <v>1427</v>
      </c>
      <c r="C264" s="227" t="s">
        <v>25</v>
      </c>
      <c r="D264" s="53" t="s">
        <v>1428</v>
      </c>
      <c r="E264" s="50" t="s">
        <v>592</v>
      </c>
      <c r="F264" s="34" t="s">
        <v>553</v>
      </c>
      <c r="G264" s="70" t="s">
        <v>1429</v>
      </c>
      <c r="H264" s="50" t="s">
        <v>141</v>
      </c>
      <c r="I264" s="70" t="s">
        <v>1430</v>
      </c>
      <c r="J264" s="50"/>
      <c r="K264" s="50"/>
      <c r="L264" s="50"/>
      <c r="M264" s="82">
        <v>6</v>
      </c>
      <c r="N264" s="226">
        <v>46055</v>
      </c>
      <c r="O264" s="225">
        <v>2</v>
      </c>
      <c r="P264" s="53" t="s">
        <v>615</v>
      </c>
      <c r="Q264" s="222" t="s">
        <v>597</v>
      </c>
      <c r="R264" s="34" t="s">
        <v>683</v>
      </c>
    </row>
    <row r="265" spans="1:18" ht="101.25" hidden="1">
      <c r="A265" s="50">
        <f t="shared" si="3"/>
        <v>10</v>
      </c>
      <c r="B265" s="90" t="s">
        <v>100</v>
      </c>
      <c r="C265" s="227" t="s">
        <v>25</v>
      </c>
      <c r="D265" s="53" t="s">
        <v>1431</v>
      </c>
      <c r="E265" s="50" t="s">
        <v>573</v>
      </c>
      <c r="F265" s="34" t="s">
        <v>551</v>
      </c>
      <c r="G265" s="70" t="s">
        <v>1432</v>
      </c>
      <c r="H265" s="50" t="s">
        <v>141</v>
      </c>
      <c r="I265" s="70" t="s">
        <v>1433</v>
      </c>
      <c r="J265" s="50"/>
      <c r="K265" s="50"/>
      <c r="L265" s="50"/>
      <c r="M265" s="82">
        <v>6</v>
      </c>
      <c r="N265" s="226">
        <v>46055</v>
      </c>
      <c r="O265" s="225">
        <v>1</v>
      </c>
      <c r="P265" s="53" t="s">
        <v>608</v>
      </c>
      <c r="Q265" s="222" t="s">
        <v>597</v>
      </c>
      <c r="R265" s="34" t="s">
        <v>683</v>
      </c>
    </row>
    <row r="266" spans="1:18" ht="101.25" hidden="1">
      <c r="A266" s="50">
        <f t="shared" si="3"/>
        <v>11</v>
      </c>
      <c r="B266" s="90" t="s">
        <v>100</v>
      </c>
      <c r="C266" s="227" t="s">
        <v>25</v>
      </c>
      <c r="D266" s="53" t="s">
        <v>1431</v>
      </c>
      <c r="E266" s="50" t="s">
        <v>573</v>
      </c>
      <c r="F266" s="34" t="s">
        <v>551</v>
      </c>
      <c r="G266" s="70" t="s">
        <v>1434</v>
      </c>
      <c r="H266" s="50" t="s">
        <v>141</v>
      </c>
      <c r="I266" s="70" t="s">
        <v>1435</v>
      </c>
      <c r="J266" s="50"/>
      <c r="K266" s="50"/>
      <c r="L266" s="50"/>
      <c r="M266" s="82">
        <v>6</v>
      </c>
      <c r="N266" s="226">
        <v>46055</v>
      </c>
      <c r="O266" s="225">
        <v>1</v>
      </c>
      <c r="P266" s="53" t="s">
        <v>608</v>
      </c>
      <c r="Q266" s="222" t="s">
        <v>597</v>
      </c>
      <c r="R266" s="34" t="s">
        <v>683</v>
      </c>
    </row>
    <row r="267" spans="1:18" ht="141.75" hidden="1">
      <c r="A267" s="50">
        <f t="shared" si="3"/>
        <v>12</v>
      </c>
      <c r="B267" s="90" t="s">
        <v>1436</v>
      </c>
      <c r="C267" s="227" t="s">
        <v>25</v>
      </c>
      <c r="D267" s="53" t="s">
        <v>1431</v>
      </c>
      <c r="E267" s="50" t="s">
        <v>573</v>
      </c>
      <c r="F267" s="34" t="s">
        <v>1071</v>
      </c>
      <c r="G267" s="70" t="s">
        <v>1437</v>
      </c>
      <c r="H267" s="50" t="s">
        <v>141</v>
      </c>
      <c r="I267" s="70" t="s">
        <v>1438</v>
      </c>
      <c r="J267" s="50"/>
      <c r="K267" s="50"/>
      <c r="L267" s="50"/>
      <c r="M267" s="82">
        <v>6</v>
      </c>
      <c r="N267" s="226">
        <v>46055</v>
      </c>
      <c r="O267" s="225">
        <v>1.5</v>
      </c>
      <c r="P267" s="53" t="s">
        <v>608</v>
      </c>
      <c r="Q267" s="222" t="s">
        <v>597</v>
      </c>
      <c r="R267" s="34" t="s">
        <v>683</v>
      </c>
    </row>
    <row r="268" spans="1:18" ht="60.75" hidden="1">
      <c r="A268" s="50">
        <f t="shared" si="3"/>
        <v>13</v>
      </c>
      <c r="B268" s="90" t="s">
        <v>1378</v>
      </c>
      <c r="C268" s="227" t="s">
        <v>25</v>
      </c>
      <c r="D268" s="53" t="s">
        <v>1439</v>
      </c>
      <c r="E268" s="50" t="s">
        <v>584</v>
      </c>
      <c r="F268" s="34" t="s">
        <v>554</v>
      </c>
      <c r="G268" s="70" t="s">
        <v>1440</v>
      </c>
      <c r="H268" s="50" t="s">
        <v>141</v>
      </c>
      <c r="I268" s="70" t="s">
        <v>1441</v>
      </c>
      <c r="J268" s="50"/>
      <c r="K268" s="50"/>
      <c r="L268" s="50"/>
      <c r="M268" s="82">
        <v>6</v>
      </c>
      <c r="N268" s="226">
        <v>46055</v>
      </c>
      <c r="O268" s="225">
        <v>1</v>
      </c>
      <c r="P268" s="53" t="s">
        <v>608</v>
      </c>
      <c r="Q268" s="222" t="s">
        <v>597</v>
      </c>
      <c r="R268" s="34" t="s">
        <v>683</v>
      </c>
    </row>
    <row r="269" spans="1:18" ht="60.75" hidden="1">
      <c r="A269" s="50">
        <f t="shared" si="3"/>
        <v>14</v>
      </c>
      <c r="B269" s="90" t="s">
        <v>1382</v>
      </c>
      <c r="C269" s="227" t="s">
        <v>25</v>
      </c>
      <c r="D269" s="53" t="s">
        <v>1439</v>
      </c>
      <c r="E269" s="50" t="s">
        <v>584</v>
      </c>
      <c r="F269" s="34" t="s">
        <v>554</v>
      </c>
      <c r="G269" s="70" t="s">
        <v>1440</v>
      </c>
      <c r="H269" s="50" t="s">
        <v>141</v>
      </c>
      <c r="I269" s="70" t="s">
        <v>1441</v>
      </c>
      <c r="J269" s="50"/>
      <c r="K269" s="50"/>
      <c r="L269" s="50"/>
      <c r="M269" s="82">
        <v>6</v>
      </c>
      <c r="N269" s="226">
        <v>46055</v>
      </c>
      <c r="O269" s="225">
        <v>1</v>
      </c>
      <c r="P269" s="53" t="s">
        <v>608</v>
      </c>
      <c r="Q269" s="222" t="s">
        <v>597</v>
      </c>
      <c r="R269" s="34" t="s">
        <v>683</v>
      </c>
    </row>
    <row r="270" spans="1:18" ht="81" hidden="1">
      <c r="A270" s="50">
        <f t="shared" si="3"/>
        <v>15</v>
      </c>
      <c r="B270" s="90" t="s">
        <v>66</v>
      </c>
      <c r="C270" s="227" t="s">
        <v>25</v>
      </c>
      <c r="D270" s="53" t="s">
        <v>1442</v>
      </c>
      <c r="E270" s="50" t="s">
        <v>573</v>
      </c>
      <c r="F270" s="34" t="s">
        <v>551</v>
      </c>
      <c r="G270" s="70" t="s">
        <v>1443</v>
      </c>
      <c r="H270" s="50" t="s">
        <v>141</v>
      </c>
      <c r="I270" s="70" t="s">
        <v>1444</v>
      </c>
      <c r="J270" s="50"/>
      <c r="K270" s="50"/>
      <c r="L270" s="50"/>
      <c r="M270" s="82">
        <v>6</v>
      </c>
      <c r="N270" s="226">
        <v>46055</v>
      </c>
      <c r="O270" s="225">
        <v>1</v>
      </c>
      <c r="P270" s="53" t="s">
        <v>24</v>
      </c>
      <c r="Q270" s="222" t="s">
        <v>575</v>
      </c>
      <c r="R270" s="34" t="s">
        <v>708</v>
      </c>
    </row>
    <row r="271" spans="1:18" ht="141.75" hidden="1">
      <c r="A271" s="50">
        <f t="shared" si="3"/>
        <v>16</v>
      </c>
      <c r="B271" s="90" t="s">
        <v>1445</v>
      </c>
      <c r="C271" s="227" t="s">
        <v>25</v>
      </c>
      <c r="D271" s="53" t="s">
        <v>1446</v>
      </c>
      <c r="E271" s="50" t="s">
        <v>584</v>
      </c>
      <c r="F271" s="34" t="s">
        <v>553</v>
      </c>
      <c r="G271" s="70" t="s">
        <v>1447</v>
      </c>
      <c r="H271" s="50" t="s">
        <v>141</v>
      </c>
      <c r="I271" s="70" t="s">
        <v>1448</v>
      </c>
      <c r="J271" s="50"/>
      <c r="K271" s="50"/>
      <c r="L271" s="50"/>
      <c r="M271" s="82">
        <v>6</v>
      </c>
      <c r="N271" s="226">
        <v>46056</v>
      </c>
      <c r="O271" s="225">
        <v>2</v>
      </c>
      <c r="P271" s="53" t="s">
        <v>24</v>
      </c>
      <c r="Q271" s="222" t="s">
        <v>643</v>
      </c>
      <c r="R271" s="34" t="s">
        <v>766</v>
      </c>
    </row>
    <row r="272" spans="1:18" ht="121.5" hidden="1">
      <c r="A272" s="50">
        <f t="shared" si="3"/>
        <v>17</v>
      </c>
      <c r="B272" s="90" t="s">
        <v>1449</v>
      </c>
      <c r="C272" s="227" t="s">
        <v>25</v>
      </c>
      <c r="D272" s="53" t="s">
        <v>1401</v>
      </c>
      <c r="E272" s="50" t="s">
        <v>584</v>
      </c>
      <c r="F272" s="34" t="s">
        <v>554</v>
      </c>
      <c r="G272" s="70" t="s">
        <v>1450</v>
      </c>
      <c r="H272" s="50" t="s">
        <v>141</v>
      </c>
      <c r="I272" s="70" t="s">
        <v>1451</v>
      </c>
      <c r="J272" s="50"/>
      <c r="K272" s="50"/>
      <c r="L272" s="50"/>
      <c r="M272" s="82">
        <v>6</v>
      </c>
      <c r="N272" s="226">
        <v>46056</v>
      </c>
      <c r="O272" s="225">
        <v>1</v>
      </c>
      <c r="P272" s="53" t="s">
        <v>24</v>
      </c>
      <c r="Q272" s="222" t="s">
        <v>643</v>
      </c>
      <c r="R272" s="34" t="s">
        <v>766</v>
      </c>
    </row>
    <row r="273" spans="1:18" ht="81" hidden="1">
      <c r="A273" s="50">
        <f t="shared" si="3"/>
        <v>18</v>
      </c>
      <c r="B273" s="90" t="s">
        <v>1036</v>
      </c>
      <c r="C273" s="227" t="s">
        <v>25</v>
      </c>
      <c r="D273" s="53" t="s">
        <v>1452</v>
      </c>
      <c r="E273" s="50" t="s">
        <v>736</v>
      </c>
      <c r="F273" s="34" t="s">
        <v>551</v>
      </c>
      <c r="G273" s="70" t="s">
        <v>1453</v>
      </c>
      <c r="H273" s="50" t="s">
        <v>141</v>
      </c>
      <c r="I273" s="70" t="s">
        <v>1454</v>
      </c>
      <c r="J273" s="50"/>
      <c r="K273" s="50"/>
      <c r="L273" s="50"/>
      <c r="M273" s="82">
        <v>6</v>
      </c>
      <c r="N273" s="226">
        <v>46056</v>
      </c>
      <c r="O273" s="225">
        <v>2</v>
      </c>
      <c r="P273" s="53" t="s">
        <v>24</v>
      </c>
      <c r="Q273" s="222" t="s">
        <v>643</v>
      </c>
      <c r="R273" s="34" t="s">
        <v>766</v>
      </c>
    </row>
    <row r="274" spans="1:18" ht="101.25" hidden="1">
      <c r="A274" s="50">
        <f t="shared" si="3"/>
        <v>19</v>
      </c>
      <c r="B274" s="90" t="s">
        <v>1455</v>
      </c>
      <c r="C274" s="227" t="s">
        <v>25</v>
      </c>
      <c r="D274" s="53" t="s">
        <v>25</v>
      </c>
      <c r="E274" s="50" t="s">
        <v>705</v>
      </c>
      <c r="F274" s="34" t="s">
        <v>557</v>
      </c>
      <c r="G274" s="70" t="s">
        <v>1456</v>
      </c>
      <c r="H274" s="50" t="s">
        <v>141</v>
      </c>
      <c r="I274" s="70" t="s">
        <v>1457</v>
      </c>
      <c r="J274" s="50"/>
      <c r="K274" s="50"/>
      <c r="L274" s="50"/>
      <c r="M274" s="82">
        <v>6</v>
      </c>
      <c r="N274" s="226">
        <v>46056</v>
      </c>
      <c r="O274" s="225">
        <v>1</v>
      </c>
      <c r="P274" s="53" t="s">
        <v>73</v>
      </c>
      <c r="Q274" s="222" t="s">
        <v>643</v>
      </c>
      <c r="R274" s="34" t="s">
        <v>766</v>
      </c>
    </row>
    <row r="275" spans="1:18" ht="141.75" hidden="1">
      <c r="A275" s="50">
        <f t="shared" si="3"/>
        <v>20</v>
      </c>
      <c r="B275" s="90" t="s">
        <v>1455</v>
      </c>
      <c r="C275" s="227" t="s">
        <v>25</v>
      </c>
      <c r="D275" s="53" t="s">
        <v>1458</v>
      </c>
      <c r="E275" s="50" t="s">
        <v>705</v>
      </c>
      <c r="F275" s="34" t="s">
        <v>557</v>
      </c>
      <c r="G275" s="70" t="s">
        <v>1456</v>
      </c>
      <c r="H275" s="50" t="s">
        <v>810</v>
      </c>
      <c r="I275" s="70" t="s">
        <v>1459</v>
      </c>
      <c r="J275" s="50"/>
      <c r="K275" s="50"/>
      <c r="L275" s="50"/>
      <c r="M275" s="82">
        <v>6</v>
      </c>
      <c r="N275" s="226">
        <v>46057</v>
      </c>
      <c r="O275" s="225">
        <v>1</v>
      </c>
      <c r="P275" s="53" t="s">
        <v>73</v>
      </c>
      <c r="Q275" s="222" t="s">
        <v>643</v>
      </c>
      <c r="R275" s="34" t="s">
        <v>766</v>
      </c>
    </row>
    <row r="276" spans="1:18" ht="101.25" hidden="1">
      <c r="A276" s="50">
        <f t="shared" si="3"/>
        <v>21</v>
      </c>
      <c r="B276" s="90" t="s">
        <v>1397</v>
      </c>
      <c r="C276" s="227" t="s">
        <v>25</v>
      </c>
      <c r="D276" s="53" t="s">
        <v>1460</v>
      </c>
      <c r="E276" s="50" t="s">
        <v>612</v>
      </c>
      <c r="F276" s="34" t="s">
        <v>554</v>
      </c>
      <c r="G276" s="70" t="s">
        <v>1461</v>
      </c>
      <c r="H276" s="50" t="s">
        <v>810</v>
      </c>
      <c r="I276" s="70" t="s">
        <v>1400</v>
      </c>
      <c r="J276" s="50"/>
      <c r="K276" s="50"/>
      <c r="L276" s="50"/>
      <c r="M276" s="82">
        <v>6</v>
      </c>
      <c r="N276" s="226">
        <v>46057</v>
      </c>
      <c r="O276" s="225">
        <v>1</v>
      </c>
      <c r="P276" s="53" t="s">
        <v>24</v>
      </c>
      <c r="Q276" s="222" t="s">
        <v>643</v>
      </c>
      <c r="R276" s="34" t="s">
        <v>766</v>
      </c>
    </row>
    <row r="277" spans="1:18" ht="81" hidden="1">
      <c r="A277" s="50">
        <f t="shared" si="3"/>
        <v>22</v>
      </c>
      <c r="B277" s="90" t="s">
        <v>1462</v>
      </c>
      <c r="C277" s="227" t="s">
        <v>25</v>
      </c>
      <c r="D277" s="53" t="s">
        <v>1460</v>
      </c>
      <c r="E277" s="50" t="s">
        <v>612</v>
      </c>
      <c r="F277" s="34" t="s">
        <v>554</v>
      </c>
      <c r="G277" s="70" t="s">
        <v>1463</v>
      </c>
      <c r="H277" s="50" t="s">
        <v>141</v>
      </c>
      <c r="I277" s="70" t="s">
        <v>1464</v>
      </c>
      <c r="J277" s="50"/>
      <c r="K277" s="50"/>
      <c r="L277" s="50"/>
      <c r="M277" s="82">
        <v>6</v>
      </c>
      <c r="N277" s="226">
        <v>46057</v>
      </c>
      <c r="O277" s="225">
        <v>1</v>
      </c>
      <c r="P277" s="53" t="s">
        <v>24</v>
      </c>
      <c r="Q277" s="222" t="s">
        <v>643</v>
      </c>
      <c r="R277" s="34" t="s">
        <v>766</v>
      </c>
    </row>
    <row r="278" spans="1:18" ht="141.75" hidden="1">
      <c r="A278" s="50">
        <f t="shared" si="3"/>
        <v>23</v>
      </c>
      <c r="B278" s="90" t="s">
        <v>1465</v>
      </c>
      <c r="C278" s="227" t="s">
        <v>25</v>
      </c>
      <c r="D278" s="53" t="s">
        <v>25</v>
      </c>
      <c r="E278" s="50" t="s">
        <v>584</v>
      </c>
      <c r="F278" s="34" t="s">
        <v>677</v>
      </c>
      <c r="G278" s="70" t="s">
        <v>1466</v>
      </c>
      <c r="H278" s="50" t="s">
        <v>1467</v>
      </c>
      <c r="I278" s="70" t="s">
        <v>1468</v>
      </c>
      <c r="J278" s="50"/>
      <c r="K278" s="50"/>
      <c r="L278" s="50"/>
      <c r="M278" s="82">
        <v>6</v>
      </c>
      <c r="N278" s="226">
        <v>46057</v>
      </c>
      <c r="O278" s="225">
        <v>2</v>
      </c>
      <c r="P278" s="53" t="s">
        <v>24</v>
      </c>
      <c r="Q278" s="222" t="s">
        <v>643</v>
      </c>
      <c r="R278" s="34" t="s">
        <v>766</v>
      </c>
    </row>
    <row r="279" spans="1:18" ht="141.75" hidden="1">
      <c r="A279" s="50">
        <f t="shared" si="3"/>
        <v>24</v>
      </c>
      <c r="B279" s="90" t="s">
        <v>1469</v>
      </c>
      <c r="C279" s="227" t="s">
        <v>25</v>
      </c>
      <c r="D279" s="53" t="s">
        <v>25</v>
      </c>
      <c r="E279" s="50" t="s">
        <v>592</v>
      </c>
      <c r="F279" s="34" t="s">
        <v>1071</v>
      </c>
      <c r="G279" s="70" t="s">
        <v>1470</v>
      </c>
      <c r="H279" s="50" t="s">
        <v>141</v>
      </c>
      <c r="I279" s="70" t="s">
        <v>1471</v>
      </c>
      <c r="J279" s="50"/>
      <c r="K279" s="50"/>
      <c r="L279" s="50"/>
      <c r="M279" s="82">
        <v>6</v>
      </c>
      <c r="N279" s="226">
        <v>46057</v>
      </c>
      <c r="O279" s="225">
        <v>0.5</v>
      </c>
      <c r="P279" s="53" t="s">
        <v>111</v>
      </c>
      <c r="Q279" s="222" t="s">
        <v>620</v>
      </c>
      <c r="R279" s="34" t="s">
        <v>801</v>
      </c>
    </row>
    <row r="280" spans="1:18" ht="81" hidden="1">
      <c r="A280" s="50">
        <f t="shared" si="3"/>
        <v>25</v>
      </c>
      <c r="B280" s="90" t="s">
        <v>49</v>
      </c>
      <c r="C280" s="227" t="s">
        <v>25</v>
      </c>
      <c r="D280" s="53" t="s">
        <v>1472</v>
      </c>
      <c r="E280" s="50" t="s">
        <v>573</v>
      </c>
      <c r="F280" s="34" t="s">
        <v>551</v>
      </c>
      <c r="G280" s="70" t="s">
        <v>1473</v>
      </c>
      <c r="H280" s="50" t="s">
        <v>141</v>
      </c>
      <c r="I280" s="70" t="s">
        <v>1474</v>
      </c>
      <c r="J280" s="50"/>
      <c r="K280" s="50"/>
      <c r="L280" s="50"/>
      <c r="M280" s="82">
        <v>6</v>
      </c>
      <c r="N280" s="226">
        <v>46057</v>
      </c>
      <c r="O280" s="225">
        <v>0.5</v>
      </c>
      <c r="P280" s="53" t="s">
        <v>24</v>
      </c>
      <c r="Q280" s="222" t="s">
        <v>620</v>
      </c>
      <c r="R280" s="34" t="s">
        <v>801</v>
      </c>
    </row>
    <row r="281" spans="1:18" ht="182.25" hidden="1">
      <c r="A281" s="50">
        <f t="shared" si="3"/>
        <v>26</v>
      </c>
      <c r="B281" s="90" t="s">
        <v>1475</v>
      </c>
      <c r="C281" s="227" t="s">
        <v>25</v>
      </c>
      <c r="D281" s="53" t="s">
        <v>1476</v>
      </c>
      <c r="E281" s="50" t="s">
        <v>592</v>
      </c>
      <c r="F281" s="34" t="s">
        <v>553</v>
      </c>
      <c r="G281" s="70" t="s">
        <v>1477</v>
      </c>
      <c r="H281" s="50" t="s">
        <v>141</v>
      </c>
      <c r="I281" s="70" t="s">
        <v>1478</v>
      </c>
      <c r="J281" s="50"/>
      <c r="K281" s="50"/>
      <c r="L281" s="50"/>
      <c r="M281" s="82">
        <v>6</v>
      </c>
      <c r="N281" s="226">
        <v>46058</v>
      </c>
      <c r="O281" s="225">
        <v>2</v>
      </c>
      <c r="P281" s="53" t="s">
        <v>24</v>
      </c>
      <c r="Q281" s="222" t="s">
        <v>575</v>
      </c>
      <c r="R281" s="34" t="s">
        <v>576</v>
      </c>
    </row>
    <row r="282" spans="1:18" ht="101.25" hidden="1">
      <c r="A282" s="50">
        <f t="shared" si="3"/>
        <v>27</v>
      </c>
      <c r="B282" s="90" t="s">
        <v>1427</v>
      </c>
      <c r="C282" s="227" t="s">
        <v>25</v>
      </c>
      <c r="D282" s="53" t="s">
        <v>1476</v>
      </c>
      <c r="E282" s="50" t="s">
        <v>592</v>
      </c>
      <c r="F282" s="34" t="s">
        <v>553</v>
      </c>
      <c r="G282" s="70" t="s">
        <v>1479</v>
      </c>
      <c r="H282" s="50" t="s">
        <v>141</v>
      </c>
      <c r="I282" s="70" t="s">
        <v>1480</v>
      </c>
      <c r="J282" s="50"/>
      <c r="K282" s="50"/>
      <c r="L282" s="50"/>
      <c r="M282" s="82">
        <v>6</v>
      </c>
      <c r="N282" s="226">
        <v>46058</v>
      </c>
      <c r="O282" s="225">
        <v>1</v>
      </c>
      <c r="P282" s="53" t="s">
        <v>24</v>
      </c>
      <c r="Q282" s="222" t="s">
        <v>575</v>
      </c>
      <c r="R282" s="34" t="s">
        <v>576</v>
      </c>
    </row>
    <row r="283" spans="1:18" ht="81" hidden="1">
      <c r="A283" s="50">
        <f t="shared" si="3"/>
        <v>28</v>
      </c>
      <c r="B283" s="90" t="s">
        <v>1481</v>
      </c>
      <c r="C283" s="227" t="s">
        <v>25</v>
      </c>
      <c r="D283" s="53" t="s">
        <v>1476</v>
      </c>
      <c r="E283" s="50" t="s">
        <v>592</v>
      </c>
      <c r="F283" s="34" t="s">
        <v>554</v>
      </c>
      <c r="G283" s="70" t="s">
        <v>1482</v>
      </c>
      <c r="H283" s="50" t="s">
        <v>141</v>
      </c>
      <c r="I283" s="70" t="s">
        <v>1483</v>
      </c>
      <c r="J283" s="50"/>
      <c r="K283" s="50"/>
      <c r="L283" s="50"/>
      <c r="M283" s="82">
        <v>6</v>
      </c>
      <c r="N283" s="226">
        <v>46058</v>
      </c>
      <c r="O283" s="225">
        <v>1</v>
      </c>
      <c r="P283" s="53" t="s">
        <v>24</v>
      </c>
      <c r="Q283" s="222" t="s">
        <v>575</v>
      </c>
      <c r="R283" s="34" t="s">
        <v>576</v>
      </c>
    </row>
    <row r="284" spans="1:18" ht="101.25" hidden="1">
      <c r="A284" s="50">
        <f t="shared" si="3"/>
        <v>29</v>
      </c>
      <c r="B284" s="90" t="s">
        <v>1484</v>
      </c>
      <c r="C284" s="227" t="s">
        <v>25</v>
      </c>
      <c r="D284" s="53" t="s">
        <v>1476</v>
      </c>
      <c r="E284" s="50" t="s">
        <v>584</v>
      </c>
      <c r="F284" s="34" t="s">
        <v>554</v>
      </c>
      <c r="G284" s="70" t="s">
        <v>1350</v>
      </c>
      <c r="H284" s="50" t="s">
        <v>141</v>
      </c>
      <c r="I284" s="70" t="s">
        <v>1485</v>
      </c>
      <c r="J284" s="50"/>
      <c r="K284" s="50"/>
      <c r="L284" s="50"/>
      <c r="M284" s="82">
        <v>6</v>
      </c>
      <c r="N284" s="226">
        <v>46058</v>
      </c>
      <c r="O284" s="225">
        <v>2</v>
      </c>
      <c r="P284" s="53" t="s">
        <v>24</v>
      </c>
      <c r="Q284" s="222" t="s">
        <v>575</v>
      </c>
      <c r="R284" s="34" t="s">
        <v>576</v>
      </c>
    </row>
    <row r="285" spans="1:18" ht="101.25" hidden="1">
      <c r="A285" s="50">
        <f t="shared" si="3"/>
        <v>30</v>
      </c>
      <c r="B285" s="90" t="s">
        <v>1486</v>
      </c>
      <c r="C285" s="227" t="s">
        <v>25</v>
      </c>
      <c r="D285" s="53" t="s">
        <v>1476</v>
      </c>
      <c r="E285" s="50" t="s">
        <v>584</v>
      </c>
      <c r="F285" s="34" t="s">
        <v>552</v>
      </c>
      <c r="G285" s="70" t="s">
        <v>1479</v>
      </c>
      <c r="H285" s="50" t="s">
        <v>141</v>
      </c>
      <c r="I285" s="70" t="s">
        <v>1487</v>
      </c>
      <c r="J285" s="50"/>
      <c r="K285" s="50"/>
      <c r="L285" s="50"/>
      <c r="M285" s="82">
        <v>6</v>
      </c>
      <c r="N285" s="226">
        <v>46058</v>
      </c>
      <c r="O285" s="225">
        <v>2</v>
      </c>
      <c r="P285" s="53" t="s">
        <v>24</v>
      </c>
      <c r="Q285" s="222" t="s">
        <v>575</v>
      </c>
      <c r="R285" s="34" t="s">
        <v>576</v>
      </c>
    </row>
    <row r="286" spans="1:18" ht="81" hidden="1">
      <c r="A286" s="50">
        <f t="shared" si="3"/>
        <v>31</v>
      </c>
      <c r="B286" s="90" t="s">
        <v>1488</v>
      </c>
      <c r="C286" s="227" t="s">
        <v>25</v>
      </c>
      <c r="D286" s="53" t="s">
        <v>1489</v>
      </c>
      <c r="E286" s="50" t="s">
        <v>584</v>
      </c>
      <c r="F286" s="34" t="s">
        <v>552</v>
      </c>
      <c r="G286" s="70" t="s">
        <v>1490</v>
      </c>
      <c r="H286" s="50" t="s">
        <v>141</v>
      </c>
      <c r="I286" s="70" t="s">
        <v>1491</v>
      </c>
      <c r="J286" s="50"/>
      <c r="K286" s="50"/>
      <c r="L286" s="50"/>
      <c r="M286" s="82">
        <v>6</v>
      </c>
      <c r="N286" s="226">
        <v>46058</v>
      </c>
      <c r="O286" s="225">
        <v>1</v>
      </c>
      <c r="P286" s="53" t="s">
        <v>24</v>
      </c>
      <c r="Q286" s="222" t="s">
        <v>597</v>
      </c>
      <c r="R286" s="34" t="s">
        <v>598</v>
      </c>
    </row>
    <row r="287" spans="1:18" ht="141.75" hidden="1">
      <c r="A287" s="50">
        <f t="shared" si="3"/>
        <v>32</v>
      </c>
      <c r="B287" s="90" t="s">
        <v>1492</v>
      </c>
      <c r="C287" s="227" t="s">
        <v>25</v>
      </c>
      <c r="D287" s="53" t="s">
        <v>1493</v>
      </c>
      <c r="E287" s="50" t="s">
        <v>584</v>
      </c>
      <c r="F287" s="34" t="s">
        <v>553</v>
      </c>
      <c r="G287" s="70" t="s">
        <v>1494</v>
      </c>
      <c r="H287" s="50" t="s">
        <v>141</v>
      </c>
      <c r="I287" s="70" t="s">
        <v>1495</v>
      </c>
      <c r="J287" s="50"/>
      <c r="K287" s="50"/>
      <c r="L287" s="50"/>
      <c r="M287" s="82">
        <v>6</v>
      </c>
      <c r="N287" s="226">
        <v>46059</v>
      </c>
      <c r="O287" s="225">
        <v>2</v>
      </c>
      <c r="P287" s="53" t="s">
        <v>24</v>
      </c>
      <c r="Q287" s="222" t="s">
        <v>575</v>
      </c>
      <c r="R287" s="34" t="s">
        <v>576</v>
      </c>
    </row>
    <row r="288" spans="1:18" ht="81" hidden="1">
      <c r="A288" s="50">
        <f t="shared" si="3"/>
        <v>33</v>
      </c>
      <c r="B288" s="90" t="s">
        <v>1496</v>
      </c>
      <c r="C288" s="227" t="s">
        <v>25</v>
      </c>
      <c r="D288" s="53" t="s">
        <v>1493</v>
      </c>
      <c r="E288" s="50" t="s">
        <v>584</v>
      </c>
      <c r="F288" s="34" t="s">
        <v>552</v>
      </c>
      <c r="G288" s="70" t="s">
        <v>1497</v>
      </c>
      <c r="H288" s="50" t="s">
        <v>141</v>
      </c>
      <c r="I288" s="70" t="s">
        <v>1498</v>
      </c>
      <c r="J288" s="50"/>
      <c r="K288" s="50"/>
      <c r="L288" s="50"/>
      <c r="M288" s="82">
        <v>6</v>
      </c>
      <c r="N288" s="226">
        <v>46059</v>
      </c>
      <c r="O288" s="225">
        <v>1</v>
      </c>
      <c r="P288" s="53" t="s">
        <v>24</v>
      </c>
      <c r="Q288" s="222" t="s">
        <v>575</v>
      </c>
      <c r="R288" s="34" t="s">
        <v>576</v>
      </c>
    </row>
    <row r="289" spans="1:18" ht="182.25" hidden="1">
      <c r="A289" s="50">
        <f t="shared" si="3"/>
        <v>34</v>
      </c>
      <c r="B289" s="90" t="s">
        <v>1499</v>
      </c>
      <c r="C289" s="227" t="s">
        <v>1500</v>
      </c>
      <c r="D289" s="53" t="s">
        <v>25</v>
      </c>
      <c r="E289" s="50" t="s">
        <v>592</v>
      </c>
      <c r="F289" s="34" t="s">
        <v>556</v>
      </c>
      <c r="G289" s="70" t="s">
        <v>1501</v>
      </c>
      <c r="H289" s="50" t="s">
        <v>141</v>
      </c>
      <c r="I289" s="70" t="s">
        <v>1502</v>
      </c>
      <c r="J289" s="50"/>
      <c r="K289" s="50"/>
      <c r="L289" s="50"/>
      <c r="M289" s="82">
        <v>6</v>
      </c>
      <c r="N289" s="226">
        <v>46059</v>
      </c>
      <c r="O289" s="225">
        <v>2</v>
      </c>
      <c r="P289" s="53" t="s">
        <v>111</v>
      </c>
      <c r="Q289" s="222" t="s">
        <v>575</v>
      </c>
      <c r="R289" s="34" t="s">
        <v>576</v>
      </c>
    </row>
    <row r="290" spans="1:18" ht="81" hidden="1">
      <c r="A290" s="50">
        <f t="shared" si="3"/>
        <v>35</v>
      </c>
      <c r="B290" s="90" t="s">
        <v>1165</v>
      </c>
      <c r="C290" s="227" t="s">
        <v>25</v>
      </c>
      <c r="D290" s="53" t="s">
        <v>1493</v>
      </c>
      <c r="E290" s="50" t="s">
        <v>584</v>
      </c>
      <c r="F290" s="34" t="s">
        <v>552</v>
      </c>
      <c r="G290" s="70" t="s">
        <v>1503</v>
      </c>
      <c r="H290" s="50" t="s">
        <v>141</v>
      </c>
      <c r="I290" s="70" t="s">
        <v>1504</v>
      </c>
      <c r="J290" s="50"/>
      <c r="K290" s="50"/>
      <c r="L290" s="50"/>
      <c r="M290" s="82">
        <v>6</v>
      </c>
      <c r="N290" s="226">
        <v>46059</v>
      </c>
      <c r="O290" s="225">
        <v>1</v>
      </c>
      <c r="P290" s="53" t="s">
        <v>24</v>
      </c>
      <c r="Q290" s="222" t="s">
        <v>575</v>
      </c>
      <c r="R290" s="34" t="s">
        <v>576</v>
      </c>
    </row>
    <row r="291" spans="1:18" ht="162" hidden="1">
      <c r="A291" s="50">
        <f t="shared" si="3"/>
        <v>36</v>
      </c>
      <c r="B291" s="90" t="s">
        <v>120</v>
      </c>
      <c r="C291" s="227" t="s">
        <v>25</v>
      </c>
      <c r="D291" s="53" t="s">
        <v>1505</v>
      </c>
      <c r="E291" s="50" t="s">
        <v>612</v>
      </c>
      <c r="F291" s="34" t="s">
        <v>553</v>
      </c>
      <c r="G291" s="70" t="s">
        <v>1506</v>
      </c>
      <c r="H291" s="50" t="s">
        <v>141</v>
      </c>
      <c r="I291" s="70" t="s">
        <v>1507</v>
      </c>
      <c r="J291" s="50"/>
      <c r="K291" s="50"/>
      <c r="L291" s="50"/>
      <c r="M291" s="82">
        <v>6</v>
      </c>
      <c r="N291" s="226">
        <v>46059</v>
      </c>
      <c r="O291" s="225">
        <v>1</v>
      </c>
      <c r="P291" s="53" t="s">
        <v>53</v>
      </c>
      <c r="Q291" s="222" t="s">
        <v>575</v>
      </c>
      <c r="R291" s="34" t="s">
        <v>576</v>
      </c>
    </row>
    <row r="292" spans="1:18" ht="81" hidden="1">
      <c r="A292" s="50">
        <f t="shared" si="3"/>
        <v>37</v>
      </c>
      <c r="B292" s="90" t="s">
        <v>684</v>
      </c>
      <c r="C292" s="227" t="s">
        <v>25</v>
      </c>
      <c r="D292" s="53" t="s">
        <v>1508</v>
      </c>
      <c r="E292" s="50" t="s">
        <v>584</v>
      </c>
      <c r="F292" s="34" t="s">
        <v>552</v>
      </c>
      <c r="G292" s="70" t="s">
        <v>1509</v>
      </c>
      <c r="H292" s="50" t="s">
        <v>141</v>
      </c>
      <c r="I292" s="70" t="s">
        <v>1510</v>
      </c>
      <c r="J292" s="50"/>
      <c r="K292" s="50"/>
      <c r="L292" s="50"/>
      <c r="M292" s="82">
        <v>6</v>
      </c>
      <c r="N292" s="226">
        <v>46059</v>
      </c>
      <c r="O292" s="225">
        <v>0.5</v>
      </c>
      <c r="P292" s="53" t="s">
        <v>24</v>
      </c>
      <c r="Q292" s="222" t="s">
        <v>575</v>
      </c>
      <c r="R292" s="34" t="s">
        <v>576</v>
      </c>
    </row>
    <row r="293" spans="1:18" ht="182.25" hidden="1">
      <c r="A293" s="50">
        <f t="shared" si="3"/>
        <v>38</v>
      </c>
      <c r="B293" s="90" t="s">
        <v>1511</v>
      </c>
      <c r="C293" s="227" t="s">
        <v>25</v>
      </c>
      <c r="D293" s="53" t="s">
        <v>25</v>
      </c>
      <c r="E293" s="50" t="s">
        <v>592</v>
      </c>
      <c r="F293" s="34" t="s">
        <v>677</v>
      </c>
      <c r="G293" s="70" t="s">
        <v>1512</v>
      </c>
      <c r="H293" s="50" t="s">
        <v>141</v>
      </c>
      <c r="I293" s="70" t="s">
        <v>1513</v>
      </c>
      <c r="J293" s="50"/>
      <c r="K293" s="50"/>
      <c r="L293" s="50"/>
      <c r="M293" s="82">
        <v>6</v>
      </c>
      <c r="N293" s="226">
        <v>46059</v>
      </c>
      <c r="O293" s="225">
        <v>1.5</v>
      </c>
      <c r="P293" s="53" t="s">
        <v>53</v>
      </c>
      <c r="Q293" s="222" t="s">
        <v>575</v>
      </c>
      <c r="R293" s="34" t="s">
        <v>576</v>
      </c>
    </row>
    <row r="294" spans="1:18" ht="101.25" hidden="1">
      <c r="A294" s="50">
        <f t="shared" si="3"/>
        <v>39</v>
      </c>
      <c r="B294" s="90" t="s">
        <v>1514</v>
      </c>
      <c r="C294" s="227" t="s">
        <v>25</v>
      </c>
      <c r="D294" s="53" t="s">
        <v>25</v>
      </c>
      <c r="E294" s="50" t="s">
        <v>592</v>
      </c>
      <c r="F294" s="34" t="s">
        <v>553</v>
      </c>
      <c r="G294" s="70" t="s">
        <v>1515</v>
      </c>
      <c r="H294" s="50" t="s">
        <v>141</v>
      </c>
      <c r="I294" s="70" t="s">
        <v>1516</v>
      </c>
      <c r="J294" s="50"/>
      <c r="K294" s="50"/>
      <c r="L294" s="50"/>
      <c r="M294" s="82">
        <v>6</v>
      </c>
      <c r="N294" s="226">
        <v>46059</v>
      </c>
      <c r="O294" s="225">
        <v>1.5</v>
      </c>
      <c r="P294" s="53" t="s">
        <v>111</v>
      </c>
      <c r="Q294" s="222" t="s">
        <v>575</v>
      </c>
      <c r="R294" s="34" t="s">
        <v>576</v>
      </c>
    </row>
    <row r="295" spans="1:18" ht="101.25" hidden="1">
      <c r="A295" s="50">
        <f t="shared" si="3"/>
        <v>40</v>
      </c>
      <c r="B295" s="90" t="s">
        <v>109</v>
      </c>
      <c r="C295" s="227" t="s">
        <v>25</v>
      </c>
      <c r="D295" s="53" t="s">
        <v>1517</v>
      </c>
      <c r="E295" s="50" t="s">
        <v>573</v>
      </c>
      <c r="F295" s="34" t="s">
        <v>551</v>
      </c>
      <c r="G295" s="70" t="s">
        <v>1518</v>
      </c>
      <c r="H295" s="50" t="s">
        <v>141</v>
      </c>
      <c r="I295" s="70" t="s">
        <v>1519</v>
      </c>
      <c r="J295" s="50"/>
      <c r="K295" s="50"/>
      <c r="L295" s="50"/>
      <c r="M295" s="82">
        <v>6</v>
      </c>
      <c r="N295" s="226">
        <v>46059</v>
      </c>
      <c r="O295" s="225">
        <v>1</v>
      </c>
      <c r="P295" s="53" t="s">
        <v>24</v>
      </c>
      <c r="Q295" s="222" t="s">
        <v>597</v>
      </c>
      <c r="R295" s="34" t="s">
        <v>598</v>
      </c>
    </row>
    <row r="296" spans="1:18" ht="95.45" hidden="1" customHeight="1">
      <c r="A296" s="50">
        <f>ROW()-296+1</f>
        <v>1</v>
      </c>
      <c r="B296" s="90" t="s">
        <v>72</v>
      </c>
      <c r="C296" s="227" t="s">
        <v>25</v>
      </c>
      <c r="D296" s="53" t="s">
        <v>1520</v>
      </c>
      <c r="E296" s="50" t="s">
        <v>573</v>
      </c>
      <c r="F296" s="34" t="s">
        <v>551</v>
      </c>
      <c r="G296" s="70" t="s">
        <v>1241</v>
      </c>
      <c r="H296" s="50" t="s">
        <v>141</v>
      </c>
      <c r="I296" s="70" t="s">
        <v>1521</v>
      </c>
      <c r="J296" s="50"/>
      <c r="K296" s="50"/>
      <c r="L296" s="50"/>
      <c r="M296" s="82">
        <v>7</v>
      </c>
      <c r="N296" s="226">
        <v>46060</v>
      </c>
      <c r="O296" s="225">
        <v>0.5</v>
      </c>
      <c r="P296" s="53" t="s">
        <v>24</v>
      </c>
      <c r="Q296" s="222" t="s">
        <v>620</v>
      </c>
      <c r="R296" s="34" t="s">
        <v>621</v>
      </c>
    </row>
    <row r="297" spans="1:18" ht="95.45" hidden="1" customHeight="1">
      <c r="A297" s="50">
        <f t="shared" ref="A297:A347" si="4">ROW()-296+1</f>
        <v>2</v>
      </c>
      <c r="B297" s="90" t="s">
        <v>92</v>
      </c>
      <c r="C297" s="227" t="s">
        <v>25</v>
      </c>
      <c r="D297" s="53" t="s">
        <v>1520</v>
      </c>
      <c r="E297" s="50" t="s">
        <v>573</v>
      </c>
      <c r="F297" s="34" t="s">
        <v>551</v>
      </c>
      <c r="G297" s="70" t="s">
        <v>1522</v>
      </c>
      <c r="H297" s="50" t="s">
        <v>810</v>
      </c>
      <c r="I297" s="70" t="s">
        <v>1523</v>
      </c>
      <c r="J297" s="50"/>
      <c r="K297" s="50"/>
      <c r="L297" s="50"/>
      <c r="M297" s="82">
        <v>7</v>
      </c>
      <c r="N297" s="226">
        <v>46060</v>
      </c>
      <c r="O297" s="225">
        <v>1</v>
      </c>
      <c r="P297" s="53" t="s">
        <v>24</v>
      </c>
      <c r="Q297" s="222" t="s">
        <v>620</v>
      </c>
      <c r="R297" s="34" t="s">
        <v>621</v>
      </c>
    </row>
    <row r="298" spans="1:18" ht="101.25" hidden="1">
      <c r="A298" s="50">
        <f t="shared" si="4"/>
        <v>3</v>
      </c>
      <c r="B298" s="90" t="s">
        <v>1511</v>
      </c>
      <c r="C298" s="227" t="s">
        <v>25</v>
      </c>
      <c r="D298" s="53" t="s">
        <v>1524</v>
      </c>
      <c r="E298" s="50" t="s">
        <v>592</v>
      </c>
      <c r="F298" s="34" t="s">
        <v>677</v>
      </c>
      <c r="G298" s="70" t="s">
        <v>1525</v>
      </c>
      <c r="H298" s="50" t="s">
        <v>810</v>
      </c>
      <c r="I298" s="70" t="s">
        <v>1526</v>
      </c>
      <c r="J298" s="50"/>
      <c r="K298" s="50"/>
      <c r="L298" s="50"/>
      <c r="M298" s="82">
        <v>7</v>
      </c>
      <c r="N298" s="226">
        <v>46060</v>
      </c>
      <c r="O298" s="225">
        <v>0.5</v>
      </c>
      <c r="P298" s="53" t="s">
        <v>73</v>
      </c>
      <c r="Q298" s="222" t="s">
        <v>643</v>
      </c>
      <c r="R298" s="34" t="s">
        <v>644</v>
      </c>
    </row>
    <row r="299" spans="1:18" ht="141.75" hidden="1">
      <c r="A299" s="50">
        <f t="shared" si="4"/>
        <v>4</v>
      </c>
      <c r="B299" s="90" t="s">
        <v>1527</v>
      </c>
      <c r="C299" s="227" t="s">
        <v>25</v>
      </c>
      <c r="D299" s="53" t="s">
        <v>25</v>
      </c>
      <c r="E299" s="50" t="s">
        <v>612</v>
      </c>
      <c r="F299" s="34" t="s">
        <v>553</v>
      </c>
      <c r="G299" s="70" t="s">
        <v>1528</v>
      </c>
      <c r="H299" s="50" t="s">
        <v>141</v>
      </c>
      <c r="I299" s="70" t="s">
        <v>1529</v>
      </c>
      <c r="J299" s="50"/>
      <c r="K299" s="50"/>
      <c r="L299" s="50"/>
      <c r="M299" s="82">
        <v>7</v>
      </c>
      <c r="N299" s="226">
        <v>46060</v>
      </c>
      <c r="O299" s="225">
        <v>0.5</v>
      </c>
      <c r="P299" s="53" t="s">
        <v>24</v>
      </c>
      <c r="Q299" s="222" t="s">
        <v>643</v>
      </c>
      <c r="R299" s="34" t="s">
        <v>644</v>
      </c>
    </row>
    <row r="300" spans="1:18" ht="81" hidden="1">
      <c r="A300" s="50">
        <f t="shared" si="4"/>
        <v>5</v>
      </c>
      <c r="B300" s="90" t="s">
        <v>1530</v>
      </c>
      <c r="C300" s="227" t="s">
        <v>25</v>
      </c>
      <c r="D300" s="53" t="s">
        <v>1531</v>
      </c>
      <c r="E300" s="50" t="s">
        <v>573</v>
      </c>
      <c r="F300" s="34" t="s">
        <v>551</v>
      </c>
      <c r="G300" s="70" t="s">
        <v>940</v>
      </c>
      <c r="H300" s="50" t="s">
        <v>141</v>
      </c>
      <c r="I300" s="70" t="s">
        <v>1532</v>
      </c>
      <c r="J300" s="50"/>
      <c r="K300" s="50"/>
      <c r="L300" s="50"/>
      <c r="M300" s="82">
        <v>7</v>
      </c>
      <c r="N300" s="226">
        <v>46061</v>
      </c>
      <c r="O300" s="225">
        <v>0.5</v>
      </c>
      <c r="P300" s="53" t="s">
        <v>24</v>
      </c>
      <c r="Q300" s="222" t="s">
        <v>620</v>
      </c>
      <c r="R300" s="34" t="s">
        <v>621</v>
      </c>
    </row>
    <row r="301" spans="1:18" ht="101.25" hidden="1">
      <c r="A301" s="50">
        <f t="shared" si="4"/>
        <v>6</v>
      </c>
      <c r="B301" s="90" t="s">
        <v>49</v>
      </c>
      <c r="C301" s="227" t="s">
        <v>25</v>
      </c>
      <c r="D301" s="53" t="s">
        <v>1531</v>
      </c>
      <c r="E301" s="50" t="s">
        <v>573</v>
      </c>
      <c r="F301" s="34" t="s">
        <v>551</v>
      </c>
      <c r="G301" s="70" t="s">
        <v>1533</v>
      </c>
      <c r="H301" s="50" t="s">
        <v>141</v>
      </c>
      <c r="I301" s="70" t="s">
        <v>1534</v>
      </c>
      <c r="J301" s="50"/>
      <c r="K301" s="50"/>
      <c r="L301" s="50"/>
      <c r="M301" s="82">
        <v>7</v>
      </c>
      <c r="N301" s="226">
        <v>46061</v>
      </c>
      <c r="O301" s="225">
        <v>0.5</v>
      </c>
      <c r="P301" s="53" t="s">
        <v>24</v>
      </c>
      <c r="Q301" s="222" t="s">
        <v>620</v>
      </c>
      <c r="R301" s="34" t="s">
        <v>621</v>
      </c>
    </row>
    <row r="302" spans="1:18" ht="101.25" hidden="1">
      <c r="A302" s="50">
        <f t="shared" si="4"/>
        <v>7</v>
      </c>
      <c r="B302" s="90" t="s">
        <v>75</v>
      </c>
      <c r="C302" s="227" t="s">
        <v>25</v>
      </c>
      <c r="D302" s="53" t="s">
        <v>1531</v>
      </c>
      <c r="E302" s="50" t="s">
        <v>573</v>
      </c>
      <c r="F302" s="34" t="s">
        <v>551</v>
      </c>
      <c r="G302" s="70" t="s">
        <v>1535</v>
      </c>
      <c r="H302" s="50" t="s">
        <v>141</v>
      </c>
      <c r="I302" s="70" t="s">
        <v>1536</v>
      </c>
      <c r="J302" s="50"/>
      <c r="K302" s="50"/>
      <c r="L302" s="50"/>
      <c r="M302" s="82">
        <v>7</v>
      </c>
      <c r="N302" s="226">
        <v>46061</v>
      </c>
      <c r="O302" s="225">
        <v>1</v>
      </c>
      <c r="P302" s="53" t="s">
        <v>24</v>
      </c>
      <c r="Q302" s="222" t="s">
        <v>620</v>
      </c>
      <c r="R302" s="34" t="s">
        <v>621</v>
      </c>
    </row>
    <row r="303" spans="1:18" ht="81" hidden="1">
      <c r="A303" s="50">
        <f t="shared" si="4"/>
        <v>8</v>
      </c>
      <c r="B303" s="90" t="s">
        <v>75</v>
      </c>
      <c r="C303" s="227" t="s">
        <v>25</v>
      </c>
      <c r="D303" s="53" t="s">
        <v>1537</v>
      </c>
      <c r="E303" s="50" t="s">
        <v>573</v>
      </c>
      <c r="F303" s="34" t="s">
        <v>551</v>
      </c>
      <c r="G303" s="70" t="s">
        <v>1538</v>
      </c>
      <c r="H303" s="50" t="s">
        <v>141</v>
      </c>
      <c r="I303" s="70" t="s">
        <v>1539</v>
      </c>
      <c r="J303" s="50"/>
      <c r="K303" s="50"/>
      <c r="L303" s="50"/>
      <c r="M303" s="82">
        <v>7</v>
      </c>
      <c r="N303" s="226">
        <v>46061</v>
      </c>
      <c r="O303" s="225">
        <v>1</v>
      </c>
      <c r="P303" s="53" t="s">
        <v>24</v>
      </c>
      <c r="Q303" s="222" t="s">
        <v>643</v>
      </c>
      <c r="R303" s="34" t="s">
        <v>644</v>
      </c>
    </row>
    <row r="304" spans="1:18" ht="81" hidden="1">
      <c r="A304" s="50">
        <f t="shared" si="4"/>
        <v>9</v>
      </c>
      <c r="B304" s="90" t="s">
        <v>49</v>
      </c>
      <c r="C304" s="227" t="s">
        <v>25</v>
      </c>
      <c r="D304" s="53" t="s">
        <v>1537</v>
      </c>
      <c r="E304" s="50" t="s">
        <v>573</v>
      </c>
      <c r="F304" s="34" t="s">
        <v>551</v>
      </c>
      <c r="G304" s="70" t="s">
        <v>1540</v>
      </c>
      <c r="H304" s="50" t="s">
        <v>141</v>
      </c>
      <c r="I304" s="70" t="s">
        <v>1541</v>
      </c>
      <c r="J304" s="50"/>
      <c r="K304" s="50"/>
      <c r="L304" s="50"/>
      <c r="M304" s="82">
        <v>7</v>
      </c>
      <c r="N304" s="226">
        <v>46061</v>
      </c>
      <c r="O304" s="225">
        <v>1</v>
      </c>
      <c r="P304" s="53" t="s">
        <v>24</v>
      </c>
      <c r="Q304" s="222" t="s">
        <v>643</v>
      </c>
      <c r="R304" s="34" t="s">
        <v>644</v>
      </c>
    </row>
    <row r="305" spans="1:18" ht="91.9" hidden="1" customHeight="1">
      <c r="A305" s="50">
        <f t="shared" si="4"/>
        <v>10</v>
      </c>
      <c r="B305" s="90" t="s">
        <v>100</v>
      </c>
      <c r="C305" s="227" t="s">
        <v>25</v>
      </c>
      <c r="D305" s="53" t="s">
        <v>1537</v>
      </c>
      <c r="E305" s="50" t="s">
        <v>573</v>
      </c>
      <c r="F305" s="34" t="s">
        <v>551</v>
      </c>
      <c r="G305" s="70" t="s">
        <v>1542</v>
      </c>
      <c r="H305" s="50" t="s">
        <v>141</v>
      </c>
      <c r="I305" s="70" t="s">
        <v>1543</v>
      </c>
      <c r="J305" s="50"/>
      <c r="K305" s="50"/>
      <c r="L305" s="50"/>
      <c r="M305" s="82">
        <v>7</v>
      </c>
      <c r="N305" s="226">
        <v>46061</v>
      </c>
      <c r="O305" s="225">
        <v>1</v>
      </c>
      <c r="P305" s="53" t="s">
        <v>24</v>
      </c>
      <c r="Q305" s="222" t="s">
        <v>643</v>
      </c>
      <c r="R305" s="34" t="s">
        <v>644</v>
      </c>
    </row>
    <row r="306" spans="1:18" ht="112.9" hidden="1" customHeight="1">
      <c r="A306" s="50">
        <f t="shared" si="4"/>
        <v>11</v>
      </c>
      <c r="B306" s="90" t="s">
        <v>1544</v>
      </c>
      <c r="C306" s="227" t="s">
        <v>25</v>
      </c>
      <c r="D306" s="53" t="s">
        <v>1545</v>
      </c>
      <c r="E306" s="50" t="s">
        <v>592</v>
      </c>
      <c r="F306" s="34" t="s">
        <v>553</v>
      </c>
      <c r="G306" s="70" t="s">
        <v>1546</v>
      </c>
      <c r="H306" s="50" t="s">
        <v>141</v>
      </c>
      <c r="I306" s="70" t="s">
        <v>1547</v>
      </c>
      <c r="J306" s="50"/>
      <c r="K306" s="50"/>
      <c r="L306" s="50"/>
      <c r="M306" s="82">
        <v>7</v>
      </c>
      <c r="N306" s="226">
        <v>46061</v>
      </c>
      <c r="O306" s="225">
        <v>0.5</v>
      </c>
      <c r="P306" s="53" t="s">
        <v>73</v>
      </c>
      <c r="Q306" s="222" t="s">
        <v>643</v>
      </c>
      <c r="R306" s="34" t="s">
        <v>644</v>
      </c>
    </row>
    <row r="307" spans="1:18" ht="243" hidden="1">
      <c r="A307" s="50">
        <f t="shared" si="4"/>
        <v>12</v>
      </c>
      <c r="B307" s="90" t="s">
        <v>1544</v>
      </c>
      <c r="C307" s="227" t="s">
        <v>1548</v>
      </c>
      <c r="D307" s="53" t="s">
        <v>1545</v>
      </c>
      <c r="E307" s="50" t="s">
        <v>592</v>
      </c>
      <c r="F307" s="34" t="s">
        <v>553</v>
      </c>
      <c r="G307" s="70" t="s">
        <v>1549</v>
      </c>
      <c r="H307" s="50" t="s">
        <v>810</v>
      </c>
      <c r="I307" s="70" t="s">
        <v>1550</v>
      </c>
      <c r="J307" s="50"/>
      <c r="K307" s="50"/>
      <c r="L307" s="50"/>
      <c r="M307" s="82">
        <v>7</v>
      </c>
      <c r="N307" s="226">
        <v>46062</v>
      </c>
      <c r="O307" s="225">
        <v>4</v>
      </c>
      <c r="P307" s="53" t="s">
        <v>73</v>
      </c>
      <c r="Q307" s="222" t="s">
        <v>597</v>
      </c>
      <c r="R307" s="34" t="s">
        <v>683</v>
      </c>
    </row>
    <row r="308" spans="1:18" ht="101.25" hidden="1">
      <c r="A308" s="50">
        <f t="shared" si="4"/>
        <v>13</v>
      </c>
      <c r="B308" s="90" t="s">
        <v>877</v>
      </c>
      <c r="C308" s="227" t="s">
        <v>25</v>
      </c>
      <c r="D308" s="53" t="s">
        <v>1551</v>
      </c>
      <c r="E308" s="50" t="s">
        <v>573</v>
      </c>
      <c r="F308" s="34" t="s">
        <v>551</v>
      </c>
      <c r="G308" s="70" t="s">
        <v>1552</v>
      </c>
      <c r="H308" s="50" t="s">
        <v>141</v>
      </c>
      <c r="I308" s="70" t="s">
        <v>1553</v>
      </c>
      <c r="J308" s="50"/>
      <c r="K308" s="50"/>
      <c r="L308" s="50"/>
      <c r="M308" s="82">
        <v>7</v>
      </c>
      <c r="N308" s="226">
        <v>46062</v>
      </c>
      <c r="O308" s="225">
        <v>1</v>
      </c>
      <c r="P308" s="53" t="s">
        <v>24</v>
      </c>
      <c r="Q308" s="222" t="s">
        <v>597</v>
      </c>
      <c r="R308" s="34" t="s">
        <v>683</v>
      </c>
    </row>
    <row r="309" spans="1:18" ht="101.25" hidden="1">
      <c r="A309" s="50">
        <f t="shared" si="4"/>
        <v>14</v>
      </c>
      <c r="B309" s="90" t="s">
        <v>1554</v>
      </c>
      <c r="C309" s="227" t="s">
        <v>25</v>
      </c>
      <c r="D309" s="53" t="s">
        <v>1555</v>
      </c>
      <c r="E309" s="50" t="s">
        <v>652</v>
      </c>
      <c r="F309" s="34" t="s">
        <v>549</v>
      </c>
      <c r="G309" s="70" t="s">
        <v>1556</v>
      </c>
      <c r="H309" s="50" t="s">
        <v>141</v>
      </c>
      <c r="I309" s="70" t="s">
        <v>1557</v>
      </c>
      <c r="J309" s="50"/>
      <c r="K309" s="50"/>
      <c r="L309" s="50"/>
      <c r="M309" s="82">
        <v>7</v>
      </c>
      <c r="N309" s="226">
        <v>46062</v>
      </c>
      <c r="O309" s="225">
        <v>4</v>
      </c>
      <c r="P309" s="53" t="s">
        <v>24</v>
      </c>
      <c r="Q309" s="222" t="s">
        <v>597</v>
      </c>
      <c r="R309" s="34" t="s">
        <v>683</v>
      </c>
    </row>
    <row r="310" spans="1:18" ht="141.75" hidden="1">
      <c r="A310" s="50">
        <f t="shared" si="4"/>
        <v>15</v>
      </c>
      <c r="B310" s="90" t="s">
        <v>1558</v>
      </c>
      <c r="C310" s="227" t="s">
        <v>25</v>
      </c>
      <c r="D310" s="53" t="s">
        <v>1559</v>
      </c>
      <c r="E310" s="50" t="s">
        <v>652</v>
      </c>
      <c r="F310" s="34" t="s">
        <v>552</v>
      </c>
      <c r="G310" s="70" t="s">
        <v>1560</v>
      </c>
      <c r="H310" s="50" t="s">
        <v>141</v>
      </c>
      <c r="I310" s="70" t="s">
        <v>1561</v>
      </c>
      <c r="J310" s="50"/>
      <c r="K310" s="50"/>
      <c r="L310" s="50"/>
      <c r="M310" s="82">
        <v>7</v>
      </c>
      <c r="N310" s="226">
        <v>46062</v>
      </c>
      <c r="O310" s="225">
        <v>1.5</v>
      </c>
      <c r="P310" s="53" t="s">
        <v>73</v>
      </c>
      <c r="Q310" s="222" t="s">
        <v>597</v>
      </c>
      <c r="R310" s="34" t="s">
        <v>683</v>
      </c>
    </row>
    <row r="311" spans="1:18" ht="141.75" hidden="1">
      <c r="A311" s="50">
        <f t="shared" si="4"/>
        <v>16</v>
      </c>
      <c r="B311" s="90" t="s">
        <v>1562</v>
      </c>
      <c r="C311" s="227" t="s">
        <v>25</v>
      </c>
      <c r="D311" s="53" t="s">
        <v>1563</v>
      </c>
      <c r="E311" s="50" t="s">
        <v>592</v>
      </c>
      <c r="F311" s="34" t="s">
        <v>558</v>
      </c>
      <c r="G311" s="70" t="s">
        <v>1564</v>
      </c>
      <c r="H311" s="50" t="s">
        <v>141</v>
      </c>
      <c r="I311" s="70" t="s">
        <v>1565</v>
      </c>
      <c r="J311" s="50"/>
      <c r="K311" s="50"/>
      <c r="L311" s="50"/>
      <c r="M311" s="82">
        <v>7</v>
      </c>
      <c r="N311" s="226">
        <v>46062</v>
      </c>
      <c r="O311" s="225">
        <v>1</v>
      </c>
      <c r="P311" s="53" t="s">
        <v>53</v>
      </c>
      <c r="Q311" s="222" t="s">
        <v>575</v>
      </c>
      <c r="R311" s="34" t="s">
        <v>708</v>
      </c>
    </row>
    <row r="312" spans="1:18" ht="81" hidden="1">
      <c r="A312" s="50">
        <f t="shared" si="4"/>
        <v>17</v>
      </c>
      <c r="B312" s="90" t="s">
        <v>1566</v>
      </c>
      <c r="C312" s="227" t="s">
        <v>25</v>
      </c>
      <c r="D312" s="53" t="s">
        <v>1567</v>
      </c>
      <c r="E312" s="50" t="s">
        <v>592</v>
      </c>
      <c r="F312" s="34" t="s">
        <v>556</v>
      </c>
      <c r="G312" s="70" t="s">
        <v>1568</v>
      </c>
      <c r="H312" s="50" t="s">
        <v>141</v>
      </c>
      <c r="I312" s="70" t="s">
        <v>1569</v>
      </c>
      <c r="J312" s="50"/>
      <c r="K312" s="50"/>
      <c r="L312" s="50"/>
      <c r="M312" s="82">
        <v>7</v>
      </c>
      <c r="N312" s="226">
        <v>46062</v>
      </c>
      <c r="O312" s="225">
        <v>1</v>
      </c>
      <c r="P312" s="53" t="s">
        <v>24</v>
      </c>
      <c r="Q312" s="222" t="s">
        <v>575</v>
      </c>
      <c r="R312" s="34" t="s">
        <v>708</v>
      </c>
    </row>
    <row r="313" spans="1:18" ht="263.25" hidden="1">
      <c r="A313" s="50">
        <f t="shared" si="4"/>
        <v>18</v>
      </c>
      <c r="B313" s="90" t="s">
        <v>1544</v>
      </c>
      <c r="C313" s="227" t="s">
        <v>1548</v>
      </c>
      <c r="D313" s="53" t="s">
        <v>1570</v>
      </c>
      <c r="E313" s="50" t="s">
        <v>592</v>
      </c>
      <c r="F313" s="34" t="s">
        <v>553</v>
      </c>
      <c r="G313" s="70" t="s">
        <v>1549</v>
      </c>
      <c r="H313" s="50" t="s">
        <v>810</v>
      </c>
      <c r="I313" s="70" t="s">
        <v>1571</v>
      </c>
      <c r="J313" s="50"/>
      <c r="K313" s="50"/>
      <c r="L313" s="50"/>
      <c r="M313" s="82">
        <v>7</v>
      </c>
      <c r="N313" s="226">
        <v>46063</v>
      </c>
      <c r="O313" s="225">
        <v>4</v>
      </c>
      <c r="P313" s="53" t="s">
        <v>24</v>
      </c>
      <c r="Q313" s="222" t="s">
        <v>597</v>
      </c>
      <c r="R313" s="34" t="s">
        <v>683</v>
      </c>
    </row>
    <row r="314" spans="1:18" ht="162" hidden="1">
      <c r="A314" s="50">
        <f t="shared" si="4"/>
        <v>19</v>
      </c>
      <c r="B314" s="90" t="s">
        <v>1572</v>
      </c>
      <c r="C314" s="227" t="s">
        <v>662</v>
      </c>
      <c r="D314" s="53" t="s">
        <v>1573</v>
      </c>
      <c r="E314" s="50" t="s">
        <v>612</v>
      </c>
      <c r="F314" s="34" t="s">
        <v>558</v>
      </c>
      <c r="G314" s="70" t="s">
        <v>1574</v>
      </c>
      <c r="H314" s="50" t="s">
        <v>141</v>
      </c>
      <c r="I314" s="70" t="s">
        <v>1575</v>
      </c>
      <c r="J314" s="50"/>
      <c r="K314" s="50"/>
      <c r="L314" s="50"/>
      <c r="M314" s="82">
        <v>7</v>
      </c>
      <c r="N314" s="226">
        <v>46063</v>
      </c>
      <c r="O314" s="225">
        <v>1</v>
      </c>
      <c r="P314" s="53" t="s">
        <v>24</v>
      </c>
      <c r="Q314" s="222" t="s">
        <v>597</v>
      </c>
      <c r="R314" s="34" t="s">
        <v>683</v>
      </c>
    </row>
    <row r="315" spans="1:18" ht="101.25" hidden="1">
      <c r="A315" s="50">
        <f t="shared" si="4"/>
        <v>20</v>
      </c>
      <c r="B315" s="90" t="s">
        <v>1576</v>
      </c>
      <c r="C315" s="227" t="s">
        <v>25</v>
      </c>
      <c r="D315" s="53" t="s">
        <v>1577</v>
      </c>
      <c r="E315" s="50" t="s">
        <v>652</v>
      </c>
      <c r="F315" s="34" t="s">
        <v>549</v>
      </c>
      <c r="G315" s="70" t="s">
        <v>1578</v>
      </c>
      <c r="H315" s="50" t="s">
        <v>141</v>
      </c>
      <c r="I315" s="70" t="s">
        <v>1579</v>
      </c>
      <c r="J315" s="50"/>
      <c r="K315" s="50"/>
      <c r="L315" s="50"/>
      <c r="M315" s="82">
        <v>7</v>
      </c>
      <c r="N315" s="226">
        <v>46063</v>
      </c>
      <c r="O315" s="225">
        <v>2</v>
      </c>
      <c r="P315" s="53" t="s">
        <v>24</v>
      </c>
      <c r="Q315" s="222" t="s">
        <v>597</v>
      </c>
      <c r="R315" s="34" t="s">
        <v>683</v>
      </c>
    </row>
    <row r="316" spans="1:18" ht="101.25" hidden="1">
      <c r="A316" s="50">
        <f t="shared" si="4"/>
        <v>21</v>
      </c>
      <c r="B316" s="90" t="s">
        <v>1580</v>
      </c>
      <c r="C316" s="227" t="s">
        <v>25</v>
      </c>
      <c r="D316" s="53" t="s">
        <v>1577</v>
      </c>
      <c r="E316" s="50" t="s">
        <v>652</v>
      </c>
      <c r="F316" s="34" t="s">
        <v>558</v>
      </c>
      <c r="G316" s="70" t="s">
        <v>1581</v>
      </c>
      <c r="H316" s="50" t="s">
        <v>141</v>
      </c>
      <c r="I316" s="70" t="s">
        <v>1582</v>
      </c>
      <c r="J316" s="50"/>
      <c r="K316" s="50"/>
      <c r="L316" s="50"/>
      <c r="M316" s="82">
        <v>7</v>
      </c>
      <c r="N316" s="226">
        <v>46063</v>
      </c>
      <c r="O316" s="225">
        <v>1</v>
      </c>
      <c r="P316" s="53" t="s">
        <v>24</v>
      </c>
      <c r="Q316" s="222" t="s">
        <v>597</v>
      </c>
      <c r="R316" s="34" t="s">
        <v>683</v>
      </c>
    </row>
    <row r="317" spans="1:18" ht="121.5" hidden="1">
      <c r="A317" s="50">
        <f t="shared" si="4"/>
        <v>22</v>
      </c>
      <c r="B317" s="90" t="s">
        <v>1583</v>
      </c>
      <c r="C317" s="227" t="s">
        <v>25</v>
      </c>
      <c r="D317" s="53" t="s">
        <v>1577</v>
      </c>
      <c r="E317" s="50" t="s">
        <v>652</v>
      </c>
      <c r="F317" s="34" t="s">
        <v>552</v>
      </c>
      <c r="G317" s="70" t="s">
        <v>1584</v>
      </c>
      <c r="H317" s="50" t="s">
        <v>141</v>
      </c>
      <c r="I317" s="70" t="s">
        <v>1585</v>
      </c>
      <c r="J317" s="50"/>
      <c r="K317" s="50"/>
      <c r="L317" s="50"/>
      <c r="M317" s="82">
        <v>7</v>
      </c>
      <c r="N317" s="226">
        <v>46063</v>
      </c>
      <c r="O317" s="225">
        <v>1</v>
      </c>
      <c r="P317" s="53" t="s">
        <v>24</v>
      </c>
      <c r="Q317" s="222" t="s">
        <v>597</v>
      </c>
      <c r="R317" s="34" t="s">
        <v>683</v>
      </c>
    </row>
    <row r="318" spans="1:18" ht="202.5" hidden="1">
      <c r="A318" s="50">
        <f t="shared" si="4"/>
        <v>23</v>
      </c>
      <c r="B318" s="90" t="s">
        <v>1511</v>
      </c>
      <c r="C318" s="227" t="s">
        <v>25</v>
      </c>
      <c r="D318" s="53" t="s">
        <v>1586</v>
      </c>
      <c r="E318" s="50" t="s">
        <v>592</v>
      </c>
      <c r="F318" s="34" t="s">
        <v>677</v>
      </c>
      <c r="G318" s="70" t="s">
        <v>1587</v>
      </c>
      <c r="H318" s="50" t="s">
        <v>810</v>
      </c>
      <c r="I318" s="70" t="s">
        <v>1588</v>
      </c>
      <c r="J318" s="50"/>
      <c r="K318" s="50"/>
      <c r="L318" s="50"/>
      <c r="M318" s="82">
        <v>7</v>
      </c>
      <c r="N318" s="226">
        <v>46063</v>
      </c>
      <c r="O318" s="225">
        <v>3</v>
      </c>
      <c r="P318" s="53" t="s">
        <v>24</v>
      </c>
      <c r="Q318" s="222" t="s">
        <v>597</v>
      </c>
      <c r="R318" s="34" t="s">
        <v>683</v>
      </c>
    </row>
    <row r="319" spans="1:18" ht="101.25" hidden="1">
      <c r="A319" s="50">
        <f t="shared" si="4"/>
        <v>24</v>
      </c>
      <c r="B319" s="90" t="s">
        <v>877</v>
      </c>
      <c r="C319" s="227" t="s">
        <v>25</v>
      </c>
      <c r="D319" s="53" t="s">
        <v>1551</v>
      </c>
      <c r="E319" s="50" t="s">
        <v>573</v>
      </c>
      <c r="F319" s="34" t="s">
        <v>551</v>
      </c>
      <c r="G319" s="70" t="s">
        <v>1589</v>
      </c>
      <c r="H319" s="50" t="s">
        <v>141</v>
      </c>
      <c r="I319" s="70" t="s">
        <v>1590</v>
      </c>
      <c r="J319" s="50"/>
      <c r="K319" s="50"/>
      <c r="L319" s="50"/>
      <c r="M319" s="82">
        <v>7</v>
      </c>
      <c r="N319" s="226">
        <v>46063</v>
      </c>
      <c r="O319" s="225">
        <v>1</v>
      </c>
      <c r="P319" s="53" t="s">
        <v>24</v>
      </c>
      <c r="Q319" s="222" t="s">
        <v>597</v>
      </c>
      <c r="R319" s="34" t="s">
        <v>683</v>
      </c>
    </row>
    <row r="320" spans="1:18" ht="121.5" hidden="1">
      <c r="A320" s="50">
        <f t="shared" si="4"/>
        <v>25</v>
      </c>
      <c r="B320" s="90" t="s">
        <v>99</v>
      </c>
      <c r="C320" s="227" t="s">
        <v>25</v>
      </c>
      <c r="D320" s="53" t="s">
        <v>1591</v>
      </c>
      <c r="E320" s="50" t="s">
        <v>592</v>
      </c>
      <c r="F320" s="34" t="s">
        <v>1071</v>
      </c>
      <c r="G320" s="70" t="s">
        <v>1592</v>
      </c>
      <c r="H320" s="50" t="s">
        <v>141</v>
      </c>
      <c r="I320" s="70" t="s">
        <v>1593</v>
      </c>
      <c r="J320" s="50"/>
      <c r="K320" s="50"/>
      <c r="L320" s="50"/>
      <c r="M320" s="82">
        <v>7</v>
      </c>
      <c r="N320" s="226">
        <v>46063</v>
      </c>
      <c r="O320" s="225">
        <v>3</v>
      </c>
      <c r="P320" s="53" t="s">
        <v>24</v>
      </c>
      <c r="Q320" s="222" t="s">
        <v>597</v>
      </c>
      <c r="R320" s="34" t="s">
        <v>683</v>
      </c>
    </row>
    <row r="321" spans="1:18" ht="182.25" hidden="1">
      <c r="A321" s="50">
        <f t="shared" si="4"/>
        <v>26</v>
      </c>
      <c r="B321" s="90" t="s">
        <v>1562</v>
      </c>
      <c r="C321" s="227" t="s">
        <v>25</v>
      </c>
      <c r="D321" s="53" t="s">
        <v>1591</v>
      </c>
      <c r="E321" s="50" t="s">
        <v>592</v>
      </c>
      <c r="F321" s="34" t="s">
        <v>558</v>
      </c>
      <c r="G321" s="70" t="s">
        <v>1594</v>
      </c>
      <c r="H321" s="50" t="s">
        <v>141</v>
      </c>
      <c r="I321" s="70" t="s">
        <v>1595</v>
      </c>
      <c r="J321" s="50"/>
      <c r="K321" s="50"/>
      <c r="L321" s="50"/>
      <c r="M321" s="82">
        <v>7</v>
      </c>
      <c r="N321" s="226">
        <v>46063</v>
      </c>
      <c r="O321" s="225">
        <v>5</v>
      </c>
      <c r="P321" s="53" t="s">
        <v>24</v>
      </c>
      <c r="Q321" s="222" t="s">
        <v>597</v>
      </c>
      <c r="R321" s="34" t="s">
        <v>683</v>
      </c>
    </row>
    <row r="322" spans="1:18" ht="101.25" hidden="1">
      <c r="A322" s="50">
        <f t="shared" si="4"/>
        <v>27</v>
      </c>
      <c r="B322" s="90" t="s">
        <v>1596</v>
      </c>
      <c r="C322" s="227" t="s">
        <v>25</v>
      </c>
      <c r="D322" s="53" t="s">
        <v>1577</v>
      </c>
      <c r="E322" s="50" t="s">
        <v>652</v>
      </c>
      <c r="F322" s="34" t="s">
        <v>549</v>
      </c>
      <c r="G322" s="70" t="s">
        <v>1597</v>
      </c>
      <c r="H322" s="50" t="s">
        <v>141</v>
      </c>
      <c r="I322" s="70" t="s">
        <v>1598</v>
      </c>
      <c r="J322" s="50"/>
      <c r="K322" s="50"/>
      <c r="L322" s="50"/>
      <c r="M322" s="82">
        <v>7</v>
      </c>
      <c r="N322" s="226">
        <v>46063</v>
      </c>
      <c r="O322" s="225">
        <v>1</v>
      </c>
      <c r="P322" s="53" t="s">
        <v>24</v>
      </c>
      <c r="Q322" s="222" t="s">
        <v>597</v>
      </c>
      <c r="R322" s="34" t="s">
        <v>683</v>
      </c>
    </row>
    <row r="323" spans="1:18" ht="101.25" hidden="1">
      <c r="A323" s="50">
        <f t="shared" si="4"/>
        <v>28</v>
      </c>
      <c r="B323" s="90" t="s">
        <v>1252</v>
      </c>
      <c r="C323" s="227" t="s">
        <v>25</v>
      </c>
      <c r="D323" s="53" t="s">
        <v>1599</v>
      </c>
      <c r="E323" s="50" t="s">
        <v>612</v>
      </c>
      <c r="F323" s="34" t="s">
        <v>553</v>
      </c>
      <c r="G323" s="70" t="s">
        <v>1600</v>
      </c>
      <c r="H323" s="50" t="s">
        <v>141</v>
      </c>
      <c r="I323" s="70" t="s">
        <v>1601</v>
      </c>
      <c r="J323" s="50"/>
      <c r="K323" s="50"/>
      <c r="L323" s="50"/>
      <c r="M323" s="82">
        <v>7</v>
      </c>
      <c r="N323" s="226">
        <v>46063</v>
      </c>
      <c r="O323" s="225">
        <v>1</v>
      </c>
      <c r="P323" s="53" t="s">
        <v>24</v>
      </c>
      <c r="Q323" s="222" t="s">
        <v>575</v>
      </c>
      <c r="R323" s="34" t="s">
        <v>708</v>
      </c>
    </row>
    <row r="324" spans="1:18" ht="121.5" hidden="1">
      <c r="A324" s="50">
        <f t="shared" si="4"/>
        <v>29</v>
      </c>
      <c r="B324" s="90" t="s">
        <v>99</v>
      </c>
      <c r="C324" s="227" t="s">
        <v>25</v>
      </c>
      <c r="D324" s="53" t="s">
        <v>1602</v>
      </c>
      <c r="E324" s="50" t="s">
        <v>592</v>
      </c>
      <c r="F324" s="34" t="s">
        <v>677</v>
      </c>
      <c r="G324" s="70" t="s">
        <v>1603</v>
      </c>
      <c r="H324" s="50" t="s">
        <v>141</v>
      </c>
      <c r="I324" s="70" t="s">
        <v>1604</v>
      </c>
      <c r="J324" s="50"/>
      <c r="K324" s="50"/>
      <c r="L324" s="50"/>
      <c r="M324" s="82">
        <v>7</v>
      </c>
      <c r="N324" s="226">
        <v>46064</v>
      </c>
      <c r="O324" s="225">
        <v>3</v>
      </c>
      <c r="P324" s="53" t="s">
        <v>24</v>
      </c>
      <c r="Q324" s="222" t="s">
        <v>643</v>
      </c>
      <c r="R324" s="34" t="s">
        <v>766</v>
      </c>
    </row>
    <row r="325" spans="1:18" ht="81" hidden="1">
      <c r="A325" s="50">
        <f t="shared" si="4"/>
        <v>30</v>
      </c>
      <c r="B325" s="90" t="s">
        <v>1562</v>
      </c>
      <c r="C325" s="227" t="s">
        <v>25</v>
      </c>
      <c r="D325" s="53" t="s">
        <v>1602</v>
      </c>
      <c r="E325" s="50" t="s">
        <v>592</v>
      </c>
      <c r="F325" s="34" t="s">
        <v>558</v>
      </c>
      <c r="G325" s="70" t="s">
        <v>1605</v>
      </c>
      <c r="H325" s="50" t="s">
        <v>810</v>
      </c>
      <c r="I325" s="70" t="s">
        <v>1606</v>
      </c>
      <c r="J325" s="50"/>
      <c r="K325" s="50"/>
      <c r="L325" s="50"/>
      <c r="M325" s="82">
        <v>7</v>
      </c>
      <c r="N325" s="226">
        <v>46064</v>
      </c>
      <c r="O325" s="225">
        <v>1</v>
      </c>
      <c r="P325" s="53" t="s">
        <v>24</v>
      </c>
      <c r="Q325" s="222" t="s">
        <v>643</v>
      </c>
      <c r="R325" s="34" t="s">
        <v>766</v>
      </c>
    </row>
    <row r="326" spans="1:18" ht="162" hidden="1">
      <c r="A326" s="50">
        <f t="shared" si="4"/>
        <v>31</v>
      </c>
      <c r="B326" s="90" t="s">
        <v>1558</v>
      </c>
      <c r="C326" s="227" t="s">
        <v>25</v>
      </c>
      <c r="D326" s="53" t="s">
        <v>1607</v>
      </c>
      <c r="E326" s="50" t="s">
        <v>652</v>
      </c>
      <c r="F326" s="34" t="s">
        <v>558</v>
      </c>
      <c r="G326" s="70" t="s">
        <v>1608</v>
      </c>
      <c r="H326" s="50" t="s">
        <v>810</v>
      </c>
      <c r="I326" s="70" t="s">
        <v>1609</v>
      </c>
      <c r="J326" s="50"/>
      <c r="K326" s="50"/>
      <c r="L326" s="50"/>
      <c r="M326" s="82">
        <v>7</v>
      </c>
      <c r="N326" s="226">
        <v>46064</v>
      </c>
      <c r="O326" s="225">
        <v>2</v>
      </c>
      <c r="P326" s="53" t="s">
        <v>24</v>
      </c>
      <c r="Q326" s="222" t="s">
        <v>643</v>
      </c>
      <c r="R326" s="34" t="s">
        <v>766</v>
      </c>
    </row>
    <row r="327" spans="1:18" ht="101.25" hidden="1">
      <c r="A327" s="50">
        <f t="shared" si="4"/>
        <v>32</v>
      </c>
      <c r="B327" s="90" t="s">
        <v>1610</v>
      </c>
      <c r="C327" s="227" t="s">
        <v>25</v>
      </c>
      <c r="D327" s="53" t="s">
        <v>1611</v>
      </c>
      <c r="E327" s="50" t="s">
        <v>584</v>
      </c>
      <c r="F327" s="34" t="s">
        <v>552</v>
      </c>
      <c r="G327" s="70" t="s">
        <v>1612</v>
      </c>
      <c r="H327" s="50" t="s">
        <v>141</v>
      </c>
      <c r="I327" s="70" t="s">
        <v>1613</v>
      </c>
      <c r="J327" s="50"/>
      <c r="K327" s="50"/>
      <c r="L327" s="50"/>
      <c r="M327" s="82">
        <v>7</v>
      </c>
      <c r="N327" s="226">
        <v>46064</v>
      </c>
      <c r="O327" s="225">
        <v>1</v>
      </c>
      <c r="P327" s="53" t="s">
        <v>24</v>
      </c>
      <c r="Q327" s="222" t="s">
        <v>643</v>
      </c>
      <c r="R327" s="34" t="s">
        <v>766</v>
      </c>
    </row>
    <row r="328" spans="1:18" ht="81" hidden="1">
      <c r="A328" s="50">
        <f t="shared" si="4"/>
        <v>33</v>
      </c>
      <c r="B328" s="90" t="s">
        <v>1614</v>
      </c>
      <c r="C328" s="227" t="s">
        <v>25</v>
      </c>
      <c r="D328" s="53" t="s">
        <v>1615</v>
      </c>
      <c r="E328" s="50" t="s">
        <v>612</v>
      </c>
      <c r="F328" s="34" t="s">
        <v>552</v>
      </c>
      <c r="G328" s="70" t="s">
        <v>1616</v>
      </c>
      <c r="H328" s="50" t="s">
        <v>141</v>
      </c>
      <c r="I328" s="70" t="s">
        <v>1617</v>
      </c>
      <c r="J328" s="50"/>
      <c r="K328" s="50"/>
      <c r="L328" s="50"/>
      <c r="M328" s="82">
        <v>7</v>
      </c>
      <c r="N328" s="226">
        <v>46064</v>
      </c>
      <c r="O328" s="225">
        <v>1</v>
      </c>
      <c r="P328" s="53" t="s">
        <v>24</v>
      </c>
      <c r="Q328" s="222" t="s">
        <v>643</v>
      </c>
      <c r="R328" s="34" t="s">
        <v>766</v>
      </c>
    </row>
    <row r="329" spans="1:18" ht="81" hidden="1">
      <c r="A329" s="50">
        <f t="shared" si="4"/>
        <v>34</v>
      </c>
      <c r="B329" s="90" t="s">
        <v>1618</v>
      </c>
      <c r="C329" s="227" t="s">
        <v>25</v>
      </c>
      <c r="D329" s="53" t="s">
        <v>1607</v>
      </c>
      <c r="E329" s="50" t="s">
        <v>652</v>
      </c>
      <c r="F329" s="34" t="s">
        <v>549</v>
      </c>
      <c r="G329" s="70" t="s">
        <v>1619</v>
      </c>
      <c r="H329" s="50" t="s">
        <v>141</v>
      </c>
      <c r="I329" s="70" t="s">
        <v>1620</v>
      </c>
      <c r="J329" s="50"/>
      <c r="K329" s="50"/>
      <c r="L329" s="50"/>
      <c r="M329" s="82">
        <v>7</v>
      </c>
      <c r="N329" s="226">
        <v>46064</v>
      </c>
      <c r="O329" s="225">
        <v>1</v>
      </c>
      <c r="P329" s="53" t="s">
        <v>24</v>
      </c>
      <c r="Q329" s="222" t="s">
        <v>643</v>
      </c>
      <c r="R329" s="34" t="s">
        <v>766</v>
      </c>
    </row>
    <row r="330" spans="1:18" ht="95.45" hidden="1" customHeight="1">
      <c r="A330" s="50">
        <f t="shared" si="4"/>
        <v>35</v>
      </c>
      <c r="B330" s="90" t="s">
        <v>1621</v>
      </c>
      <c r="C330" s="227" t="s">
        <v>25</v>
      </c>
      <c r="D330" s="53" t="s">
        <v>1622</v>
      </c>
      <c r="E330" s="50" t="s">
        <v>573</v>
      </c>
      <c r="F330" s="34" t="s">
        <v>551</v>
      </c>
      <c r="G330" s="70" t="s">
        <v>1623</v>
      </c>
      <c r="H330" s="50" t="s">
        <v>141</v>
      </c>
      <c r="I330" s="70" t="s">
        <v>1624</v>
      </c>
      <c r="J330" s="50"/>
      <c r="K330" s="50"/>
      <c r="L330" s="50"/>
      <c r="M330" s="82">
        <v>7</v>
      </c>
      <c r="N330" s="226">
        <v>46064</v>
      </c>
      <c r="O330" s="225">
        <v>1</v>
      </c>
      <c r="P330" s="53" t="s">
        <v>24</v>
      </c>
      <c r="Q330" s="222" t="s">
        <v>643</v>
      </c>
      <c r="R330" s="34" t="s">
        <v>766</v>
      </c>
    </row>
    <row r="331" spans="1:18" ht="101.25" hidden="1">
      <c r="A331" s="50">
        <f t="shared" si="4"/>
        <v>36</v>
      </c>
      <c r="B331" s="90" t="s">
        <v>1625</v>
      </c>
      <c r="C331" s="227" t="s">
        <v>25</v>
      </c>
      <c r="D331" s="53" t="s">
        <v>1626</v>
      </c>
      <c r="E331" s="50" t="s">
        <v>652</v>
      </c>
      <c r="F331" s="34" t="s">
        <v>552</v>
      </c>
      <c r="G331" s="70" t="s">
        <v>1627</v>
      </c>
      <c r="H331" s="50" t="s">
        <v>141</v>
      </c>
      <c r="I331" s="70" t="s">
        <v>1628</v>
      </c>
      <c r="J331" s="50"/>
      <c r="K331" s="50"/>
      <c r="L331" s="50"/>
      <c r="M331" s="82">
        <v>7</v>
      </c>
      <c r="N331" s="226">
        <v>46064</v>
      </c>
      <c r="O331" s="225">
        <v>1.5</v>
      </c>
      <c r="P331" s="53" t="s">
        <v>24</v>
      </c>
      <c r="Q331" s="222" t="s">
        <v>643</v>
      </c>
      <c r="R331" s="34" t="s">
        <v>766</v>
      </c>
    </row>
    <row r="332" spans="1:18" ht="101.25" hidden="1">
      <c r="A332" s="50">
        <f t="shared" si="4"/>
        <v>37</v>
      </c>
      <c r="B332" s="90" t="s">
        <v>1629</v>
      </c>
      <c r="C332" s="227" t="s">
        <v>25</v>
      </c>
      <c r="D332" s="53" t="s">
        <v>1630</v>
      </c>
      <c r="E332" s="50" t="s">
        <v>584</v>
      </c>
      <c r="F332" s="34" t="s">
        <v>556</v>
      </c>
      <c r="G332" s="70" t="s">
        <v>1631</v>
      </c>
      <c r="H332" s="50" t="s">
        <v>141</v>
      </c>
      <c r="I332" s="70" t="s">
        <v>1632</v>
      </c>
      <c r="J332" s="50"/>
      <c r="K332" s="50"/>
      <c r="L332" s="50"/>
      <c r="M332" s="82">
        <v>7</v>
      </c>
      <c r="N332" s="226">
        <v>46065</v>
      </c>
      <c r="O332" s="225">
        <v>1</v>
      </c>
      <c r="P332" s="53" t="s">
        <v>24</v>
      </c>
      <c r="Q332" s="222" t="s">
        <v>643</v>
      </c>
      <c r="R332" s="34" t="s">
        <v>766</v>
      </c>
    </row>
    <row r="333" spans="1:18" ht="101.25" hidden="1">
      <c r="A333" s="50">
        <f t="shared" si="4"/>
        <v>38</v>
      </c>
      <c r="B333" s="90" t="s">
        <v>1633</v>
      </c>
      <c r="C333" s="227" t="s">
        <v>25</v>
      </c>
      <c r="D333" s="53" t="s">
        <v>1634</v>
      </c>
      <c r="E333" s="50" t="s">
        <v>652</v>
      </c>
      <c r="F333" s="34" t="s">
        <v>549</v>
      </c>
      <c r="G333" s="70" t="s">
        <v>1635</v>
      </c>
      <c r="H333" s="50" t="s">
        <v>141</v>
      </c>
      <c r="I333" s="70" t="s">
        <v>1636</v>
      </c>
      <c r="J333" s="50"/>
      <c r="K333" s="50"/>
      <c r="L333" s="50"/>
      <c r="M333" s="82">
        <v>7</v>
      </c>
      <c r="N333" s="226">
        <v>46065</v>
      </c>
      <c r="O333" s="225">
        <v>1</v>
      </c>
      <c r="P333" s="53" t="s">
        <v>24</v>
      </c>
      <c r="Q333" s="222" t="s">
        <v>643</v>
      </c>
      <c r="R333" s="34" t="s">
        <v>766</v>
      </c>
    </row>
    <row r="334" spans="1:18" ht="101.25" hidden="1">
      <c r="A334" s="50">
        <f t="shared" si="4"/>
        <v>39</v>
      </c>
      <c r="B334" s="90" t="s">
        <v>75</v>
      </c>
      <c r="C334" s="227" t="s">
        <v>25</v>
      </c>
      <c r="D334" s="53" t="s">
        <v>1634</v>
      </c>
      <c r="E334" s="50" t="s">
        <v>573</v>
      </c>
      <c r="F334" s="34" t="s">
        <v>551</v>
      </c>
      <c r="G334" s="70" t="s">
        <v>1637</v>
      </c>
      <c r="H334" s="50" t="s">
        <v>810</v>
      </c>
      <c r="I334" s="70" t="s">
        <v>1638</v>
      </c>
      <c r="J334" s="50"/>
      <c r="K334" s="50"/>
      <c r="L334" s="50"/>
      <c r="M334" s="82">
        <v>7</v>
      </c>
      <c r="N334" s="226">
        <v>46065</v>
      </c>
      <c r="O334" s="225">
        <v>1</v>
      </c>
      <c r="P334" s="53" t="s">
        <v>24</v>
      </c>
      <c r="Q334" s="222" t="s">
        <v>643</v>
      </c>
      <c r="R334" s="34" t="s">
        <v>766</v>
      </c>
    </row>
    <row r="335" spans="1:18" ht="101.25" hidden="1">
      <c r="A335" s="50">
        <f t="shared" si="4"/>
        <v>40</v>
      </c>
      <c r="B335" s="90" t="s">
        <v>49</v>
      </c>
      <c r="C335" s="227" t="s">
        <v>25</v>
      </c>
      <c r="D335" s="53" t="s">
        <v>1639</v>
      </c>
      <c r="E335" s="50" t="s">
        <v>573</v>
      </c>
      <c r="F335" s="34" t="s">
        <v>551</v>
      </c>
      <c r="G335" s="70" t="s">
        <v>1640</v>
      </c>
      <c r="H335" s="50" t="s">
        <v>141</v>
      </c>
      <c r="I335" s="70" t="s">
        <v>1641</v>
      </c>
      <c r="J335" s="50"/>
      <c r="K335" s="50"/>
      <c r="L335" s="50"/>
      <c r="M335" s="82">
        <v>7</v>
      </c>
      <c r="N335" s="226">
        <v>46065</v>
      </c>
      <c r="O335" s="225">
        <v>1</v>
      </c>
      <c r="P335" s="53" t="s">
        <v>24</v>
      </c>
      <c r="Q335" s="222" t="s">
        <v>620</v>
      </c>
      <c r="R335" s="34" t="s">
        <v>801</v>
      </c>
    </row>
    <row r="336" spans="1:18" ht="81" hidden="1">
      <c r="A336" s="50">
        <f t="shared" si="4"/>
        <v>41</v>
      </c>
      <c r="B336" s="90" t="s">
        <v>72</v>
      </c>
      <c r="C336" s="227" t="s">
        <v>25</v>
      </c>
      <c r="D336" s="53" t="s">
        <v>1639</v>
      </c>
      <c r="E336" s="50" t="s">
        <v>573</v>
      </c>
      <c r="F336" s="34" t="s">
        <v>551</v>
      </c>
      <c r="G336" s="70" t="s">
        <v>1642</v>
      </c>
      <c r="H336" s="50" t="s">
        <v>141</v>
      </c>
      <c r="I336" s="70" t="s">
        <v>1643</v>
      </c>
      <c r="J336" s="50"/>
      <c r="K336" s="50"/>
      <c r="L336" s="50"/>
      <c r="M336" s="82">
        <v>7</v>
      </c>
      <c r="N336" s="226">
        <v>46065</v>
      </c>
      <c r="O336" s="225">
        <v>0.5</v>
      </c>
      <c r="P336" s="53" t="s">
        <v>24</v>
      </c>
      <c r="Q336" s="222" t="s">
        <v>620</v>
      </c>
      <c r="R336" s="34" t="s">
        <v>801</v>
      </c>
    </row>
    <row r="337" spans="1:18" ht="81" hidden="1">
      <c r="A337" s="50">
        <f t="shared" si="4"/>
        <v>42</v>
      </c>
      <c r="B337" s="90" t="s">
        <v>877</v>
      </c>
      <c r="C337" s="227" t="s">
        <v>25</v>
      </c>
      <c r="D337" s="53" t="s">
        <v>25</v>
      </c>
      <c r="E337" s="50" t="s">
        <v>573</v>
      </c>
      <c r="F337" s="34" t="s">
        <v>551</v>
      </c>
      <c r="G337" s="70" t="s">
        <v>1644</v>
      </c>
      <c r="H337" s="50" t="s">
        <v>810</v>
      </c>
      <c r="I337" s="70" t="s">
        <v>1645</v>
      </c>
      <c r="J337" s="50"/>
      <c r="K337" s="50"/>
      <c r="L337" s="50"/>
      <c r="M337" s="82">
        <v>7</v>
      </c>
      <c r="N337" s="226">
        <v>46065</v>
      </c>
      <c r="O337" s="225">
        <v>1</v>
      </c>
      <c r="P337" s="53" t="s">
        <v>24</v>
      </c>
      <c r="Q337" s="222" t="s">
        <v>620</v>
      </c>
      <c r="R337" s="34" t="s">
        <v>801</v>
      </c>
    </row>
    <row r="338" spans="1:18" ht="81" hidden="1">
      <c r="A338" s="50">
        <f t="shared" si="4"/>
        <v>43</v>
      </c>
      <c r="B338" s="90" t="s">
        <v>1646</v>
      </c>
      <c r="C338" s="227" t="s">
        <v>1647</v>
      </c>
      <c r="D338" s="53" t="s">
        <v>1639</v>
      </c>
      <c r="E338" s="50" t="s">
        <v>573</v>
      </c>
      <c r="F338" s="34" t="s">
        <v>557</v>
      </c>
      <c r="G338" s="70" t="s">
        <v>1648</v>
      </c>
      <c r="H338" s="50" t="s">
        <v>141</v>
      </c>
      <c r="I338" s="70" t="s">
        <v>1649</v>
      </c>
      <c r="J338" s="50"/>
      <c r="K338" s="50"/>
      <c r="L338" s="50"/>
      <c r="M338" s="82">
        <v>7</v>
      </c>
      <c r="N338" s="226">
        <v>46066</v>
      </c>
      <c r="O338" s="225">
        <v>0.5</v>
      </c>
      <c r="P338" s="53" t="s">
        <v>24</v>
      </c>
      <c r="Q338" s="222" t="s">
        <v>575</v>
      </c>
      <c r="R338" s="34" t="s">
        <v>576</v>
      </c>
    </row>
    <row r="339" spans="1:18" ht="81" hidden="1">
      <c r="A339" s="50">
        <f t="shared" si="4"/>
        <v>44</v>
      </c>
      <c r="B339" s="90" t="s">
        <v>1650</v>
      </c>
      <c r="C339" s="227" t="s">
        <v>1651</v>
      </c>
      <c r="D339" s="53" t="s">
        <v>1639</v>
      </c>
      <c r="E339" s="53" t="s">
        <v>573</v>
      </c>
      <c r="F339" s="34" t="s">
        <v>557</v>
      </c>
      <c r="G339" s="70" t="s">
        <v>1648</v>
      </c>
      <c r="H339" s="53" t="s">
        <v>141</v>
      </c>
      <c r="I339" s="70" t="s">
        <v>1649</v>
      </c>
      <c r="J339" s="53"/>
      <c r="K339" s="53"/>
      <c r="L339" s="53"/>
      <c r="M339" s="82">
        <v>7</v>
      </c>
      <c r="N339" s="243">
        <v>46066</v>
      </c>
      <c r="O339" s="244">
        <v>0.5</v>
      </c>
      <c r="P339" s="53" t="s">
        <v>24</v>
      </c>
      <c r="Q339" s="34" t="s">
        <v>575</v>
      </c>
      <c r="R339" s="34" t="s">
        <v>576</v>
      </c>
    </row>
    <row r="340" spans="1:18" ht="81" hidden="1">
      <c r="A340" s="50">
        <f t="shared" si="4"/>
        <v>45</v>
      </c>
      <c r="B340" s="90" t="s">
        <v>1652</v>
      </c>
      <c r="C340" s="227" t="s">
        <v>1653</v>
      </c>
      <c r="D340" s="53" t="s">
        <v>25</v>
      </c>
      <c r="E340" s="53" t="s">
        <v>573</v>
      </c>
      <c r="F340" s="34" t="s">
        <v>557</v>
      </c>
      <c r="G340" s="70" t="s">
        <v>1648</v>
      </c>
      <c r="H340" s="53" t="s">
        <v>141</v>
      </c>
      <c r="I340" s="70" t="s">
        <v>1649</v>
      </c>
      <c r="J340" s="53"/>
      <c r="K340" s="53"/>
      <c r="L340" s="53"/>
      <c r="M340" s="82">
        <v>7</v>
      </c>
      <c r="N340" s="243">
        <v>46066</v>
      </c>
      <c r="O340" s="244">
        <v>0.5</v>
      </c>
      <c r="P340" s="53" t="s">
        <v>24</v>
      </c>
      <c r="Q340" s="34" t="s">
        <v>575</v>
      </c>
      <c r="R340" s="34" t="s">
        <v>576</v>
      </c>
    </row>
    <row r="341" spans="1:18" ht="81" hidden="1">
      <c r="A341" s="50">
        <f t="shared" si="4"/>
        <v>46</v>
      </c>
      <c r="B341" s="90" t="s">
        <v>1654</v>
      </c>
      <c r="C341" s="227" t="s">
        <v>1655</v>
      </c>
      <c r="D341" s="53" t="s">
        <v>1656</v>
      </c>
      <c r="E341" s="53" t="s">
        <v>1657</v>
      </c>
      <c r="F341" s="34" t="s">
        <v>557</v>
      </c>
      <c r="G341" s="70" t="s">
        <v>1658</v>
      </c>
      <c r="H341" s="53" t="s">
        <v>141</v>
      </c>
      <c r="I341" s="70" t="s">
        <v>1659</v>
      </c>
      <c r="J341" s="53"/>
      <c r="K341" s="53"/>
      <c r="L341" s="53"/>
      <c r="M341" s="82">
        <v>7</v>
      </c>
      <c r="N341" s="243">
        <v>46066</v>
      </c>
      <c r="O341" s="244">
        <v>0.5</v>
      </c>
      <c r="P341" s="53" t="s">
        <v>24</v>
      </c>
      <c r="Q341" s="34" t="s">
        <v>575</v>
      </c>
      <c r="R341" s="34" t="s">
        <v>576</v>
      </c>
    </row>
    <row r="342" spans="1:18" ht="81" hidden="1">
      <c r="A342" s="50">
        <f t="shared" si="4"/>
        <v>47</v>
      </c>
      <c r="B342" s="90" t="s">
        <v>1660</v>
      </c>
      <c r="C342" s="227" t="s">
        <v>1661</v>
      </c>
      <c r="D342" s="53" t="s">
        <v>1662</v>
      </c>
      <c r="E342" s="53" t="s">
        <v>705</v>
      </c>
      <c r="F342" s="34" t="s">
        <v>557</v>
      </c>
      <c r="G342" s="70" t="s">
        <v>1658</v>
      </c>
      <c r="H342" s="53" t="s">
        <v>141</v>
      </c>
      <c r="I342" s="70" t="s">
        <v>1659</v>
      </c>
      <c r="J342" s="53"/>
      <c r="K342" s="53"/>
      <c r="L342" s="53"/>
      <c r="M342" s="82">
        <v>7</v>
      </c>
      <c r="N342" s="243">
        <v>46066</v>
      </c>
      <c r="O342" s="244">
        <v>1.5</v>
      </c>
      <c r="P342" s="53" t="s">
        <v>24</v>
      </c>
      <c r="Q342" s="34" t="s">
        <v>575</v>
      </c>
      <c r="R342" s="34" t="s">
        <v>576</v>
      </c>
    </row>
    <row r="343" spans="1:18" ht="81" hidden="1">
      <c r="A343" s="50">
        <f t="shared" si="4"/>
        <v>48</v>
      </c>
      <c r="B343" s="90" t="s">
        <v>1663</v>
      </c>
      <c r="C343" s="227" t="s">
        <v>1664</v>
      </c>
      <c r="D343" s="53" t="s">
        <v>1639</v>
      </c>
      <c r="E343" s="53" t="s">
        <v>874</v>
      </c>
      <c r="F343" s="34" t="s">
        <v>557</v>
      </c>
      <c r="G343" s="70" t="s">
        <v>1658</v>
      </c>
      <c r="H343" s="53" t="s">
        <v>141</v>
      </c>
      <c r="I343" s="70" t="s">
        <v>1659</v>
      </c>
      <c r="J343" s="53"/>
      <c r="K343" s="53"/>
      <c r="L343" s="53"/>
      <c r="M343" s="82">
        <v>7</v>
      </c>
      <c r="N343" s="243">
        <v>46066</v>
      </c>
      <c r="O343" s="244">
        <v>0.5</v>
      </c>
      <c r="P343" s="53" t="s">
        <v>24</v>
      </c>
      <c r="Q343" s="34" t="s">
        <v>575</v>
      </c>
      <c r="R343" s="34" t="s">
        <v>576</v>
      </c>
    </row>
    <row r="344" spans="1:18" ht="81" hidden="1">
      <c r="A344" s="50">
        <f t="shared" si="4"/>
        <v>49</v>
      </c>
      <c r="B344" s="90" t="s">
        <v>57</v>
      </c>
      <c r="C344" s="227" t="s">
        <v>25</v>
      </c>
      <c r="D344" s="53" t="s">
        <v>1665</v>
      </c>
      <c r="E344" s="50" t="s">
        <v>573</v>
      </c>
      <c r="F344" s="34" t="s">
        <v>551</v>
      </c>
      <c r="G344" s="70" t="s">
        <v>1666</v>
      </c>
      <c r="H344" s="50" t="s">
        <v>141</v>
      </c>
      <c r="I344" s="70" t="s">
        <v>1667</v>
      </c>
      <c r="J344" s="50"/>
      <c r="K344" s="50"/>
      <c r="L344" s="50"/>
      <c r="M344" s="82">
        <v>7</v>
      </c>
      <c r="N344" s="226">
        <v>46066</v>
      </c>
      <c r="O344" s="225">
        <v>2</v>
      </c>
      <c r="P344" s="53" t="s">
        <v>24</v>
      </c>
      <c r="Q344" s="222" t="s">
        <v>575</v>
      </c>
      <c r="R344" s="34" t="s">
        <v>576</v>
      </c>
    </row>
    <row r="345" spans="1:18" ht="81" hidden="1">
      <c r="A345" s="50">
        <f t="shared" si="4"/>
        <v>50</v>
      </c>
      <c r="B345" s="90" t="s">
        <v>1668</v>
      </c>
      <c r="C345" s="227" t="s">
        <v>25</v>
      </c>
      <c r="D345" s="53" t="s">
        <v>1639</v>
      </c>
      <c r="E345" s="50" t="s">
        <v>573</v>
      </c>
      <c r="F345" s="34" t="s">
        <v>557</v>
      </c>
      <c r="G345" s="70" t="s">
        <v>1669</v>
      </c>
      <c r="H345" s="50" t="s">
        <v>141</v>
      </c>
      <c r="I345" s="70" t="s">
        <v>1670</v>
      </c>
      <c r="J345" s="50"/>
      <c r="K345" s="50"/>
      <c r="L345" s="50"/>
      <c r="M345" s="82">
        <v>7</v>
      </c>
      <c r="N345" s="226">
        <v>46066</v>
      </c>
      <c r="O345" s="225">
        <v>1</v>
      </c>
      <c r="P345" s="53" t="s">
        <v>24</v>
      </c>
      <c r="Q345" s="222" t="s">
        <v>575</v>
      </c>
      <c r="R345" s="34" t="s">
        <v>576</v>
      </c>
    </row>
    <row r="346" spans="1:18" ht="81" hidden="1">
      <c r="A346" s="50">
        <f t="shared" si="4"/>
        <v>51</v>
      </c>
      <c r="B346" s="90" t="s">
        <v>1671</v>
      </c>
      <c r="C346" s="227" t="s">
        <v>25</v>
      </c>
      <c r="D346" s="53" t="s">
        <v>1672</v>
      </c>
      <c r="E346" s="50" t="s">
        <v>612</v>
      </c>
      <c r="F346" s="34" t="s">
        <v>553</v>
      </c>
      <c r="G346" s="70" t="s">
        <v>1673</v>
      </c>
      <c r="H346" s="50" t="s">
        <v>141</v>
      </c>
      <c r="I346" s="70" t="s">
        <v>1674</v>
      </c>
      <c r="J346" s="50"/>
      <c r="K346" s="50"/>
      <c r="L346" s="50"/>
      <c r="M346" s="82">
        <v>7</v>
      </c>
      <c r="N346" s="226">
        <v>46066</v>
      </c>
      <c r="O346" s="225">
        <v>1</v>
      </c>
      <c r="P346" s="53" t="s">
        <v>24</v>
      </c>
      <c r="Q346" s="222" t="s">
        <v>575</v>
      </c>
      <c r="R346" s="34" t="s">
        <v>576</v>
      </c>
    </row>
    <row r="347" spans="1:18" ht="101.25" hidden="1">
      <c r="A347" s="50">
        <f t="shared" si="4"/>
        <v>52</v>
      </c>
      <c r="B347" s="90" t="s">
        <v>1675</v>
      </c>
      <c r="C347" s="227" t="s">
        <v>25</v>
      </c>
      <c r="D347" s="53" t="s">
        <v>1676</v>
      </c>
      <c r="E347" s="50" t="s">
        <v>573</v>
      </c>
      <c r="F347" s="34" t="s">
        <v>554</v>
      </c>
      <c r="G347" s="70" t="s">
        <v>1677</v>
      </c>
      <c r="H347" s="50" t="s">
        <v>141</v>
      </c>
      <c r="I347" s="70" t="s">
        <v>1678</v>
      </c>
      <c r="J347" s="50"/>
      <c r="K347" s="50"/>
      <c r="L347" s="50"/>
      <c r="M347" s="82">
        <v>7</v>
      </c>
      <c r="N347" s="226">
        <v>46066</v>
      </c>
      <c r="O347" s="225">
        <v>1</v>
      </c>
      <c r="P347" s="53" t="s">
        <v>24</v>
      </c>
      <c r="Q347" s="222" t="s">
        <v>597</v>
      </c>
      <c r="R347" s="34" t="s">
        <v>598</v>
      </c>
    </row>
    <row r="348" spans="1:18" ht="99" hidden="1">
      <c r="A348" s="50">
        <f>ROW()-348+1</f>
        <v>1</v>
      </c>
      <c r="B348" s="90" t="s">
        <v>1679</v>
      </c>
      <c r="C348" s="227" t="s">
        <v>25</v>
      </c>
      <c r="D348" s="53" t="s">
        <v>25</v>
      </c>
      <c r="E348" s="50" t="s">
        <v>874</v>
      </c>
      <c r="F348" s="34" t="s">
        <v>550</v>
      </c>
      <c r="G348" s="34" t="s">
        <v>1680</v>
      </c>
      <c r="H348" s="50" t="s">
        <v>141</v>
      </c>
      <c r="I348" s="34" t="s">
        <v>1681</v>
      </c>
      <c r="J348" s="50"/>
      <c r="K348" s="50"/>
      <c r="L348" s="50"/>
      <c r="M348" s="82">
        <v>8</v>
      </c>
      <c r="N348" s="226">
        <v>46067</v>
      </c>
      <c r="O348" s="225">
        <v>2</v>
      </c>
      <c r="P348" s="53" t="s">
        <v>24</v>
      </c>
      <c r="Q348" s="222" t="s">
        <v>575</v>
      </c>
      <c r="R348" s="34" t="s">
        <v>576</v>
      </c>
    </row>
    <row r="349" spans="1:18" ht="82.5" hidden="1">
      <c r="A349" s="50">
        <f t="shared" ref="A349:A383" si="5">ROW()-348+1</f>
        <v>2</v>
      </c>
      <c r="B349" s="90" t="s">
        <v>1682</v>
      </c>
      <c r="C349" s="227" t="s">
        <v>25</v>
      </c>
      <c r="D349" s="53" t="s">
        <v>1683</v>
      </c>
      <c r="E349" s="50" t="s">
        <v>584</v>
      </c>
      <c r="F349" s="34" t="s">
        <v>552</v>
      </c>
      <c r="G349" s="34" t="s">
        <v>1512</v>
      </c>
      <c r="H349" s="50" t="s">
        <v>141</v>
      </c>
      <c r="I349" s="34" t="s">
        <v>1684</v>
      </c>
      <c r="J349" s="50"/>
      <c r="K349" s="50"/>
      <c r="L349" s="50"/>
      <c r="M349" s="82">
        <v>8</v>
      </c>
      <c r="N349" s="226">
        <v>46067</v>
      </c>
      <c r="O349" s="225">
        <v>2</v>
      </c>
      <c r="P349" s="53" t="s">
        <v>53</v>
      </c>
      <c r="Q349" s="222" t="s">
        <v>575</v>
      </c>
      <c r="R349" s="34" t="s">
        <v>576</v>
      </c>
    </row>
    <row r="350" spans="1:18" ht="115.5" hidden="1">
      <c r="A350" s="50">
        <f t="shared" si="5"/>
        <v>3</v>
      </c>
      <c r="B350" s="90" t="s">
        <v>1682</v>
      </c>
      <c r="C350" s="227" t="s">
        <v>25</v>
      </c>
      <c r="D350" s="53" t="s">
        <v>25</v>
      </c>
      <c r="E350" s="50" t="s">
        <v>584</v>
      </c>
      <c r="F350" s="34" t="s">
        <v>552</v>
      </c>
      <c r="G350" s="34" t="s">
        <v>1685</v>
      </c>
      <c r="H350" s="50" t="s">
        <v>810</v>
      </c>
      <c r="I350" s="34" t="s">
        <v>1686</v>
      </c>
      <c r="J350" s="50"/>
      <c r="K350" s="50"/>
      <c r="L350" s="50"/>
      <c r="M350" s="82">
        <v>8</v>
      </c>
      <c r="N350" s="226">
        <v>46067</v>
      </c>
      <c r="O350" s="225">
        <v>1</v>
      </c>
      <c r="P350" s="53" t="s">
        <v>608</v>
      </c>
      <c r="Q350" s="222" t="s">
        <v>597</v>
      </c>
      <c r="R350" s="34" t="s">
        <v>598</v>
      </c>
    </row>
    <row r="351" spans="1:18" ht="84.6" hidden="1" customHeight="1">
      <c r="A351" s="50">
        <f t="shared" si="5"/>
        <v>4</v>
      </c>
      <c r="B351" s="90" t="s">
        <v>155</v>
      </c>
      <c r="C351" s="227" t="s">
        <v>25</v>
      </c>
      <c r="D351" s="53" t="s">
        <v>1687</v>
      </c>
      <c r="E351" s="50" t="s">
        <v>612</v>
      </c>
      <c r="F351" s="34" t="s">
        <v>554</v>
      </c>
      <c r="G351" s="34" t="s">
        <v>1479</v>
      </c>
      <c r="H351" s="50" t="s">
        <v>141</v>
      </c>
      <c r="I351" s="170" t="s">
        <v>1688</v>
      </c>
      <c r="J351" s="50"/>
      <c r="K351" s="50"/>
      <c r="L351" s="50"/>
      <c r="M351" s="82">
        <v>8</v>
      </c>
      <c r="N351" s="226">
        <v>46068</v>
      </c>
      <c r="O351" s="225">
        <v>1</v>
      </c>
      <c r="P351" s="53" t="s">
        <v>53</v>
      </c>
      <c r="Q351" s="222" t="s">
        <v>620</v>
      </c>
      <c r="R351" s="34" t="s">
        <v>621</v>
      </c>
    </row>
    <row r="352" spans="1:18" ht="49.5" hidden="1">
      <c r="A352" s="50">
        <f t="shared" si="5"/>
        <v>5</v>
      </c>
      <c r="B352" s="90" t="s">
        <v>1689</v>
      </c>
      <c r="C352" s="227" t="s">
        <v>25</v>
      </c>
      <c r="D352" s="53" t="s">
        <v>1687</v>
      </c>
      <c r="E352" s="50" t="s">
        <v>612</v>
      </c>
      <c r="F352" s="34" t="s">
        <v>554</v>
      </c>
      <c r="G352" s="34" t="s">
        <v>1690</v>
      </c>
      <c r="H352" s="50" t="s">
        <v>141</v>
      </c>
      <c r="I352" s="170" t="s">
        <v>1691</v>
      </c>
      <c r="J352" s="50"/>
      <c r="K352" s="50"/>
      <c r="L352" s="50"/>
      <c r="M352" s="82">
        <v>8</v>
      </c>
      <c r="N352" s="226">
        <v>46068</v>
      </c>
      <c r="O352" s="225">
        <v>1</v>
      </c>
      <c r="P352" s="53" t="s">
        <v>608</v>
      </c>
      <c r="Q352" s="222" t="s">
        <v>620</v>
      </c>
      <c r="R352" s="34" t="s">
        <v>621</v>
      </c>
    </row>
    <row r="353" spans="1:18" ht="82.5" hidden="1">
      <c r="A353" s="50">
        <f t="shared" si="5"/>
        <v>6</v>
      </c>
      <c r="B353" s="90" t="s">
        <v>1066</v>
      </c>
      <c r="C353" s="227" t="s">
        <v>25</v>
      </c>
      <c r="D353" s="53" t="s">
        <v>1687</v>
      </c>
      <c r="E353" s="50" t="s">
        <v>612</v>
      </c>
      <c r="F353" s="34" t="s">
        <v>552</v>
      </c>
      <c r="G353" s="34" t="s">
        <v>1692</v>
      </c>
      <c r="H353" s="50" t="s">
        <v>141</v>
      </c>
      <c r="I353" s="170" t="s">
        <v>1693</v>
      </c>
      <c r="J353" s="50"/>
      <c r="K353" s="50"/>
      <c r="L353" s="50"/>
      <c r="M353" s="82">
        <v>8</v>
      </c>
      <c r="N353" s="226">
        <v>46068</v>
      </c>
      <c r="O353" s="225">
        <v>1</v>
      </c>
      <c r="P353" s="53" t="s">
        <v>608</v>
      </c>
      <c r="Q353" s="222" t="s">
        <v>620</v>
      </c>
      <c r="R353" s="34" t="s">
        <v>621</v>
      </c>
    </row>
    <row r="354" spans="1:18" ht="87" hidden="1" customHeight="1">
      <c r="A354" s="50">
        <f t="shared" si="5"/>
        <v>7</v>
      </c>
      <c r="B354" s="90" t="s">
        <v>71</v>
      </c>
      <c r="C354" s="227" t="s">
        <v>25</v>
      </c>
      <c r="D354" s="53" t="s">
        <v>1694</v>
      </c>
      <c r="E354" s="50" t="s">
        <v>652</v>
      </c>
      <c r="F354" s="34" t="s">
        <v>549</v>
      </c>
      <c r="G354" s="34" t="s">
        <v>1695</v>
      </c>
      <c r="H354" s="50" t="s">
        <v>810</v>
      </c>
      <c r="I354" s="170" t="s">
        <v>1696</v>
      </c>
      <c r="J354" s="50"/>
      <c r="K354" s="50"/>
      <c r="L354" s="50"/>
      <c r="M354" s="82">
        <v>8</v>
      </c>
      <c r="N354" s="226">
        <v>46068</v>
      </c>
      <c r="O354" s="225">
        <v>5</v>
      </c>
      <c r="P354" s="53" t="s">
        <v>608</v>
      </c>
      <c r="Q354" s="222" t="s">
        <v>620</v>
      </c>
      <c r="R354" s="34" t="s">
        <v>621</v>
      </c>
    </row>
    <row r="355" spans="1:18" ht="82.9" hidden="1" customHeight="1">
      <c r="A355" s="50">
        <f t="shared" si="5"/>
        <v>8</v>
      </c>
      <c r="B355" s="90" t="s">
        <v>1697</v>
      </c>
      <c r="C355" s="227" t="s">
        <v>25</v>
      </c>
      <c r="D355" s="53" t="s">
        <v>1698</v>
      </c>
      <c r="E355" s="50" t="s">
        <v>584</v>
      </c>
      <c r="F355" s="34" t="s">
        <v>554</v>
      </c>
      <c r="G355" s="34" t="s">
        <v>1699</v>
      </c>
      <c r="H355" s="50" t="s">
        <v>141</v>
      </c>
      <c r="I355" s="34" t="s">
        <v>1700</v>
      </c>
      <c r="J355" s="50"/>
      <c r="K355" s="50"/>
      <c r="L355" s="50"/>
      <c r="M355" s="82">
        <v>8</v>
      </c>
      <c r="N355" s="226">
        <v>46068</v>
      </c>
      <c r="O355" s="225">
        <v>0.5</v>
      </c>
      <c r="P355" s="53" t="s">
        <v>73</v>
      </c>
      <c r="Q355" s="222" t="s">
        <v>643</v>
      </c>
      <c r="R355" s="34" t="s">
        <v>644</v>
      </c>
    </row>
    <row r="356" spans="1:18" ht="75" hidden="1" customHeight="1">
      <c r="A356" s="50">
        <f t="shared" si="5"/>
        <v>9</v>
      </c>
      <c r="B356" s="90" t="s">
        <v>1701</v>
      </c>
      <c r="C356" s="227" t="s">
        <v>25</v>
      </c>
      <c r="D356" s="53" t="s">
        <v>1698</v>
      </c>
      <c r="E356" s="50" t="s">
        <v>584</v>
      </c>
      <c r="F356" s="34" t="s">
        <v>554</v>
      </c>
      <c r="G356" s="34" t="s">
        <v>1702</v>
      </c>
      <c r="H356" s="50" t="s">
        <v>141</v>
      </c>
      <c r="I356" s="34" t="s">
        <v>1703</v>
      </c>
      <c r="J356" s="50"/>
      <c r="K356" s="50"/>
      <c r="L356" s="50"/>
      <c r="M356" s="82">
        <v>8</v>
      </c>
      <c r="N356" s="226">
        <v>46068</v>
      </c>
      <c r="O356" s="225">
        <v>0.5</v>
      </c>
      <c r="P356" s="53" t="s">
        <v>608</v>
      </c>
      <c r="Q356" s="222" t="s">
        <v>643</v>
      </c>
      <c r="R356" s="34" t="s">
        <v>644</v>
      </c>
    </row>
    <row r="357" spans="1:18" ht="115.5" hidden="1">
      <c r="A357" s="50">
        <f t="shared" si="5"/>
        <v>10</v>
      </c>
      <c r="B357" s="90" t="s">
        <v>1697</v>
      </c>
      <c r="C357" s="227" t="s">
        <v>25</v>
      </c>
      <c r="D357" s="53" t="s">
        <v>1698</v>
      </c>
      <c r="E357" s="50" t="s">
        <v>584</v>
      </c>
      <c r="F357" s="34" t="s">
        <v>554</v>
      </c>
      <c r="G357" s="34" t="s">
        <v>1704</v>
      </c>
      <c r="H357" s="50" t="s">
        <v>810</v>
      </c>
      <c r="I357" s="34" t="s">
        <v>1705</v>
      </c>
      <c r="J357" s="50"/>
      <c r="K357" s="50"/>
      <c r="L357" s="50"/>
      <c r="M357" s="82">
        <v>8</v>
      </c>
      <c r="N357" s="226">
        <v>46069</v>
      </c>
      <c r="O357" s="225">
        <v>2</v>
      </c>
      <c r="P357" s="53" t="s">
        <v>24</v>
      </c>
      <c r="Q357" s="222" t="s">
        <v>620</v>
      </c>
      <c r="R357" s="34" t="s">
        <v>621</v>
      </c>
    </row>
    <row r="358" spans="1:18" ht="66" hidden="1">
      <c r="A358" s="50">
        <f t="shared" si="5"/>
        <v>11</v>
      </c>
      <c r="B358" s="90" t="s">
        <v>1706</v>
      </c>
      <c r="C358" s="227" t="s">
        <v>1707</v>
      </c>
      <c r="D358" s="53" t="s">
        <v>1708</v>
      </c>
      <c r="E358" s="50" t="s">
        <v>584</v>
      </c>
      <c r="F358" s="34" t="s">
        <v>555</v>
      </c>
      <c r="G358" s="34" t="s">
        <v>1709</v>
      </c>
      <c r="H358" s="50" t="s">
        <v>141</v>
      </c>
      <c r="I358" s="34" t="s">
        <v>1710</v>
      </c>
      <c r="J358" s="50"/>
      <c r="K358" s="50"/>
      <c r="L358" s="50"/>
      <c r="M358" s="82">
        <v>8</v>
      </c>
      <c r="N358" s="226">
        <v>46070</v>
      </c>
      <c r="O358" s="225">
        <v>1</v>
      </c>
      <c r="P358" s="53">
        <v>0</v>
      </c>
      <c r="Q358" s="222" t="s">
        <v>597</v>
      </c>
      <c r="R358" s="34" t="s">
        <v>683</v>
      </c>
    </row>
    <row r="359" spans="1:18" ht="82.5" hidden="1">
      <c r="A359" s="50">
        <f t="shared" si="5"/>
        <v>12</v>
      </c>
      <c r="B359" s="90" t="s">
        <v>1252</v>
      </c>
      <c r="C359" s="227" t="s">
        <v>1711</v>
      </c>
      <c r="D359" s="53" t="s">
        <v>25</v>
      </c>
      <c r="E359" s="50" t="s">
        <v>612</v>
      </c>
      <c r="F359" s="34" t="s">
        <v>553</v>
      </c>
      <c r="G359" s="34" t="s">
        <v>1712</v>
      </c>
      <c r="H359" s="50" t="s">
        <v>141</v>
      </c>
      <c r="I359" s="34" t="s">
        <v>1713</v>
      </c>
      <c r="J359" s="50"/>
      <c r="K359" s="50"/>
      <c r="L359" s="50"/>
      <c r="M359" s="82">
        <v>8</v>
      </c>
      <c r="N359" s="226">
        <v>46070</v>
      </c>
      <c r="O359" s="225">
        <v>0.5</v>
      </c>
      <c r="P359" s="53" t="s">
        <v>53</v>
      </c>
      <c r="Q359" s="222" t="s">
        <v>575</v>
      </c>
      <c r="R359" s="34" t="s">
        <v>708</v>
      </c>
    </row>
    <row r="360" spans="1:18" ht="132" hidden="1">
      <c r="A360" s="50">
        <f t="shared" si="5"/>
        <v>13</v>
      </c>
      <c r="B360" s="90" t="s">
        <v>1252</v>
      </c>
      <c r="C360" s="227" t="s">
        <v>1714</v>
      </c>
      <c r="D360" s="53" t="s">
        <v>25</v>
      </c>
      <c r="E360" s="50" t="s">
        <v>612</v>
      </c>
      <c r="F360" s="34" t="s">
        <v>553</v>
      </c>
      <c r="G360" s="34" t="s">
        <v>1715</v>
      </c>
      <c r="H360" s="50" t="s">
        <v>810</v>
      </c>
      <c r="I360" s="34" t="s">
        <v>1716</v>
      </c>
      <c r="J360" s="50"/>
      <c r="K360" s="50"/>
      <c r="L360" s="50"/>
      <c r="M360" s="82">
        <v>8</v>
      </c>
      <c r="N360" s="226">
        <v>46071</v>
      </c>
      <c r="O360" s="225">
        <v>1</v>
      </c>
      <c r="P360" s="53" t="s">
        <v>608</v>
      </c>
      <c r="Q360" s="222" t="s">
        <v>597</v>
      </c>
      <c r="R360" s="34" t="s">
        <v>683</v>
      </c>
    </row>
    <row r="361" spans="1:18" ht="66" hidden="1">
      <c r="A361" s="50">
        <f t="shared" si="5"/>
        <v>14</v>
      </c>
      <c r="B361" s="90" t="s">
        <v>49</v>
      </c>
      <c r="C361" s="227" t="s">
        <v>25</v>
      </c>
      <c r="D361" s="53" t="s">
        <v>1717</v>
      </c>
      <c r="E361" s="50" t="s">
        <v>573</v>
      </c>
      <c r="F361" s="34" t="s">
        <v>551</v>
      </c>
      <c r="G361" s="34" t="s">
        <v>1718</v>
      </c>
      <c r="H361" s="50" t="s">
        <v>141</v>
      </c>
      <c r="I361" s="34" t="s">
        <v>1719</v>
      </c>
      <c r="J361" s="50"/>
      <c r="K361" s="50"/>
      <c r="L361" s="50"/>
      <c r="M361" s="82">
        <v>8</v>
      </c>
      <c r="N361" s="226">
        <v>46071</v>
      </c>
      <c r="O361" s="225">
        <v>1</v>
      </c>
      <c r="P361" s="53" t="s">
        <v>608</v>
      </c>
      <c r="Q361" s="222" t="s">
        <v>597</v>
      </c>
      <c r="R361" s="34" t="s">
        <v>683</v>
      </c>
    </row>
    <row r="362" spans="1:18" ht="82.5" hidden="1">
      <c r="A362" s="50">
        <f t="shared" si="5"/>
        <v>15</v>
      </c>
      <c r="B362" s="90" t="s">
        <v>74</v>
      </c>
      <c r="C362" s="227" t="s">
        <v>25</v>
      </c>
      <c r="D362" s="53" t="s">
        <v>1717</v>
      </c>
      <c r="E362" s="50" t="s">
        <v>573</v>
      </c>
      <c r="F362" s="34" t="s">
        <v>551</v>
      </c>
      <c r="G362" s="34" t="s">
        <v>1720</v>
      </c>
      <c r="H362" s="50" t="s">
        <v>141</v>
      </c>
      <c r="I362" s="34" t="s">
        <v>1721</v>
      </c>
      <c r="J362" s="50"/>
      <c r="K362" s="50"/>
      <c r="L362" s="50"/>
      <c r="M362" s="82">
        <v>8</v>
      </c>
      <c r="N362" s="226">
        <v>46071</v>
      </c>
      <c r="O362" s="225">
        <v>1</v>
      </c>
      <c r="P362" s="53" t="s">
        <v>608</v>
      </c>
      <c r="Q362" s="222" t="s">
        <v>597</v>
      </c>
      <c r="R362" s="34" t="s">
        <v>683</v>
      </c>
    </row>
    <row r="363" spans="1:18" ht="99" hidden="1">
      <c r="A363" s="50">
        <f t="shared" si="5"/>
        <v>16</v>
      </c>
      <c r="B363" s="90" t="s">
        <v>74</v>
      </c>
      <c r="C363" s="227" t="s">
        <v>25</v>
      </c>
      <c r="D363" s="53" t="s">
        <v>1717</v>
      </c>
      <c r="E363" s="50" t="s">
        <v>573</v>
      </c>
      <c r="F363" s="34" t="s">
        <v>551</v>
      </c>
      <c r="G363" s="34" t="s">
        <v>1722</v>
      </c>
      <c r="H363" s="50" t="s">
        <v>141</v>
      </c>
      <c r="I363" s="34" t="s">
        <v>1723</v>
      </c>
      <c r="J363" s="50"/>
      <c r="K363" s="50"/>
      <c r="L363" s="50"/>
      <c r="M363" s="82">
        <v>8</v>
      </c>
      <c r="N363" s="226">
        <v>46071</v>
      </c>
      <c r="O363" s="225">
        <v>2</v>
      </c>
      <c r="P363" s="53" t="s">
        <v>608</v>
      </c>
      <c r="Q363" s="222" t="s">
        <v>597</v>
      </c>
      <c r="R363" s="34" t="s">
        <v>683</v>
      </c>
    </row>
    <row r="364" spans="1:18" ht="82.5" hidden="1">
      <c r="A364" s="50">
        <f t="shared" si="5"/>
        <v>17</v>
      </c>
      <c r="B364" s="90" t="s">
        <v>1036</v>
      </c>
      <c r="C364" s="227" t="s">
        <v>1724</v>
      </c>
      <c r="D364" s="53" t="s">
        <v>1725</v>
      </c>
      <c r="E364" s="50" t="s">
        <v>736</v>
      </c>
      <c r="F364" s="34" t="s">
        <v>551</v>
      </c>
      <c r="G364" s="34" t="s">
        <v>1726</v>
      </c>
      <c r="H364" s="50" t="s">
        <v>141</v>
      </c>
      <c r="I364" s="34" t="s">
        <v>1727</v>
      </c>
      <c r="J364" s="50"/>
      <c r="K364" s="50"/>
      <c r="L364" s="50"/>
      <c r="M364" s="82">
        <v>8</v>
      </c>
      <c r="N364" s="226">
        <v>46071</v>
      </c>
      <c r="O364" s="225">
        <v>3</v>
      </c>
      <c r="P364" s="53" t="s">
        <v>608</v>
      </c>
      <c r="Q364" s="222" t="s">
        <v>597</v>
      </c>
      <c r="R364" s="34" t="s">
        <v>683</v>
      </c>
    </row>
    <row r="365" spans="1:18" ht="96" hidden="1" customHeight="1">
      <c r="A365" s="50">
        <f t="shared" si="5"/>
        <v>18</v>
      </c>
      <c r="B365" s="90" t="s">
        <v>1728</v>
      </c>
      <c r="C365" s="227" t="s">
        <v>25</v>
      </c>
      <c r="D365" s="53" t="s">
        <v>1729</v>
      </c>
      <c r="E365" s="50" t="s">
        <v>592</v>
      </c>
      <c r="F365" s="34" t="s">
        <v>553</v>
      </c>
      <c r="G365" s="34" t="s">
        <v>1730</v>
      </c>
      <c r="H365" s="50" t="s">
        <v>141</v>
      </c>
      <c r="I365" s="34" t="s">
        <v>1731</v>
      </c>
      <c r="J365" s="50"/>
      <c r="K365" s="50"/>
      <c r="L365" s="50"/>
      <c r="M365" s="82">
        <v>8</v>
      </c>
      <c r="N365" s="226">
        <v>46071</v>
      </c>
      <c r="O365" s="225">
        <v>1</v>
      </c>
      <c r="P365" s="53" t="s">
        <v>608</v>
      </c>
      <c r="Q365" s="222" t="s">
        <v>597</v>
      </c>
      <c r="R365" s="34" t="s">
        <v>683</v>
      </c>
    </row>
    <row r="366" spans="1:18" ht="66" hidden="1">
      <c r="A366" s="50">
        <f t="shared" si="5"/>
        <v>19</v>
      </c>
      <c r="B366" s="90" t="s">
        <v>1732</v>
      </c>
      <c r="C366" s="227" t="s">
        <v>25</v>
      </c>
      <c r="D366" s="53" t="s">
        <v>1729</v>
      </c>
      <c r="E366" s="50" t="s">
        <v>592</v>
      </c>
      <c r="F366" s="34" t="s">
        <v>553</v>
      </c>
      <c r="G366" s="34" t="s">
        <v>1733</v>
      </c>
      <c r="H366" s="50" t="s">
        <v>141</v>
      </c>
      <c r="I366" s="34" t="s">
        <v>1734</v>
      </c>
      <c r="J366" s="50"/>
      <c r="K366" s="50"/>
      <c r="L366" s="50"/>
      <c r="M366" s="82">
        <v>8</v>
      </c>
      <c r="N366" s="226">
        <v>46071</v>
      </c>
      <c r="O366" s="225">
        <v>1</v>
      </c>
      <c r="P366" s="53" t="s">
        <v>608</v>
      </c>
      <c r="Q366" s="222" t="s">
        <v>597</v>
      </c>
      <c r="R366" s="34" t="s">
        <v>683</v>
      </c>
    </row>
    <row r="367" spans="1:18" ht="82.5" hidden="1">
      <c r="A367" s="50">
        <f t="shared" si="5"/>
        <v>20</v>
      </c>
      <c r="B367" s="90" t="s">
        <v>1735</v>
      </c>
      <c r="C367" s="227" t="s">
        <v>25</v>
      </c>
      <c r="D367" s="53" t="s">
        <v>1736</v>
      </c>
      <c r="E367" s="50" t="s">
        <v>592</v>
      </c>
      <c r="F367" s="34" t="s">
        <v>553</v>
      </c>
      <c r="G367" s="34" t="s">
        <v>1730</v>
      </c>
      <c r="H367" s="50" t="s">
        <v>141</v>
      </c>
      <c r="I367" s="34" t="s">
        <v>1731</v>
      </c>
      <c r="J367" s="50"/>
      <c r="K367" s="50"/>
      <c r="L367" s="50"/>
      <c r="M367" s="82">
        <v>8</v>
      </c>
      <c r="N367" s="226">
        <v>46071</v>
      </c>
      <c r="O367" s="225">
        <v>1</v>
      </c>
      <c r="P367" s="53" t="s">
        <v>608</v>
      </c>
      <c r="Q367" s="222" t="s">
        <v>597</v>
      </c>
      <c r="R367" s="34" t="s">
        <v>683</v>
      </c>
    </row>
    <row r="368" spans="1:18" ht="66" hidden="1">
      <c r="A368" s="50">
        <f t="shared" si="5"/>
        <v>21</v>
      </c>
      <c r="B368" s="90" t="s">
        <v>1660</v>
      </c>
      <c r="C368" s="227" t="s">
        <v>25</v>
      </c>
      <c r="D368" s="53" t="s">
        <v>1737</v>
      </c>
      <c r="E368" s="50" t="s">
        <v>612</v>
      </c>
      <c r="F368" s="34" t="s">
        <v>557</v>
      </c>
      <c r="G368" s="34" t="s">
        <v>1738</v>
      </c>
      <c r="H368" s="50" t="s">
        <v>141</v>
      </c>
      <c r="I368" s="34" t="s">
        <v>1739</v>
      </c>
      <c r="J368" s="50"/>
      <c r="K368" s="50"/>
      <c r="L368" s="50"/>
      <c r="M368" s="82">
        <v>8</v>
      </c>
      <c r="N368" s="226">
        <v>46071</v>
      </c>
      <c r="O368" s="225">
        <v>1</v>
      </c>
      <c r="P368" s="53" t="s">
        <v>24</v>
      </c>
      <c r="Q368" s="222" t="s">
        <v>575</v>
      </c>
      <c r="R368" s="34" t="s">
        <v>708</v>
      </c>
    </row>
    <row r="369" spans="1:22" ht="99" hidden="1">
      <c r="A369" s="50">
        <f t="shared" si="5"/>
        <v>22</v>
      </c>
      <c r="B369" s="90" t="s">
        <v>72</v>
      </c>
      <c r="C369" s="227" t="s">
        <v>25</v>
      </c>
      <c r="D369" s="53" t="s">
        <v>1740</v>
      </c>
      <c r="E369" s="50" t="s">
        <v>573</v>
      </c>
      <c r="F369" s="34" t="s">
        <v>551</v>
      </c>
      <c r="G369" s="34" t="s">
        <v>1741</v>
      </c>
      <c r="H369" s="50" t="s">
        <v>141</v>
      </c>
      <c r="I369" s="34" t="s">
        <v>1742</v>
      </c>
      <c r="J369" s="50"/>
      <c r="K369" s="50"/>
      <c r="L369" s="50"/>
      <c r="M369" s="82">
        <v>8</v>
      </c>
      <c r="N369" s="226">
        <v>46071</v>
      </c>
      <c r="O369" s="225">
        <v>2</v>
      </c>
      <c r="P369" s="53" t="s">
        <v>53</v>
      </c>
      <c r="Q369" s="222" t="s">
        <v>575</v>
      </c>
      <c r="R369" s="34" t="s">
        <v>708</v>
      </c>
    </row>
    <row r="370" spans="1:22" ht="66" hidden="1">
      <c r="A370" s="50">
        <f t="shared" si="5"/>
        <v>23</v>
      </c>
      <c r="B370" s="90" t="s">
        <v>1743</v>
      </c>
      <c r="C370" s="227" t="s">
        <v>25</v>
      </c>
      <c r="D370" s="53" t="s">
        <v>1744</v>
      </c>
      <c r="E370" s="50" t="s">
        <v>874</v>
      </c>
      <c r="F370" s="34" t="s">
        <v>557</v>
      </c>
      <c r="G370" s="34" t="s">
        <v>1738</v>
      </c>
      <c r="H370" s="50" t="s">
        <v>141</v>
      </c>
      <c r="I370" s="34" t="s">
        <v>1745</v>
      </c>
      <c r="J370" s="50"/>
      <c r="K370" s="50"/>
      <c r="L370" s="50"/>
      <c r="M370" s="82">
        <v>8</v>
      </c>
      <c r="N370" s="226">
        <v>46072</v>
      </c>
      <c r="O370" s="225">
        <v>1</v>
      </c>
      <c r="P370" s="53" t="s">
        <v>24</v>
      </c>
      <c r="Q370" s="222" t="s">
        <v>643</v>
      </c>
      <c r="R370" s="34" t="s">
        <v>766</v>
      </c>
    </row>
    <row r="371" spans="1:22" ht="148.5" hidden="1">
      <c r="A371" s="50">
        <f t="shared" si="5"/>
        <v>24</v>
      </c>
      <c r="B371" s="90" t="s">
        <v>72</v>
      </c>
      <c r="C371" s="227" t="s">
        <v>25</v>
      </c>
      <c r="D371" s="53" t="s">
        <v>1744</v>
      </c>
      <c r="E371" s="50" t="s">
        <v>573</v>
      </c>
      <c r="F371" s="34" t="s">
        <v>551</v>
      </c>
      <c r="G371" s="34" t="s">
        <v>1746</v>
      </c>
      <c r="H371" s="50" t="s">
        <v>810</v>
      </c>
      <c r="I371" s="34" t="s">
        <v>1747</v>
      </c>
      <c r="J371" s="50"/>
      <c r="K371" s="50"/>
      <c r="L371" s="50"/>
      <c r="M371" s="82">
        <v>8</v>
      </c>
      <c r="N371" s="226">
        <v>46072</v>
      </c>
      <c r="O371" s="225">
        <v>2</v>
      </c>
      <c r="P371" s="53" t="s">
        <v>24</v>
      </c>
      <c r="Q371" s="222" t="s">
        <v>643</v>
      </c>
      <c r="R371" s="34" t="s">
        <v>766</v>
      </c>
    </row>
    <row r="372" spans="1:22" ht="66" hidden="1">
      <c r="A372" s="50">
        <f t="shared" si="5"/>
        <v>25</v>
      </c>
      <c r="B372" s="90" t="s">
        <v>100</v>
      </c>
      <c r="C372" s="227" t="s">
        <v>25</v>
      </c>
      <c r="D372" s="53" t="s">
        <v>1744</v>
      </c>
      <c r="E372" s="50" t="s">
        <v>573</v>
      </c>
      <c r="F372" s="34" t="s">
        <v>551</v>
      </c>
      <c r="G372" s="34" t="s">
        <v>1241</v>
      </c>
      <c r="H372" s="50" t="s">
        <v>141</v>
      </c>
      <c r="I372" s="34" t="s">
        <v>1748</v>
      </c>
      <c r="J372" s="50"/>
      <c r="K372" s="50"/>
      <c r="L372" s="50"/>
      <c r="M372" s="82">
        <v>8</v>
      </c>
      <c r="N372" s="226">
        <v>46072</v>
      </c>
      <c r="O372" s="225">
        <v>1</v>
      </c>
      <c r="P372" s="53" t="s">
        <v>24</v>
      </c>
      <c r="Q372" s="222" t="s">
        <v>643</v>
      </c>
      <c r="R372" s="34" t="s">
        <v>766</v>
      </c>
    </row>
    <row r="373" spans="1:22" ht="66" hidden="1">
      <c r="A373" s="50">
        <f t="shared" si="5"/>
        <v>26</v>
      </c>
      <c r="B373" s="90" t="s">
        <v>1749</v>
      </c>
      <c r="C373" s="227" t="s">
        <v>25</v>
      </c>
      <c r="D373" s="53" t="s">
        <v>1750</v>
      </c>
      <c r="E373" s="50" t="s">
        <v>592</v>
      </c>
      <c r="F373" s="34" t="s">
        <v>554</v>
      </c>
      <c r="G373" s="34" t="s">
        <v>1479</v>
      </c>
      <c r="H373" s="50" t="s">
        <v>141</v>
      </c>
      <c r="I373" s="34" t="s">
        <v>1751</v>
      </c>
      <c r="J373" s="50"/>
      <c r="K373" s="50"/>
      <c r="L373" s="50"/>
      <c r="M373" s="82">
        <v>8</v>
      </c>
      <c r="N373" s="226">
        <v>46072</v>
      </c>
      <c r="O373" s="225">
        <v>1</v>
      </c>
      <c r="P373" s="53" t="s">
        <v>24</v>
      </c>
      <c r="Q373" s="222" t="s">
        <v>643</v>
      </c>
      <c r="R373" s="34" t="s">
        <v>766</v>
      </c>
    </row>
    <row r="374" spans="1:22" ht="66" hidden="1">
      <c r="A374" s="50">
        <f t="shared" si="5"/>
        <v>27</v>
      </c>
      <c r="B374" s="90" t="s">
        <v>1752</v>
      </c>
      <c r="C374" s="227" t="s">
        <v>25</v>
      </c>
      <c r="D374" s="53" t="s">
        <v>1753</v>
      </c>
      <c r="E374" s="50" t="s">
        <v>874</v>
      </c>
      <c r="F374" s="34" t="s">
        <v>557</v>
      </c>
      <c r="G374" s="34" t="s">
        <v>1754</v>
      </c>
      <c r="H374" s="50" t="s">
        <v>141</v>
      </c>
      <c r="I374" s="34" t="s">
        <v>1755</v>
      </c>
      <c r="J374" s="50"/>
      <c r="K374" s="50"/>
      <c r="L374" s="50"/>
      <c r="M374" s="82">
        <v>8</v>
      </c>
      <c r="N374" s="226">
        <v>46072</v>
      </c>
      <c r="O374" s="225">
        <v>1</v>
      </c>
      <c r="P374" s="53" t="s">
        <v>24</v>
      </c>
      <c r="Q374" s="222" t="s">
        <v>643</v>
      </c>
      <c r="R374" s="34" t="s">
        <v>766</v>
      </c>
    </row>
    <row r="375" spans="1:22" ht="78.599999999999994" hidden="1" customHeight="1">
      <c r="A375" s="50">
        <f t="shared" si="5"/>
        <v>28</v>
      </c>
      <c r="B375" s="90" t="s">
        <v>1756</v>
      </c>
      <c r="C375" s="227" t="s">
        <v>25</v>
      </c>
      <c r="D375" s="53" t="s">
        <v>1757</v>
      </c>
      <c r="E375" s="50" t="s">
        <v>592</v>
      </c>
      <c r="F375" s="34" t="s">
        <v>556</v>
      </c>
      <c r="G375" s="34" t="s">
        <v>1758</v>
      </c>
      <c r="H375" s="50" t="s">
        <v>141</v>
      </c>
      <c r="I375" s="34" t="s">
        <v>1759</v>
      </c>
      <c r="J375" s="50"/>
      <c r="K375" s="50"/>
      <c r="L375" s="50"/>
      <c r="M375" s="82">
        <v>8</v>
      </c>
      <c r="N375" s="226">
        <v>46072</v>
      </c>
      <c r="O375" s="225">
        <v>1</v>
      </c>
      <c r="P375" s="53" t="s">
        <v>24</v>
      </c>
      <c r="Q375" s="222" t="s">
        <v>643</v>
      </c>
      <c r="R375" s="34" t="s">
        <v>766</v>
      </c>
    </row>
    <row r="376" spans="1:22" ht="66" hidden="1">
      <c r="A376" s="50">
        <f t="shared" si="5"/>
        <v>29</v>
      </c>
      <c r="B376" s="90" t="s">
        <v>877</v>
      </c>
      <c r="C376" s="227" t="s">
        <v>25</v>
      </c>
      <c r="D376" s="53" t="s">
        <v>1760</v>
      </c>
      <c r="E376" s="50" t="s">
        <v>736</v>
      </c>
      <c r="F376" s="34" t="s">
        <v>551</v>
      </c>
      <c r="G376" s="34" t="s">
        <v>1761</v>
      </c>
      <c r="H376" s="50" t="s">
        <v>141</v>
      </c>
      <c r="I376" s="34" t="s">
        <v>1762</v>
      </c>
      <c r="J376" s="50"/>
      <c r="K376" s="50"/>
      <c r="L376" s="50"/>
      <c r="M376" s="82">
        <v>8</v>
      </c>
      <c r="N376" s="226">
        <v>46072</v>
      </c>
      <c r="O376" s="225">
        <v>1</v>
      </c>
      <c r="P376" s="53" t="s">
        <v>24</v>
      </c>
      <c r="Q376" s="222" t="s">
        <v>620</v>
      </c>
      <c r="R376" s="34" t="s">
        <v>801</v>
      </c>
    </row>
    <row r="377" spans="1:22" ht="82.5" hidden="1">
      <c r="A377" s="50">
        <f t="shared" si="5"/>
        <v>30</v>
      </c>
      <c r="B377" s="90" t="s">
        <v>1610</v>
      </c>
      <c r="C377" s="227" t="s">
        <v>25</v>
      </c>
      <c r="D377" s="53" t="s">
        <v>1763</v>
      </c>
      <c r="E377" s="50" t="s">
        <v>584</v>
      </c>
      <c r="F377" s="34" t="s">
        <v>552</v>
      </c>
      <c r="G377" s="34" t="s">
        <v>1764</v>
      </c>
      <c r="H377" s="50" t="s">
        <v>141</v>
      </c>
      <c r="I377" s="34" t="s">
        <v>1765</v>
      </c>
      <c r="J377" s="50"/>
      <c r="K377" s="50"/>
      <c r="L377" s="50"/>
      <c r="M377" s="82">
        <v>8</v>
      </c>
      <c r="N377" s="226">
        <v>46073</v>
      </c>
      <c r="O377" s="225">
        <v>1</v>
      </c>
      <c r="P377" s="53" t="s">
        <v>24</v>
      </c>
      <c r="Q377" s="222" t="s">
        <v>643</v>
      </c>
      <c r="R377" s="34" t="s">
        <v>766</v>
      </c>
    </row>
    <row r="378" spans="1:22" ht="82.5" hidden="1">
      <c r="A378" s="50">
        <f t="shared" si="5"/>
        <v>31</v>
      </c>
      <c r="B378" s="90" t="s">
        <v>1766</v>
      </c>
      <c r="C378" s="227" t="s">
        <v>25</v>
      </c>
      <c r="D378" s="53" t="s">
        <v>1763</v>
      </c>
      <c r="E378" s="50" t="s">
        <v>584</v>
      </c>
      <c r="F378" s="34" t="s">
        <v>558</v>
      </c>
      <c r="G378" s="34" t="s">
        <v>1767</v>
      </c>
      <c r="H378" s="50" t="s">
        <v>141</v>
      </c>
      <c r="I378" s="34" t="s">
        <v>1768</v>
      </c>
      <c r="J378" s="50"/>
      <c r="K378" s="50"/>
      <c r="L378" s="50"/>
      <c r="M378" s="82">
        <v>8</v>
      </c>
      <c r="N378" s="226">
        <v>46073</v>
      </c>
      <c r="O378" s="225">
        <v>1</v>
      </c>
      <c r="P378" s="53" t="s">
        <v>24</v>
      </c>
      <c r="Q378" s="222" t="s">
        <v>643</v>
      </c>
      <c r="R378" s="34" t="s">
        <v>766</v>
      </c>
    </row>
    <row r="379" spans="1:22" ht="82.5" hidden="1">
      <c r="A379" s="50">
        <f t="shared" si="5"/>
        <v>32</v>
      </c>
      <c r="B379" s="90" t="s">
        <v>156</v>
      </c>
      <c r="C379" s="227" t="s">
        <v>25</v>
      </c>
      <c r="D379" s="53" t="s">
        <v>1769</v>
      </c>
      <c r="E379" s="50" t="s">
        <v>612</v>
      </c>
      <c r="F379" s="34" t="s">
        <v>553</v>
      </c>
      <c r="G379" s="34" t="s">
        <v>1770</v>
      </c>
      <c r="H379" s="50" t="s">
        <v>141</v>
      </c>
      <c r="I379" s="34" t="s">
        <v>1771</v>
      </c>
      <c r="J379" s="50"/>
      <c r="K379" s="50"/>
      <c r="L379" s="50"/>
      <c r="M379" s="82">
        <v>8</v>
      </c>
      <c r="N379" s="226">
        <v>46073</v>
      </c>
      <c r="O379" s="225">
        <v>1</v>
      </c>
      <c r="P379" s="53" t="s">
        <v>24</v>
      </c>
      <c r="Q379" s="222" t="s">
        <v>643</v>
      </c>
      <c r="R379" s="34" t="s">
        <v>766</v>
      </c>
    </row>
    <row r="380" spans="1:22" ht="66" hidden="1">
      <c r="A380" s="50">
        <f t="shared" si="5"/>
        <v>33</v>
      </c>
      <c r="B380" s="90" t="s">
        <v>1772</v>
      </c>
      <c r="C380" s="227" t="s">
        <v>25</v>
      </c>
      <c r="D380" s="53" t="s">
        <v>1769</v>
      </c>
      <c r="E380" s="50" t="s">
        <v>612</v>
      </c>
      <c r="F380" s="34" t="s">
        <v>553</v>
      </c>
      <c r="G380" s="34" t="s">
        <v>1512</v>
      </c>
      <c r="H380" s="50" t="s">
        <v>141</v>
      </c>
      <c r="I380" s="34" t="s">
        <v>1773</v>
      </c>
      <c r="J380" s="50"/>
      <c r="K380" s="50"/>
      <c r="L380" s="50"/>
      <c r="M380" s="82">
        <v>8</v>
      </c>
      <c r="N380" s="226">
        <v>46073</v>
      </c>
      <c r="O380" s="225">
        <v>1</v>
      </c>
      <c r="P380" s="53" t="s">
        <v>24</v>
      </c>
      <c r="Q380" s="222" t="s">
        <v>643</v>
      </c>
      <c r="R380" s="34" t="s">
        <v>766</v>
      </c>
    </row>
    <row r="381" spans="1:22" ht="82.5" hidden="1">
      <c r="A381" s="50">
        <f t="shared" si="5"/>
        <v>34</v>
      </c>
      <c r="B381" s="90" t="s">
        <v>1774</v>
      </c>
      <c r="C381" s="227" t="s">
        <v>25</v>
      </c>
      <c r="D381" s="53" t="s">
        <v>1769</v>
      </c>
      <c r="E381" s="50" t="s">
        <v>612</v>
      </c>
      <c r="F381" s="34" t="s">
        <v>557</v>
      </c>
      <c r="G381" s="34" t="s">
        <v>1775</v>
      </c>
      <c r="H381" s="50" t="s">
        <v>141</v>
      </c>
      <c r="I381" s="34" t="s">
        <v>1776</v>
      </c>
      <c r="J381" s="50"/>
      <c r="K381" s="50"/>
      <c r="L381" s="50"/>
      <c r="M381" s="82">
        <v>8</v>
      </c>
      <c r="N381" s="226">
        <v>46073</v>
      </c>
      <c r="O381" s="225">
        <v>2</v>
      </c>
      <c r="P381" s="53" t="s">
        <v>24</v>
      </c>
      <c r="Q381" s="222" t="s">
        <v>643</v>
      </c>
      <c r="R381" s="34" t="s">
        <v>766</v>
      </c>
    </row>
    <row r="382" spans="1:22" ht="99" hidden="1">
      <c r="A382" s="50">
        <f t="shared" si="5"/>
        <v>35</v>
      </c>
      <c r="B382" s="90" t="s">
        <v>1777</v>
      </c>
      <c r="C382" s="227" t="s">
        <v>25</v>
      </c>
      <c r="D382" s="53" t="s">
        <v>25</v>
      </c>
      <c r="E382" s="50" t="s">
        <v>612</v>
      </c>
      <c r="F382" s="34" t="s">
        <v>554</v>
      </c>
      <c r="G382" s="34" t="s">
        <v>1778</v>
      </c>
      <c r="H382" s="50" t="s">
        <v>141</v>
      </c>
      <c r="I382" s="34" t="s">
        <v>1779</v>
      </c>
      <c r="J382" s="50"/>
      <c r="K382" s="50"/>
      <c r="L382" s="50"/>
      <c r="M382" s="82">
        <v>8</v>
      </c>
      <c r="N382" s="226">
        <v>46073</v>
      </c>
      <c r="O382" s="225">
        <v>2</v>
      </c>
      <c r="P382" s="53" t="s">
        <v>24</v>
      </c>
      <c r="Q382" s="222" t="s">
        <v>643</v>
      </c>
      <c r="R382" s="34" t="s">
        <v>766</v>
      </c>
    </row>
    <row r="383" spans="1:22" s="138" customFormat="1" ht="82.5" hidden="1">
      <c r="A383" s="135">
        <f t="shared" si="5"/>
        <v>36</v>
      </c>
      <c r="B383" s="134" t="s">
        <v>92</v>
      </c>
      <c r="C383" s="228" t="s">
        <v>25</v>
      </c>
      <c r="D383" s="80" t="s">
        <v>1780</v>
      </c>
      <c r="E383" s="135" t="s">
        <v>736</v>
      </c>
      <c r="F383" s="136" t="s">
        <v>551</v>
      </c>
      <c r="G383" s="136" t="s">
        <v>1781</v>
      </c>
      <c r="H383" s="135" t="s">
        <v>141</v>
      </c>
      <c r="I383" s="136" t="s">
        <v>1782</v>
      </c>
      <c r="J383" s="50"/>
      <c r="K383" s="50"/>
      <c r="L383" s="50"/>
      <c r="M383" s="137">
        <v>8</v>
      </c>
      <c r="N383" s="229">
        <v>46073</v>
      </c>
      <c r="O383" s="230">
        <v>3</v>
      </c>
      <c r="P383" s="80" t="s">
        <v>24</v>
      </c>
      <c r="Q383" s="231" t="s">
        <v>620</v>
      </c>
      <c r="R383" s="136" t="s">
        <v>801</v>
      </c>
      <c r="S383" s="148"/>
      <c r="T383" s="148"/>
      <c r="U383" s="148"/>
      <c r="V383" s="148"/>
    </row>
    <row r="384" spans="1:22" ht="60.75" hidden="1">
      <c r="A384" s="53">
        <v>1</v>
      </c>
      <c r="B384" s="90" t="s">
        <v>158</v>
      </c>
      <c r="C384" s="227" t="s">
        <v>25</v>
      </c>
      <c r="D384" s="53" t="s">
        <v>1783</v>
      </c>
      <c r="E384" s="50" t="s">
        <v>874</v>
      </c>
      <c r="F384" s="34" t="s">
        <v>557</v>
      </c>
      <c r="G384" s="70" t="s">
        <v>159</v>
      </c>
      <c r="H384" s="50" t="s">
        <v>141</v>
      </c>
      <c r="I384" s="70" t="s">
        <v>160</v>
      </c>
      <c r="J384" s="50"/>
      <c r="K384" s="50"/>
      <c r="L384" s="50"/>
      <c r="M384" s="82">
        <v>9</v>
      </c>
      <c r="N384" s="226">
        <v>46074</v>
      </c>
      <c r="O384" s="225">
        <v>2</v>
      </c>
      <c r="P384" s="53" t="s">
        <v>24</v>
      </c>
      <c r="Q384" s="222" t="s">
        <v>575</v>
      </c>
      <c r="R384" s="34" t="s">
        <v>576</v>
      </c>
    </row>
    <row r="385" spans="1:22" ht="60.75" hidden="1">
      <c r="A385" s="53">
        <f>1+A384</f>
        <v>2</v>
      </c>
      <c r="B385" s="90" t="s">
        <v>161</v>
      </c>
      <c r="C385" s="227" t="s">
        <v>25</v>
      </c>
      <c r="D385" s="53" t="s">
        <v>1783</v>
      </c>
      <c r="E385" s="50" t="s">
        <v>874</v>
      </c>
      <c r="F385" s="34" t="s">
        <v>557</v>
      </c>
      <c r="G385" s="70" t="s">
        <v>159</v>
      </c>
      <c r="H385" s="50" t="s">
        <v>141</v>
      </c>
      <c r="I385" s="70" t="s">
        <v>162</v>
      </c>
      <c r="J385" s="50"/>
      <c r="K385" s="50"/>
      <c r="L385" s="50"/>
      <c r="M385" s="82">
        <v>9</v>
      </c>
      <c r="N385" s="226">
        <v>46074</v>
      </c>
      <c r="O385" s="225">
        <v>2</v>
      </c>
      <c r="P385" s="53" t="s">
        <v>24</v>
      </c>
      <c r="Q385" s="222" t="s">
        <v>575</v>
      </c>
      <c r="R385" s="34" t="s">
        <v>576</v>
      </c>
    </row>
    <row r="386" spans="1:22" ht="121.5" hidden="1">
      <c r="A386" s="53">
        <f t="shared" ref="A386:A449" si="6">1+A385</f>
        <v>3</v>
      </c>
      <c r="B386" s="90" t="s">
        <v>156</v>
      </c>
      <c r="C386" s="227" t="s">
        <v>25</v>
      </c>
      <c r="D386" s="53" t="s">
        <v>1784</v>
      </c>
      <c r="E386" s="50" t="s">
        <v>612</v>
      </c>
      <c r="F386" s="34" t="s">
        <v>553</v>
      </c>
      <c r="G386" s="70" t="s">
        <v>163</v>
      </c>
      <c r="H386" s="50" t="s">
        <v>141</v>
      </c>
      <c r="I386" s="70" t="s">
        <v>164</v>
      </c>
      <c r="J386" s="50"/>
      <c r="K386" s="50"/>
      <c r="L386" s="50"/>
      <c r="M386" s="82">
        <v>9</v>
      </c>
      <c r="N386" s="226">
        <v>46075</v>
      </c>
      <c r="O386" s="225">
        <v>1</v>
      </c>
      <c r="P386" s="53" t="s">
        <v>24</v>
      </c>
      <c r="Q386" s="222" t="s">
        <v>575</v>
      </c>
      <c r="R386" s="34" t="s">
        <v>576</v>
      </c>
    </row>
    <row r="387" spans="1:22" ht="81" hidden="1">
      <c r="A387" s="53">
        <f t="shared" si="6"/>
        <v>4</v>
      </c>
      <c r="B387" s="90" t="s">
        <v>95</v>
      </c>
      <c r="C387" s="227" t="s">
        <v>25</v>
      </c>
      <c r="D387" s="53" t="s">
        <v>1785</v>
      </c>
      <c r="E387" s="50" t="s">
        <v>584</v>
      </c>
      <c r="F387" s="34" t="s">
        <v>552</v>
      </c>
      <c r="G387" s="70" t="s">
        <v>165</v>
      </c>
      <c r="H387" s="50" t="s">
        <v>141</v>
      </c>
      <c r="I387" s="70" t="s">
        <v>166</v>
      </c>
      <c r="J387" s="50"/>
      <c r="K387" s="50"/>
      <c r="L387" s="50"/>
      <c r="M387" s="82">
        <v>9</v>
      </c>
      <c r="N387" s="226">
        <v>46075</v>
      </c>
      <c r="O387" s="225">
        <v>0.5</v>
      </c>
      <c r="P387" s="53" t="s">
        <v>24</v>
      </c>
      <c r="Q387" s="222" t="s">
        <v>575</v>
      </c>
      <c r="R387" s="34" t="s">
        <v>576</v>
      </c>
    </row>
    <row r="388" spans="1:22" ht="101.25" hidden="1">
      <c r="A388" s="53">
        <f t="shared" si="6"/>
        <v>5</v>
      </c>
      <c r="B388" s="90" t="s">
        <v>167</v>
      </c>
      <c r="C388" s="227" t="s">
        <v>25</v>
      </c>
      <c r="D388" s="53" t="s">
        <v>1785</v>
      </c>
      <c r="E388" s="50" t="s">
        <v>584</v>
      </c>
      <c r="F388" s="34" t="s">
        <v>552</v>
      </c>
      <c r="G388" s="70" t="s">
        <v>168</v>
      </c>
      <c r="H388" s="50" t="s">
        <v>141</v>
      </c>
      <c r="I388" s="70" t="s">
        <v>169</v>
      </c>
      <c r="J388" s="50"/>
      <c r="K388" s="50"/>
      <c r="L388" s="50"/>
      <c r="M388" s="82">
        <v>9</v>
      </c>
      <c r="N388" s="226">
        <v>46075</v>
      </c>
      <c r="O388" s="225">
        <v>0.5</v>
      </c>
      <c r="P388" s="53" t="s">
        <v>24</v>
      </c>
      <c r="Q388" s="222" t="s">
        <v>575</v>
      </c>
      <c r="R388" s="34" t="s">
        <v>576</v>
      </c>
    </row>
    <row r="389" spans="1:22" ht="121.5" hidden="1">
      <c r="A389" s="53">
        <f t="shared" si="6"/>
        <v>6</v>
      </c>
      <c r="B389" s="90" t="s">
        <v>76</v>
      </c>
      <c r="C389" s="227" t="s">
        <v>25</v>
      </c>
      <c r="D389" s="53" t="s">
        <v>1786</v>
      </c>
      <c r="E389" s="50" t="s">
        <v>573</v>
      </c>
      <c r="F389" s="34" t="s">
        <v>551</v>
      </c>
      <c r="G389" s="70" t="s">
        <v>170</v>
      </c>
      <c r="H389" s="50" t="s">
        <v>141</v>
      </c>
      <c r="I389" s="70" t="s">
        <v>171</v>
      </c>
      <c r="J389" s="50"/>
      <c r="K389" s="50"/>
      <c r="L389" s="50"/>
      <c r="M389" s="82">
        <v>9</v>
      </c>
      <c r="N389" s="226">
        <v>46075</v>
      </c>
      <c r="O389" s="225">
        <v>1</v>
      </c>
      <c r="P389" s="53" t="s">
        <v>24</v>
      </c>
      <c r="Q389" s="222" t="s">
        <v>597</v>
      </c>
      <c r="R389" s="34" t="s">
        <v>598</v>
      </c>
    </row>
    <row r="390" spans="1:22" ht="101.25" hidden="1">
      <c r="A390" s="53">
        <f t="shared" si="6"/>
        <v>7</v>
      </c>
      <c r="B390" s="90" t="s">
        <v>76</v>
      </c>
      <c r="C390" s="227" t="s">
        <v>25</v>
      </c>
      <c r="D390" s="53" t="s">
        <v>1786</v>
      </c>
      <c r="E390" s="50" t="s">
        <v>573</v>
      </c>
      <c r="F390" s="34" t="s">
        <v>551</v>
      </c>
      <c r="G390" s="70" t="s">
        <v>172</v>
      </c>
      <c r="H390" s="50" t="s">
        <v>141</v>
      </c>
      <c r="I390" s="70" t="s">
        <v>173</v>
      </c>
      <c r="J390" s="50"/>
      <c r="K390" s="50"/>
      <c r="L390" s="50"/>
      <c r="M390" s="82">
        <v>9</v>
      </c>
      <c r="N390" s="226">
        <v>46075</v>
      </c>
      <c r="O390" s="225">
        <v>1</v>
      </c>
      <c r="P390" s="53" t="s">
        <v>24</v>
      </c>
      <c r="Q390" s="222" t="s">
        <v>597</v>
      </c>
      <c r="R390" s="34" t="s">
        <v>598</v>
      </c>
    </row>
    <row r="391" spans="1:22" s="138" customFormat="1" ht="101.25" hidden="1">
      <c r="A391" s="53">
        <f t="shared" si="6"/>
        <v>8</v>
      </c>
      <c r="B391" s="90" t="s">
        <v>174</v>
      </c>
      <c r="C391" s="227" t="s">
        <v>25</v>
      </c>
      <c r="D391" s="53" t="s">
        <v>1786</v>
      </c>
      <c r="E391" s="50" t="s">
        <v>592</v>
      </c>
      <c r="F391" s="34" t="s">
        <v>555</v>
      </c>
      <c r="G391" s="70" t="s">
        <v>175</v>
      </c>
      <c r="H391" s="50" t="s">
        <v>141</v>
      </c>
      <c r="I391" s="70" t="s">
        <v>176</v>
      </c>
      <c r="J391" s="50"/>
      <c r="K391" s="50"/>
      <c r="L391" s="50"/>
      <c r="M391" s="82">
        <v>9</v>
      </c>
      <c r="N391" s="226">
        <v>46075</v>
      </c>
      <c r="O391" s="225">
        <v>1</v>
      </c>
      <c r="P391" s="53" t="s">
        <v>24</v>
      </c>
      <c r="Q391" s="222" t="s">
        <v>597</v>
      </c>
      <c r="R391" s="34" t="s">
        <v>598</v>
      </c>
      <c r="S391" s="147"/>
      <c r="T391" s="148"/>
      <c r="U391" s="148"/>
      <c r="V391" s="148"/>
    </row>
    <row r="392" spans="1:22" ht="60.75" hidden="1">
      <c r="A392" s="53">
        <f t="shared" si="6"/>
        <v>9</v>
      </c>
      <c r="B392" s="90" t="s">
        <v>177</v>
      </c>
      <c r="C392" s="227" t="s">
        <v>25</v>
      </c>
      <c r="D392" s="53" t="s">
        <v>1786</v>
      </c>
      <c r="E392" s="50" t="s">
        <v>652</v>
      </c>
      <c r="F392" s="34" t="s">
        <v>549</v>
      </c>
      <c r="G392" s="70" t="s">
        <v>178</v>
      </c>
      <c r="H392" s="50" t="s">
        <v>141</v>
      </c>
      <c r="I392" s="70" t="s">
        <v>179</v>
      </c>
      <c r="J392" s="50"/>
      <c r="K392" s="50"/>
      <c r="L392" s="50"/>
      <c r="M392" s="82">
        <v>9</v>
      </c>
      <c r="N392" s="226">
        <v>46076</v>
      </c>
      <c r="O392" s="225">
        <v>1</v>
      </c>
      <c r="P392" s="53" t="s">
        <v>24</v>
      </c>
      <c r="Q392" s="222" t="s">
        <v>620</v>
      </c>
      <c r="R392" s="34" t="s">
        <v>621</v>
      </c>
    </row>
    <row r="393" spans="1:22" ht="81" hidden="1">
      <c r="A393" s="53">
        <f t="shared" si="6"/>
        <v>10</v>
      </c>
      <c r="B393" s="90" t="s">
        <v>180</v>
      </c>
      <c r="C393" s="227">
        <v>2000018867</v>
      </c>
      <c r="D393" s="53" t="s">
        <v>1787</v>
      </c>
      <c r="E393" s="50" t="s">
        <v>652</v>
      </c>
      <c r="F393" s="34" t="s">
        <v>558</v>
      </c>
      <c r="G393" s="70" t="s">
        <v>181</v>
      </c>
      <c r="H393" s="50" t="s">
        <v>141</v>
      </c>
      <c r="I393" s="70" t="s">
        <v>182</v>
      </c>
      <c r="J393" s="50"/>
      <c r="K393" s="50"/>
      <c r="L393" s="50"/>
      <c r="M393" s="82">
        <v>9</v>
      </c>
      <c r="N393" s="226">
        <v>46076</v>
      </c>
      <c r="O393" s="225">
        <v>2.5</v>
      </c>
      <c r="P393" s="53" t="s">
        <v>24</v>
      </c>
      <c r="Q393" s="222" t="s">
        <v>620</v>
      </c>
      <c r="R393" s="34" t="s">
        <v>621</v>
      </c>
    </row>
    <row r="394" spans="1:22" ht="121.5" hidden="1">
      <c r="A394" s="53">
        <f t="shared" si="6"/>
        <v>11</v>
      </c>
      <c r="B394" s="90" t="s">
        <v>183</v>
      </c>
      <c r="C394" s="227" t="s">
        <v>25</v>
      </c>
      <c r="D394" s="53" t="s">
        <v>1788</v>
      </c>
      <c r="E394" s="50" t="s">
        <v>612</v>
      </c>
      <c r="F394" s="34" t="s">
        <v>558</v>
      </c>
      <c r="G394" s="70" t="s">
        <v>184</v>
      </c>
      <c r="H394" s="50" t="s">
        <v>141</v>
      </c>
      <c r="I394" s="70" t="s">
        <v>185</v>
      </c>
      <c r="J394" s="50"/>
      <c r="K394" s="50"/>
      <c r="L394" s="50"/>
      <c r="M394" s="82">
        <v>9</v>
      </c>
      <c r="N394" s="226">
        <v>46076</v>
      </c>
      <c r="O394" s="225">
        <v>0.5</v>
      </c>
      <c r="P394" s="53" t="s">
        <v>24</v>
      </c>
      <c r="Q394" s="222" t="s">
        <v>620</v>
      </c>
      <c r="R394" s="34" t="s">
        <v>621</v>
      </c>
    </row>
    <row r="395" spans="1:22" ht="81" hidden="1">
      <c r="A395" s="53">
        <f t="shared" si="6"/>
        <v>12</v>
      </c>
      <c r="B395" s="90" t="s">
        <v>186</v>
      </c>
      <c r="C395" s="227" t="s">
        <v>25</v>
      </c>
      <c r="D395" s="53" t="s">
        <v>1788</v>
      </c>
      <c r="E395" s="50" t="s">
        <v>612</v>
      </c>
      <c r="F395" s="34" t="s">
        <v>554</v>
      </c>
      <c r="G395" s="70" t="s">
        <v>187</v>
      </c>
      <c r="H395" s="50" t="s">
        <v>141</v>
      </c>
      <c r="I395" s="70" t="s">
        <v>188</v>
      </c>
      <c r="J395" s="50"/>
      <c r="K395" s="50"/>
      <c r="L395" s="50"/>
      <c r="M395" s="82">
        <v>9</v>
      </c>
      <c r="N395" s="226">
        <v>46076</v>
      </c>
      <c r="O395" s="225">
        <v>1</v>
      </c>
      <c r="P395" s="53" t="s">
        <v>24</v>
      </c>
      <c r="Q395" s="222" t="s">
        <v>620</v>
      </c>
      <c r="R395" s="34" t="s">
        <v>621</v>
      </c>
    </row>
    <row r="396" spans="1:22" ht="121.5" hidden="1">
      <c r="A396" s="53">
        <f t="shared" si="6"/>
        <v>13</v>
      </c>
      <c r="B396" s="90" t="s">
        <v>155</v>
      </c>
      <c r="C396" s="227">
        <v>2000018875</v>
      </c>
      <c r="D396" s="53" t="s">
        <v>1788</v>
      </c>
      <c r="E396" s="50" t="s">
        <v>612</v>
      </c>
      <c r="F396" s="34" t="s">
        <v>554</v>
      </c>
      <c r="G396" s="70" t="s">
        <v>189</v>
      </c>
      <c r="H396" s="50" t="s">
        <v>810</v>
      </c>
      <c r="I396" s="70" t="s">
        <v>190</v>
      </c>
      <c r="J396" s="50"/>
      <c r="K396" s="50"/>
      <c r="L396" s="50"/>
      <c r="M396" s="82">
        <v>9</v>
      </c>
      <c r="N396" s="226">
        <v>46076</v>
      </c>
      <c r="O396" s="225">
        <v>1</v>
      </c>
      <c r="P396" s="53" t="s">
        <v>24</v>
      </c>
      <c r="Q396" s="222" t="s">
        <v>620</v>
      </c>
      <c r="R396" s="34" t="s">
        <v>621</v>
      </c>
    </row>
    <row r="397" spans="1:22" ht="81" hidden="1">
      <c r="A397" s="53">
        <f t="shared" si="6"/>
        <v>14</v>
      </c>
      <c r="B397" s="90" t="s">
        <v>191</v>
      </c>
      <c r="C397" s="227" t="s">
        <v>25</v>
      </c>
      <c r="D397" s="53" t="s">
        <v>1786</v>
      </c>
      <c r="E397" s="50" t="s">
        <v>652</v>
      </c>
      <c r="F397" s="34" t="s">
        <v>551</v>
      </c>
      <c r="G397" s="70" t="s">
        <v>192</v>
      </c>
      <c r="H397" s="50" t="s">
        <v>141</v>
      </c>
      <c r="I397" s="70" t="s">
        <v>193</v>
      </c>
      <c r="J397" s="50"/>
      <c r="K397" s="50"/>
      <c r="L397" s="50"/>
      <c r="M397" s="82">
        <v>9</v>
      </c>
      <c r="N397" s="226">
        <v>46076</v>
      </c>
      <c r="O397" s="225">
        <v>1</v>
      </c>
      <c r="P397" s="53" t="s">
        <v>24</v>
      </c>
      <c r="Q397" s="222" t="s">
        <v>620</v>
      </c>
      <c r="R397" s="34" t="s">
        <v>621</v>
      </c>
    </row>
    <row r="398" spans="1:22" ht="81" hidden="1">
      <c r="A398" s="53">
        <f t="shared" si="6"/>
        <v>15</v>
      </c>
      <c r="B398" s="90" t="s">
        <v>194</v>
      </c>
      <c r="C398" s="227" t="s">
        <v>25</v>
      </c>
      <c r="D398" s="53" t="s">
        <v>25</v>
      </c>
      <c r="E398" s="50" t="s">
        <v>1789</v>
      </c>
      <c r="F398" s="34" t="s">
        <v>556</v>
      </c>
      <c r="G398" s="70" t="s">
        <v>195</v>
      </c>
      <c r="H398" s="50" t="s">
        <v>141</v>
      </c>
      <c r="I398" s="70" t="s">
        <v>196</v>
      </c>
      <c r="J398" s="50"/>
      <c r="K398" s="50"/>
      <c r="L398" s="50"/>
      <c r="M398" s="82">
        <v>9</v>
      </c>
      <c r="N398" s="226">
        <v>46076</v>
      </c>
      <c r="O398" s="225">
        <v>1</v>
      </c>
      <c r="P398" s="53" t="s">
        <v>24</v>
      </c>
      <c r="Q398" s="222" t="s">
        <v>620</v>
      </c>
      <c r="R398" s="34" t="s">
        <v>621</v>
      </c>
    </row>
    <row r="399" spans="1:22" ht="101.25" hidden="1">
      <c r="A399" s="53">
        <f t="shared" si="6"/>
        <v>16</v>
      </c>
      <c r="B399" s="90" t="s">
        <v>106</v>
      </c>
      <c r="C399" s="227" t="s">
        <v>25</v>
      </c>
      <c r="D399" s="53" t="s">
        <v>25</v>
      </c>
      <c r="E399" s="50" t="s">
        <v>612</v>
      </c>
      <c r="F399" s="34" t="s">
        <v>552</v>
      </c>
      <c r="G399" s="70" t="s">
        <v>197</v>
      </c>
      <c r="H399" s="50" t="s">
        <v>141</v>
      </c>
      <c r="I399" s="70" t="s">
        <v>198</v>
      </c>
      <c r="J399" s="50"/>
      <c r="K399" s="50"/>
      <c r="L399" s="50"/>
      <c r="M399" s="82">
        <v>9</v>
      </c>
      <c r="N399" s="226">
        <v>46076</v>
      </c>
      <c r="O399" s="225">
        <v>1</v>
      </c>
      <c r="P399" s="53" t="s">
        <v>24</v>
      </c>
      <c r="Q399" s="222" t="s">
        <v>620</v>
      </c>
      <c r="R399" s="34" t="s">
        <v>621</v>
      </c>
    </row>
    <row r="400" spans="1:22" ht="101.25" hidden="1">
      <c r="A400" s="53">
        <f t="shared" si="6"/>
        <v>17</v>
      </c>
      <c r="B400" s="90" t="s">
        <v>177</v>
      </c>
      <c r="C400" s="227" t="s">
        <v>25</v>
      </c>
      <c r="D400" s="53" t="s">
        <v>1790</v>
      </c>
      <c r="E400" s="50" t="s">
        <v>652</v>
      </c>
      <c r="F400" s="34" t="s">
        <v>549</v>
      </c>
      <c r="G400" s="70" t="s">
        <v>199</v>
      </c>
      <c r="H400" s="50" t="s">
        <v>141</v>
      </c>
      <c r="I400" s="70" t="s">
        <v>200</v>
      </c>
      <c r="J400" s="50"/>
      <c r="K400" s="50"/>
      <c r="L400" s="50"/>
      <c r="M400" s="82">
        <v>9</v>
      </c>
      <c r="N400" s="226">
        <v>46076</v>
      </c>
      <c r="O400" s="225">
        <v>1</v>
      </c>
      <c r="P400" s="53" t="s">
        <v>24</v>
      </c>
      <c r="Q400" s="222" t="s">
        <v>643</v>
      </c>
      <c r="R400" s="34" t="s">
        <v>644</v>
      </c>
    </row>
    <row r="401" spans="1:18" ht="121.5" hidden="1">
      <c r="A401" s="53">
        <f t="shared" si="6"/>
        <v>18</v>
      </c>
      <c r="B401" s="90" t="s">
        <v>108</v>
      </c>
      <c r="C401" s="227" t="s">
        <v>25</v>
      </c>
      <c r="D401" s="53" t="s">
        <v>1791</v>
      </c>
      <c r="E401" s="50" t="s">
        <v>736</v>
      </c>
      <c r="F401" s="34" t="s">
        <v>551</v>
      </c>
      <c r="G401" s="70" t="s">
        <v>201</v>
      </c>
      <c r="H401" s="50" t="s">
        <v>141</v>
      </c>
      <c r="I401" s="70" t="s">
        <v>202</v>
      </c>
      <c r="J401" s="50"/>
      <c r="K401" s="50"/>
      <c r="L401" s="50"/>
      <c r="M401" s="82">
        <v>9</v>
      </c>
      <c r="N401" s="226">
        <v>46076</v>
      </c>
      <c r="O401" s="225">
        <v>1</v>
      </c>
      <c r="P401" s="53" t="s">
        <v>24</v>
      </c>
      <c r="Q401" s="222" t="s">
        <v>643</v>
      </c>
      <c r="R401" s="34" t="s">
        <v>644</v>
      </c>
    </row>
    <row r="402" spans="1:18" ht="101.25" hidden="1">
      <c r="A402" s="53">
        <f t="shared" si="6"/>
        <v>19</v>
      </c>
      <c r="B402" s="90" t="s">
        <v>191</v>
      </c>
      <c r="C402" s="227" t="s">
        <v>25</v>
      </c>
      <c r="D402" s="53" t="s">
        <v>1790</v>
      </c>
      <c r="E402" s="50" t="s">
        <v>652</v>
      </c>
      <c r="F402" s="34" t="s">
        <v>549</v>
      </c>
      <c r="G402" s="70" t="s">
        <v>203</v>
      </c>
      <c r="H402" s="50" t="s">
        <v>141</v>
      </c>
      <c r="I402" s="70" t="s">
        <v>204</v>
      </c>
      <c r="J402" s="50"/>
      <c r="K402" s="50"/>
      <c r="L402" s="50"/>
      <c r="M402" s="82">
        <v>9</v>
      </c>
      <c r="N402" s="226">
        <v>46076</v>
      </c>
      <c r="O402" s="225">
        <v>0.5</v>
      </c>
      <c r="P402" s="53" t="s">
        <v>24</v>
      </c>
      <c r="Q402" s="222" t="s">
        <v>643</v>
      </c>
      <c r="R402" s="34" t="s">
        <v>644</v>
      </c>
    </row>
    <row r="403" spans="1:18" ht="101.25" hidden="1">
      <c r="A403" s="53">
        <f t="shared" si="6"/>
        <v>20</v>
      </c>
      <c r="B403" s="90" t="s">
        <v>106</v>
      </c>
      <c r="C403" s="227" t="s">
        <v>25</v>
      </c>
      <c r="D403" s="53" t="s">
        <v>1792</v>
      </c>
      <c r="E403" s="50" t="s">
        <v>612</v>
      </c>
      <c r="F403" s="34" t="s">
        <v>552</v>
      </c>
      <c r="G403" s="70" t="s">
        <v>205</v>
      </c>
      <c r="H403" s="50" t="s">
        <v>141</v>
      </c>
      <c r="I403" s="70" t="s">
        <v>206</v>
      </c>
      <c r="J403" s="50"/>
      <c r="K403" s="50"/>
      <c r="L403" s="50"/>
      <c r="M403" s="82">
        <v>9</v>
      </c>
      <c r="N403" s="226">
        <v>46077</v>
      </c>
      <c r="O403" s="225">
        <v>1</v>
      </c>
      <c r="P403" s="53" t="s">
        <v>24</v>
      </c>
      <c r="Q403" s="222" t="s">
        <v>620</v>
      </c>
      <c r="R403" s="34" t="s">
        <v>621</v>
      </c>
    </row>
    <row r="404" spans="1:18" ht="121.5" hidden="1">
      <c r="A404" s="53">
        <f t="shared" si="6"/>
        <v>21</v>
      </c>
      <c r="B404" s="90" t="s">
        <v>207</v>
      </c>
      <c r="C404" s="227" t="s">
        <v>25</v>
      </c>
      <c r="D404" s="53" t="s">
        <v>1793</v>
      </c>
      <c r="E404" s="50" t="s">
        <v>592</v>
      </c>
      <c r="F404" s="34" t="s">
        <v>677</v>
      </c>
      <c r="G404" s="70" t="s">
        <v>208</v>
      </c>
      <c r="H404" s="50" t="s">
        <v>141</v>
      </c>
      <c r="I404" s="70" t="s">
        <v>209</v>
      </c>
      <c r="J404" s="50"/>
      <c r="K404" s="50"/>
      <c r="L404" s="50"/>
      <c r="M404" s="82">
        <v>9</v>
      </c>
      <c r="N404" s="226">
        <v>46077</v>
      </c>
      <c r="O404" s="225">
        <v>1.5</v>
      </c>
      <c r="P404" s="53" t="s">
        <v>24</v>
      </c>
      <c r="Q404" s="222" t="s">
        <v>620</v>
      </c>
      <c r="R404" s="34" t="s">
        <v>621</v>
      </c>
    </row>
    <row r="405" spans="1:18" ht="60.75" hidden="1">
      <c r="A405" s="53">
        <f t="shared" si="6"/>
        <v>22</v>
      </c>
      <c r="B405" s="90" t="s">
        <v>177</v>
      </c>
      <c r="C405" s="227" t="s">
        <v>25</v>
      </c>
      <c r="D405" s="53" t="s">
        <v>1794</v>
      </c>
      <c r="E405" s="50" t="s">
        <v>652</v>
      </c>
      <c r="F405" s="34" t="s">
        <v>549</v>
      </c>
      <c r="G405" s="70" t="s">
        <v>96</v>
      </c>
      <c r="H405" s="50" t="s">
        <v>141</v>
      </c>
      <c r="I405" s="70" t="s">
        <v>210</v>
      </c>
      <c r="J405" s="50"/>
      <c r="K405" s="50"/>
      <c r="L405" s="50"/>
      <c r="M405" s="82">
        <v>9</v>
      </c>
      <c r="N405" s="226">
        <v>46077</v>
      </c>
      <c r="O405" s="225">
        <v>1</v>
      </c>
      <c r="P405" s="53" t="s">
        <v>24</v>
      </c>
      <c r="Q405" s="222" t="s">
        <v>620</v>
      </c>
      <c r="R405" s="34" t="s">
        <v>621</v>
      </c>
    </row>
    <row r="406" spans="1:18" ht="121.5" hidden="1">
      <c r="A406" s="53">
        <f t="shared" si="6"/>
        <v>23</v>
      </c>
      <c r="B406" s="90" t="s">
        <v>211</v>
      </c>
      <c r="C406" s="227" t="s">
        <v>25</v>
      </c>
      <c r="D406" s="53" t="s">
        <v>1794</v>
      </c>
      <c r="E406" s="50" t="s">
        <v>652</v>
      </c>
      <c r="F406" s="34" t="s">
        <v>549</v>
      </c>
      <c r="G406" s="70" t="s">
        <v>212</v>
      </c>
      <c r="H406" s="50" t="s">
        <v>141</v>
      </c>
      <c r="I406" s="70" t="s">
        <v>213</v>
      </c>
      <c r="J406" s="50"/>
      <c r="K406" s="50"/>
      <c r="L406" s="50"/>
      <c r="M406" s="82">
        <v>9</v>
      </c>
      <c r="N406" s="226">
        <v>46077</v>
      </c>
      <c r="O406" s="225">
        <v>1</v>
      </c>
      <c r="P406" s="53" t="s">
        <v>24</v>
      </c>
      <c r="Q406" s="222" t="s">
        <v>620</v>
      </c>
      <c r="R406" s="34" t="s">
        <v>621</v>
      </c>
    </row>
    <row r="407" spans="1:18" ht="81" hidden="1">
      <c r="A407" s="53">
        <f t="shared" si="6"/>
        <v>24</v>
      </c>
      <c r="B407" s="90" t="s">
        <v>71</v>
      </c>
      <c r="C407" s="227" t="s">
        <v>25</v>
      </c>
      <c r="D407" s="53" t="s">
        <v>1794</v>
      </c>
      <c r="E407" s="50" t="s">
        <v>652</v>
      </c>
      <c r="F407" s="34" t="s">
        <v>549</v>
      </c>
      <c r="G407" s="70" t="s">
        <v>214</v>
      </c>
      <c r="H407" s="50" t="s">
        <v>141</v>
      </c>
      <c r="I407" s="70" t="s">
        <v>215</v>
      </c>
      <c r="J407" s="50"/>
      <c r="K407" s="50"/>
      <c r="L407" s="50"/>
      <c r="M407" s="82">
        <v>9</v>
      </c>
      <c r="N407" s="226">
        <v>46077</v>
      </c>
      <c r="O407" s="225">
        <v>1</v>
      </c>
      <c r="P407" s="53" t="s">
        <v>24</v>
      </c>
      <c r="Q407" s="222" t="s">
        <v>620</v>
      </c>
      <c r="R407" s="34" t="s">
        <v>621</v>
      </c>
    </row>
    <row r="408" spans="1:18" ht="101.25" hidden="1">
      <c r="A408" s="53">
        <f t="shared" si="6"/>
        <v>25</v>
      </c>
      <c r="B408" s="90" t="s">
        <v>58</v>
      </c>
      <c r="C408" s="227" t="s">
        <v>25</v>
      </c>
      <c r="D408" s="53" t="s">
        <v>1794</v>
      </c>
      <c r="E408" s="50" t="s">
        <v>652</v>
      </c>
      <c r="F408" s="34" t="s">
        <v>549</v>
      </c>
      <c r="G408" s="70" t="s">
        <v>216</v>
      </c>
      <c r="H408" s="50" t="s">
        <v>141</v>
      </c>
      <c r="I408" s="70" t="s">
        <v>217</v>
      </c>
      <c r="J408" s="50"/>
      <c r="K408" s="50"/>
      <c r="L408" s="50"/>
      <c r="M408" s="82">
        <v>9</v>
      </c>
      <c r="N408" s="226">
        <v>46077</v>
      </c>
      <c r="O408" s="225">
        <v>2</v>
      </c>
      <c r="P408" s="53" t="s">
        <v>24</v>
      </c>
      <c r="Q408" s="222" t="s">
        <v>620</v>
      </c>
      <c r="R408" s="34" t="s">
        <v>621</v>
      </c>
    </row>
    <row r="409" spans="1:18" ht="121.5" hidden="1">
      <c r="A409" s="53">
        <f t="shared" si="6"/>
        <v>26</v>
      </c>
      <c r="B409" s="90" t="s">
        <v>218</v>
      </c>
      <c r="C409" s="227" t="s">
        <v>25</v>
      </c>
      <c r="D409" s="53" t="s">
        <v>1792</v>
      </c>
      <c r="E409" s="50" t="s">
        <v>612</v>
      </c>
      <c r="F409" s="34" t="s">
        <v>554</v>
      </c>
      <c r="G409" s="70" t="s">
        <v>219</v>
      </c>
      <c r="H409" s="50" t="s">
        <v>141</v>
      </c>
      <c r="I409" s="70" t="s">
        <v>220</v>
      </c>
      <c r="J409" s="50"/>
      <c r="K409" s="50"/>
      <c r="L409" s="50"/>
      <c r="M409" s="82">
        <v>9</v>
      </c>
      <c r="N409" s="226">
        <v>46077</v>
      </c>
      <c r="O409" s="225">
        <v>1</v>
      </c>
      <c r="P409" s="53" t="s">
        <v>24</v>
      </c>
      <c r="Q409" s="222" t="s">
        <v>643</v>
      </c>
      <c r="R409" s="34" t="s">
        <v>644</v>
      </c>
    </row>
    <row r="410" spans="1:18" ht="121.5" hidden="1">
      <c r="A410" s="53">
        <f t="shared" si="6"/>
        <v>27</v>
      </c>
      <c r="B410" s="90" t="s">
        <v>221</v>
      </c>
      <c r="C410" s="227" t="s">
        <v>25</v>
      </c>
      <c r="D410" s="53" t="s">
        <v>1795</v>
      </c>
      <c r="E410" s="50" t="s">
        <v>573</v>
      </c>
      <c r="F410" s="34" t="s">
        <v>551</v>
      </c>
      <c r="G410" s="70" t="s">
        <v>222</v>
      </c>
      <c r="H410" s="50" t="s">
        <v>141</v>
      </c>
      <c r="I410" s="70" t="s">
        <v>223</v>
      </c>
      <c r="J410" s="50"/>
      <c r="K410" s="50"/>
      <c r="L410" s="50"/>
      <c r="M410" s="82">
        <v>9</v>
      </c>
      <c r="N410" s="226">
        <v>46077</v>
      </c>
      <c r="O410" s="225">
        <v>3</v>
      </c>
      <c r="P410" s="53" t="s">
        <v>24</v>
      </c>
      <c r="Q410" s="222" t="s">
        <v>643</v>
      </c>
      <c r="R410" s="34" t="s">
        <v>644</v>
      </c>
    </row>
    <row r="411" spans="1:18" ht="121.5" hidden="1">
      <c r="A411" s="53">
        <f t="shared" si="6"/>
        <v>28</v>
      </c>
      <c r="B411" s="90" t="s">
        <v>224</v>
      </c>
      <c r="C411" s="227" t="s">
        <v>1796</v>
      </c>
      <c r="D411" s="53" t="s">
        <v>25</v>
      </c>
      <c r="E411" s="50" t="s">
        <v>652</v>
      </c>
      <c r="F411" s="34" t="s">
        <v>549</v>
      </c>
      <c r="G411" s="70" t="s">
        <v>225</v>
      </c>
      <c r="H411" s="50" t="s">
        <v>141</v>
      </c>
      <c r="I411" s="70" t="s">
        <v>226</v>
      </c>
      <c r="J411" s="50"/>
      <c r="K411" s="50"/>
      <c r="L411" s="50"/>
      <c r="M411" s="82">
        <v>9</v>
      </c>
      <c r="N411" s="226">
        <v>46078</v>
      </c>
      <c r="O411" s="225">
        <v>2.5</v>
      </c>
      <c r="P411" s="53" t="s">
        <v>24</v>
      </c>
      <c r="Q411" s="222" t="s">
        <v>597</v>
      </c>
      <c r="R411" s="34" t="s">
        <v>683</v>
      </c>
    </row>
    <row r="412" spans="1:18" ht="101.25" hidden="1">
      <c r="A412" s="53">
        <f t="shared" si="6"/>
        <v>29</v>
      </c>
      <c r="B412" s="90" t="s">
        <v>75</v>
      </c>
      <c r="C412" s="227" t="s">
        <v>25</v>
      </c>
      <c r="D412" s="53" t="s">
        <v>1797</v>
      </c>
      <c r="E412" s="50" t="s">
        <v>573</v>
      </c>
      <c r="F412" s="34" t="s">
        <v>551</v>
      </c>
      <c r="G412" s="70" t="s">
        <v>227</v>
      </c>
      <c r="H412" s="50" t="s">
        <v>141</v>
      </c>
      <c r="I412" s="70" t="s">
        <v>228</v>
      </c>
      <c r="J412" s="50"/>
      <c r="K412" s="50"/>
      <c r="L412" s="50"/>
      <c r="M412" s="82">
        <v>9</v>
      </c>
      <c r="N412" s="226">
        <v>46078</v>
      </c>
      <c r="O412" s="225">
        <v>1</v>
      </c>
      <c r="P412" s="53" t="s">
        <v>24</v>
      </c>
      <c r="Q412" s="222" t="s">
        <v>597</v>
      </c>
      <c r="R412" s="34" t="s">
        <v>683</v>
      </c>
    </row>
    <row r="413" spans="1:18" ht="101.25" hidden="1">
      <c r="A413" s="53">
        <f t="shared" si="6"/>
        <v>30</v>
      </c>
      <c r="B413" s="90" t="s">
        <v>49</v>
      </c>
      <c r="C413" s="227" t="s">
        <v>25</v>
      </c>
      <c r="D413" s="53" t="s">
        <v>1797</v>
      </c>
      <c r="E413" s="50" t="s">
        <v>573</v>
      </c>
      <c r="F413" s="34" t="s">
        <v>551</v>
      </c>
      <c r="G413" s="70" t="s">
        <v>227</v>
      </c>
      <c r="H413" s="50" t="s">
        <v>141</v>
      </c>
      <c r="I413" s="70" t="s">
        <v>228</v>
      </c>
      <c r="J413" s="50"/>
      <c r="K413" s="50"/>
      <c r="L413" s="50"/>
      <c r="M413" s="82">
        <v>9</v>
      </c>
      <c r="N413" s="226">
        <v>46078</v>
      </c>
      <c r="O413" s="225">
        <v>1</v>
      </c>
      <c r="P413" s="53" t="s">
        <v>24</v>
      </c>
      <c r="Q413" s="222" t="s">
        <v>597</v>
      </c>
      <c r="R413" s="34" t="s">
        <v>683</v>
      </c>
    </row>
    <row r="414" spans="1:18" ht="81" hidden="1">
      <c r="A414" s="53">
        <f t="shared" si="6"/>
        <v>31</v>
      </c>
      <c r="B414" s="90" t="s">
        <v>109</v>
      </c>
      <c r="C414" s="227" t="s">
        <v>25</v>
      </c>
      <c r="D414" s="53" t="s">
        <v>1797</v>
      </c>
      <c r="E414" s="50" t="s">
        <v>573</v>
      </c>
      <c r="F414" s="34" t="s">
        <v>551</v>
      </c>
      <c r="G414" s="70" t="s">
        <v>229</v>
      </c>
      <c r="H414" s="50" t="s">
        <v>141</v>
      </c>
      <c r="I414" s="70" t="s">
        <v>230</v>
      </c>
      <c r="J414" s="50"/>
      <c r="K414" s="50"/>
      <c r="L414" s="50"/>
      <c r="M414" s="82">
        <v>9</v>
      </c>
      <c r="N414" s="226">
        <v>46078</v>
      </c>
      <c r="O414" s="225">
        <v>1</v>
      </c>
      <c r="P414" s="53" t="s">
        <v>24</v>
      </c>
      <c r="Q414" s="222" t="s">
        <v>597</v>
      </c>
      <c r="R414" s="34" t="s">
        <v>683</v>
      </c>
    </row>
    <row r="415" spans="1:18" ht="81" hidden="1">
      <c r="A415" s="53">
        <f t="shared" si="6"/>
        <v>32</v>
      </c>
      <c r="B415" s="90" t="s">
        <v>92</v>
      </c>
      <c r="C415" s="227" t="s">
        <v>25</v>
      </c>
      <c r="D415" s="53" t="s">
        <v>1797</v>
      </c>
      <c r="E415" s="50" t="s">
        <v>573</v>
      </c>
      <c r="F415" s="34" t="s">
        <v>551</v>
      </c>
      <c r="G415" s="70" t="s">
        <v>229</v>
      </c>
      <c r="H415" s="50" t="s">
        <v>141</v>
      </c>
      <c r="I415" s="70" t="s">
        <v>230</v>
      </c>
      <c r="J415" s="50"/>
      <c r="K415" s="50"/>
      <c r="L415" s="50"/>
      <c r="M415" s="82">
        <v>9</v>
      </c>
      <c r="N415" s="226">
        <v>46078</v>
      </c>
      <c r="O415" s="225">
        <v>1</v>
      </c>
      <c r="P415" s="53" t="s">
        <v>24</v>
      </c>
      <c r="Q415" s="222" t="s">
        <v>597</v>
      </c>
      <c r="R415" s="34" t="s">
        <v>683</v>
      </c>
    </row>
    <row r="416" spans="1:18" ht="101.25" hidden="1">
      <c r="A416" s="53">
        <f t="shared" si="6"/>
        <v>33</v>
      </c>
      <c r="B416" s="90" t="s">
        <v>231</v>
      </c>
      <c r="C416" s="227" t="s">
        <v>25</v>
      </c>
      <c r="D416" s="53" t="s">
        <v>1798</v>
      </c>
      <c r="E416" s="50" t="s">
        <v>573</v>
      </c>
      <c r="F416" s="34" t="s">
        <v>551</v>
      </c>
      <c r="G416" s="70" t="s">
        <v>232</v>
      </c>
      <c r="H416" s="50" t="s">
        <v>141</v>
      </c>
      <c r="I416" s="70" t="s">
        <v>233</v>
      </c>
      <c r="J416" s="50"/>
      <c r="K416" s="50"/>
      <c r="L416" s="50"/>
      <c r="M416" s="82">
        <v>9</v>
      </c>
      <c r="N416" s="226">
        <v>46078</v>
      </c>
      <c r="O416" s="225">
        <v>3</v>
      </c>
      <c r="P416" s="53" t="s">
        <v>24</v>
      </c>
      <c r="Q416" s="222" t="s">
        <v>597</v>
      </c>
      <c r="R416" s="34" t="s">
        <v>683</v>
      </c>
    </row>
    <row r="417" spans="1:18" ht="101.25" hidden="1">
      <c r="A417" s="53">
        <f t="shared" si="6"/>
        <v>34</v>
      </c>
      <c r="B417" s="90" t="s">
        <v>234</v>
      </c>
      <c r="C417" s="227" t="s">
        <v>25</v>
      </c>
      <c r="D417" s="53">
        <v>2471</v>
      </c>
      <c r="E417" s="50" t="s">
        <v>584</v>
      </c>
      <c r="F417" s="34" t="s">
        <v>554</v>
      </c>
      <c r="G417" s="70" t="s">
        <v>235</v>
      </c>
      <c r="H417" s="50" t="s">
        <v>141</v>
      </c>
      <c r="I417" s="70" t="s">
        <v>236</v>
      </c>
      <c r="J417" s="50"/>
      <c r="K417" s="50"/>
      <c r="L417" s="50"/>
      <c r="M417" s="82">
        <v>9</v>
      </c>
      <c r="N417" s="226">
        <v>46078</v>
      </c>
      <c r="O417" s="225">
        <v>1</v>
      </c>
      <c r="P417" s="53" t="s">
        <v>24</v>
      </c>
      <c r="Q417" s="222" t="s">
        <v>597</v>
      </c>
      <c r="R417" s="34" t="s">
        <v>683</v>
      </c>
    </row>
    <row r="418" spans="1:18" ht="60.75" hidden="1">
      <c r="A418" s="53">
        <f t="shared" si="6"/>
        <v>35</v>
      </c>
      <c r="B418" s="90" t="s">
        <v>237</v>
      </c>
      <c r="C418" s="227" t="s">
        <v>25</v>
      </c>
      <c r="D418" s="53">
        <v>2749</v>
      </c>
      <c r="E418" s="50" t="s">
        <v>584</v>
      </c>
      <c r="F418" s="34" t="s">
        <v>553</v>
      </c>
      <c r="G418" s="70" t="s">
        <v>238</v>
      </c>
      <c r="H418" s="50" t="s">
        <v>141</v>
      </c>
      <c r="I418" s="70" t="s">
        <v>239</v>
      </c>
      <c r="J418" s="50"/>
      <c r="K418" s="50"/>
      <c r="L418" s="50"/>
      <c r="M418" s="82">
        <v>9</v>
      </c>
      <c r="N418" s="226">
        <v>46078</v>
      </c>
      <c r="O418" s="225">
        <v>1</v>
      </c>
      <c r="P418" s="53" t="s">
        <v>24</v>
      </c>
      <c r="Q418" s="222" t="s">
        <v>597</v>
      </c>
      <c r="R418" s="34" t="s">
        <v>683</v>
      </c>
    </row>
    <row r="419" spans="1:18" ht="81" hidden="1">
      <c r="A419" s="53">
        <f t="shared" si="6"/>
        <v>36</v>
      </c>
      <c r="B419" s="90" t="s">
        <v>107</v>
      </c>
      <c r="C419" s="227" t="s">
        <v>25</v>
      </c>
      <c r="D419" s="53">
        <v>0</v>
      </c>
      <c r="E419" s="50" t="s">
        <v>573</v>
      </c>
      <c r="F419" s="34" t="s">
        <v>551</v>
      </c>
      <c r="G419" s="70" t="s">
        <v>240</v>
      </c>
      <c r="H419" s="50" t="s">
        <v>141</v>
      </c>
      <c r="I419" s="70" t="s">
        <v>241</v>
      </c>
      <c r="J419" s="50"/>
      <c r="K419" s="50"/>
      <c r="L419" s="50"/>
      <c r="M419" s="82">
        <v>9</v>
      </c>
      <c r="N419" s="226">
        <v>46078</v>
      </c>
      <c r="O419" s="225">
        <v>1</v>
      </c>
      <c r="P419" s="53" t="s">
        <v>24</v>
      </c>
      <c r="Q419" s="222" t="s">
        <v>597</v>
      </c>
      <c r="R419" s="34" t="s">
        <v>683</v>
      </c>
    </row>
    <row r="420" spans="1:18" ht="60.75" hidden="1">
      <c r="A420" s="53">
        <f t="shared" si="6"/>
        <v>37</v>
      </c>
      <c r="B420" s="90" t="s">
        <v>174</v>
      </c>
      <c r="C420" s="227" t="s">
        <v>25</v>
      </c>
      <c r="D420" s="53" t="s">
        <v>1799</v>
      </c>
      <c r="E420" s="50" t="s">
        <v>592</v>
      </c>
      <c r="F420" s="34" t="s">
        <v>555</v>
      </c>
      <c r="G420" s="70" t="s">
        <v>242</v>
      </c>
      <c r="H420" s="50" t="s">
        <v>141</v>
      </c>
      <c r="I420" s="70" t="s">
        <v>243</v>
      </c>
      <c r="J420" s="50"/>
      <c r="K420" s="50"/>
      <c r="L420" s="50"/>
      <c r="M420" s="82">
        <v>9</v>
      </c>
      <c r="N420" s="226">
        <v>46078</v>
      </c>
      <c r="O420" s="225">
        <v>1</v>
      </c>
      <c r="P420" s="53" t="s">
        <v>24</v>
      </c>
      <c r="Q420" s="222" t="s">
        <v>597</v>
      </c>
      <c r="R420" s="34" t="s">
        <v>683</v>
      </c>
    </row>
    <row r="421" spans="1:18" ht="101.25" hidden="1">
      <c r="A421" s="53">
        <f t="shared" si="6"/>
        <v>38</v>
      </c>
      <c r="B421" s="90" t="s">
        <v>71</v>
      </c>
      <c r="C421" s="227" t="s">
        <v>25</v>
      </c>
      <c r="D421" s="53" t="s">
        <v>1800</v>
      </c>
      <c r="E421" s="50" t="s">
        <v>652</v>
      </c>
      <c r="F421" s="34" t="s">
        <v>549</v>
      </c>
      <c r="G421" s="70" t="s">
        <v>244</v>
      </c>
      <c r="H421" s="50" t="s">
        <v>141</v>
      </c>
      <c r="I421" s="70" t="s">
        <v>245</v>
      </c>
      <c r="J421" s="50"/>
      <c r="K421" s="50"/>
      <c r="L421" s="50"/>
      <c r="M421" s="82">
        <v>9</v>
      </c>
      <c r="N421" s="226">
        <v>46078</v>
      </c>
      <c r="O421" s="225">
        <v>1</v>
      </c>
      <c r="P421" s="53" t="s">
        <v>596</v>
      </c>
      <c r="Q421" s="222" t="s">
        <v>597</v>
      </c>
      <c r="R421" s="34" t="s">
        <v>683</v>
      </c>
    </row>
    <row r="422" spans="1:18" ht="60.75" hidden="1">
      <c r="A422" s="53">
        <f t="shared" si="6"/>
        <v>39</v>
      </c>
      <c r="B422" s="90" t="s">
        <v>49</v>
      </c>
      <c r="C422" s="227" t="s">
        <v>25</v>
      </c>
      <c r="D422" s="53" t="s">
        <v>1801</v>
      </c>
      <c r="E422" s="50" t="s">
        <v>573</v>
      </c>
      <c r="F422" s="34" t="s">
        <v>551</v>
      </c>
      <c r="G422" s="70" t="s">
        <v>246</v>
      </c>
      <c r="H422" s="50" t="s">
        <v>141</v>
      </c>
      <c r="I422" s="70" t="s">
        <v>247</v>
      </c>
      <c r="J422" s="50"/>
      <c r="K422" s="50"/>
      <c r="L422" s="50"/>
      <c r="M422" s="82">
        <v>9</v>
      </c>
      <c r="N422" s="226">
        <v>46078</v>
      </c>
      <c r="O422" s="225">
        <v>1</v>
      </c>
      <c r="P422" s="53" t="s">
        <v>24</v>
      </c>
      <c r="Q422" s="222" t="s">
        <v>575</v>
      </c>
      <c r="R422" s="34" t="s">
        <v>708</v>
      </c>
    </row>
    <row r="423" spans="1:18" ht="81" hidden="1">
      <c r="A423" s="53">
        <f t="shared" si="6"/>
        <v>40</v>
      </c>
      <c r="B423" s="90" t="s">
        <v>248</v>
      </c>
      <c r="C423" s="227" t="s">
        <v>25</v>
      </c>
      <c r="D423" s="53" t="s">
        <v>1801</v>
      </c>
      <c r="E423" s="50" t="s">
        <v>573</v>
      </c>
      <c r="F423" s="34" t="s">
        <v>551</v>
      </c>
      <c r="G423" s="70" t="s">
        <v>249</v>
      </c>
      <c r="H423" s="50" t="s">
        <v>141</v>
      </c>
      <c r="I423" s="70" t="s">
        <v>250</v>
      </c>
      <c r="J423" s="50"/>
      <c r="K423" s="50"/>
      <c r="L423" s="50"/>
      <c r="M423" s="82">
        <v>9</v>
      </c>
      <c r="N423" s="226">
        <v>46078</v>
      </c>
      <c r="O423" s="225">
        <v>1</v>
      </c>
      <c r="P423" s="53" t="s">
        <v>24</v>
      </c>
      <c r="Q423" s="222" t="s">
        <v>575</v>
      </c>
      <c r="R423" s="34" t="s">
        <v>708</v>
      </c>
    </row>
    <row r="424" spans="1:18" ht="101.25" hidden="1">
      <c r="A424" s="53">
        <f t="shared" si="6"/>
        <v>41</v>
      </c>
      <c r="B424" s="90" t="s">
        <v>76</v>
      </c>
      <c r="C424" s="227" t="s">
        <v>25</v>
      </c>
      <c r="D424" s="53" t="s">
        <v>1801</v>
      </c>
      <c r="E424" s="50" t="s">
        <v>573</v>
      </c>
      <c r="F424" s="34" t="s">
        <v>551</v>
      </c>
      <c r="G424" s="70" t="s">
        <v>251</v>
      </c>
      <c r="H424" s="50" t="s">
        <v>141</v>
      </c>
      <c r="I424" s="70" t="s">
        <v>252</v>
      </c>
      <c r="J424" s="50"/>
      <c r="K424" s="50"/>
      <c r="L424" s="50"/>
      <c r="M424" s="82">
        <v>9</v>
      </c>
      <c r="N424" s="226">
        <v>46078</v>
      </c>
      <c r="O424" s="225">
        <v>1</v>
      </c>
      <c r="P424" s="53" t="s">
        <v>24</v>
      </c>
      <c r="Q424" s="222" t="s">
        <v>575</v>
      </c>
      <c r="R424" s="34" t="s">
        <v>708</v>
      </c>
    </row>
    <row r="425" spans="1:18" ht="81" hidden="1">
      <c r="A425" s="53">
        <f t="shared" si="6"/>
        <v>42</v>
      </c>
      <c r="B425" s="90" t="s">
        <v>253</v>
      </c>
      <c r="C425" s="227" t="s">
        <v>25</v>
      </c>
      <c r="D425" s="53" t="s">
        <v>1801</v>
      </c>
      <c r="E425" s="50" t="s">
        <v>652</v>
      </c>
      <c r="F425" s="34" t="s">
        <v>549</v>
      </c>
      <c r="G425" s="70" t="s">
        <v>254</v>
      </c>
      <c r="H425" s="50" t="s">
        <v>141</v>
      </c>
      <c r="I425" s="70" t="s">
        <v>255</v>
      </c>
      <c r="J425" s="50"/>
      <c r="K425" s="50"/>
      <c r="L425" s="50"/>
      <c r="M425" s="82">
        <v>9</v>
      </c>
      <c r="N425" s="226">
        <v>46078</v>
      </c>
      <c r="O425" s="225">
        <v>1</v>
      </c>
      <c r="P425" s="53" t="s">
        <v>24</v>
      </c>
      <c r="Q425" s="222" t="s">
        <v>575</v>
      </c>
      <c r="R425" s="34" t="s">
        <v>708</v>
      </c>
    </row>
    <row r="426" spans="1:18" ht="101.25" hidden="1">
      <c r="A426" s="53">
        <f t="shared" si="6"/>
        <v>43</v>
      </c>
      <c r="B426" s="90" t="s">
        <v>256</v>
      </c>
      <c r="C426" s="227" t="s">
        <v>25</v>
      </c>
      <c r="D426" s="53" t="s">
        <v>1802</v>
      </c>
      <c r="E426" s="50" t="s">
        <v>592</v>
      </c>
      <c r="F426" s="34" t="s">
        <v>555</v>
      </c>
      <c r="G426" s="70" t="s">
        <v>257</v>
      </c>
      <c r="H426" s="50" t="s">
        <v>141</v>
      </c>
      <c r="I426" s="70" t="s">
        <v>258</v>
      </c>
      <c r="J426" s="50"/>
      <c r="K426" s="50"/>
      <c r="L426" s="50"/>
      <c r="M426" s="82">
        <v>9</v>
      </c>
      <c r="N426" s="226">
        <v>46078</v>
      </c>
      <c r="O426" s="225">
        <v>0.5</v>
      </c>
      <c r="P426" s="53" t="s">
        <v>24</v>
      </c>
      <c r="Q426" s="222" t="s">
        <v>575</v>
      </c>
      <c r="R426" s="34" t="s">
        <v>708</v>
      </c>
    </row>
    <row r="427" spans="1:18" ht="49.5" hidden="1">
      <c r="A427" s="53">
        <f t="shared" si="6"/>
        <v>44</v>
      </c>
      <c r="B427" s="90" t="s">
        <v>71</v>
      </c>
      <c r="C427" s="50" t="s">
        <v>25</v>
      </c>
      <c r="D427" s="50" t="s">
        <v>1803</v>
      </c>
      <c r="E427" s="50" t="s">
        <v>652</v>
      </c>
      <c r="F427" s="53" t="s">
        <v>549</v>
      </c>
      <c r="G427" s="149" t="s">
        <v>103</v>
      </c>
      <c r="H427" s="50" t="s">
        <v>141</v>
      </c>
      <c r="I427" s="34" t="s">
        <v>259</v>
      </c>
      <c r="J427" s="50"/>
      <c r="K427" s="50"/>
      <c r="L427" s="50"/>
      <c r="M427" s="82">
        <v>9</v>
      </c>
      <c r="N427" s="226">
        <v>46078</v>
      </c>
      <c r="O427" s="225">
        <v>1</v>
      </c>
      <c r="P427" s="53" t="s">
        <v>24</v>
      </c>
      <c r="Q427" s="222" t="s">
        <v>575</v>
      </c>
      <c r="R427" s="34" t="s">
        <v>708</v>
      </c>
    </row>
    <row r="428" spans="1:18" ht="66" hidden="1">
      <c r="A428" s="53">
        <f t="shared" si="6"/>
        <v>45</v>
      </c>
      <c r="B428" s="90" t="s">
        <v>58</v>
      </c>
      <c r="C428" s="50" t="s">
        <v>25</v>
      </c>
      <c r="D428" s="50" t="s">
        <v>1803</v>
      </c>
      <c r="E428" s="50" t="s">
        <v>652</v>
      </c>
      <c r="F428" s="53" t="s">
        <v>549</v>
      </c>
      <c r="G428" s="34" t="s">
        <v>260</v>
      </c>
      <c r="H428" s="50" t="s">
        <v>141</v>
      </c>
      <c r="I428" s="34" t="s">
        <v>261</v>
      </c>
      <c r="J428" s="50"/>
      <c r="K428" s="50"/>
      <c r="L428" s="50"/>
      <c r="M428" s="82">
        <v>9</v>
      </c>
      <c r="N428" s="226">
        <v>46078</v>
      </c>
      <c r="O428" s="225">
        <v>1</v>
      </c>
      <c r="P428" s="53" t="s">
        <v>24</v>
      </c>
      <c r="Q428" s="222" t="s">
        <v>575</v>
      </c>
      <c r="R428" s="34" t="s">
        <v>708</v>
      </c>
    </row>
    <row r="429" spans="1:18" ht="66" hidden="1">
      <c r="A429" s="53">
        <f t="shared" si="6"/>
        <v>46</v>
      </c>
      <c r="B429" s="90" t="s">
        <v>77</v>
      </c>
      <c r="C429" s="50" t="s">
        <v>25</v>
      </c>
      <c r="D429" s="50" t="s">
        <v>1801</v>
      </c>
      <c r="E429" s="50" t="s">
        <v>573</v>
      </c>
      <c r="F429" s="53" t="s">
        <v>551</v>
      </c>
      <c r="G429" s="34" t="s">
        <v>262</v>
      </c>
      <c r="H429" s="50" t="s">
        <v>141</v>
      </c>
      <c r="I429" s="34" t="s">
        <v>263</v>
      </c>
      <c r="J429" s="50"/>
      <c r="K429" s="50"/>
      <c r="L429" s="50"/>
      <c r="M429" s="82">
        <v>9</v>
      </c>
      <c r="N429" s="226">
        <v>46078</v>
      </c>
      <c r="O429" s="225">
        <v>1</v>
      </c>
      <c r="P429" s="53" t="s">
        <v>24</v>
      </c>
      <c r="Q429" s="222" t="s">
        <v>575</v>
      </c>
      <c r="R429" s="34" t="s">
        <v>708</v>
      </c>
    </row>
    <row r="430" spans="1:18" ht="82.5" hidden="1">
      <c r="A430" s="53">
        <f t="shared" si="6"/>
        <v>47</v>
      </c>
      <c r="B430" s="90" t="s">
        <v>264</v>
      </c>
      <c r="C430" s="50" t="s">
        <v>25</v>
      </c>
      <c r="D430" s="50">
        <v>1352</v>
      </c>
      <c r="E430" s="50" t="s">
        <v>652</v>
      </c>
      <c r="F430" s="53" t="s">
        <v>549</v>
      </c>
      <c r="G430" s="34" t="s">
        <v>265</v>
      </c>
      <c r="H430" s="50" t="s">
        <v>141</v>
      </c>
      <c r="I430" s="34" t="s">
        <v>266</v>
      </c>
      <c r="J430" s="50"/>
      <c r="K430" s="50"/>
      <c r="L430" s="50"/>
      <c r="M430" s="82">
        <v>9</v>
      </c>
      <c r="N430" s="226">
        <v>46079</v>
      </c>
      <c r="O430" s="225">
        <v>1</v>
      </c>
      <c r="P430" s="53" t="s">
        <v>24</v>
      </c>
      <c r="Q430" s="222" t="s">
        <v>597</v>
      </c>
      <c r="R430" s="34" t="s">
        <v>683</v>
      </c>
    </row>
    <row r="431" spans="1:18" ht="66" hidden="1">
      <c r="A431" s="53">
        <f t="shared" si="6"/>
        <v>48</v>
      </c>
      <c r="B431" s="90" t="s">
        <v>267</v>
      </c>
      <c r="C431" s="50" t="s">
        <v>25</v>
      </c>
      <c r="D431" s="50">
        <v>767</v>
      </c>
      <c r="E431" s="50" t="s">
        <v>592</v>
      </c>
      <c r="F431" s="53" t="s">
        <v>553</v>
      </c>
      <c r="G431" s="34" t="s">
        <v>268</v>
      </c>
      <c r="H431" s="50" t="s">
        <v>141</v>
      </c>
      <c r="I431" s="34" t="s">
        <v>269</v>
      </c>
      <c r="J431" s="50"/>
      <c r="K431" s="50"/>
      <c r="L431" s="50"/>
      <c r="M431" s="82">
        <v>9</v>
      </c>
      <c r="N431" s="226">
        <v>46079</v>
      </c>
      <c r="O431" s="225">
        <v>2</v>
      </c>
      <c r="P431" s="53" t="s">
        <v>24</v>
      </c>
      <c r="Q431" s="222" t="s">
        <v>597</v>
      </c>
      <c r="R431" s="34" t="s">
        <v>683</v>
      </c>
    </row>
    <row r="432" spans="1:18" ht="66" hidden="1">
      <c r="A432" s="53">
        <f t="shared" si="6"/>
        <v>49</v>
      </c>
      <c r="B432" s="90" t="s">
        <v>270</v>
      </c>
      <c r="C432" s="50" t="s">
        <v>25</v>
      </c>
      <c r="D432" s="50">
        <v>772</v>
      </c>
      <c r="E432" s="50" t="s">
        <v>612</v>
      </c>
      <c r="F432" s="53" t="s">
        <v>554</v>
      </c>
      <c r="G432" s="149" t="s">
        <v>271</v>
      </c>
      <c r="H432" s="50" t="s">
        <v>141</v>
      </c>
      <c r="I432" s="34" t="s">
        <v>272</v>
      </c>
      <c r="J432" s="50"/>
      <c r="K432" s="50"/>
      <c r="L432" s="50"/>
      <c r="M432" s="82">
        <v>9</v>
      </c>
      <c r="N432" s="226">
        <v>46079</v>
      </c>
      <c r="O432" s="225">
        <v>1</v>
      </c>
      <c r="P432" s="53" t="s">
        <v>24</v>
      </c>
      <c r="Q432" s="222" t="s">
        <v>597</v>
      </c>
      <c r="R432" s="34" t="s">
        <v>683</v>
      </c>
    </row>
    <row r="433" spans="1:18" ht="66" hidden="1">
      <c r="A433" s="53">
        <f t="shared" si="6"/>
        <v>50</v>
      </c>
      <c r="B433" s="90" t="s">
        <v>273</v>
      </c>
      <c r="C433" s="50" t="s">
        <v>25</v>
      </c>
      <c r="D433" s="50">
        <v>772</v>
      </c>
      <c r="E433" s="50" t="s">
        <v>612</v>
      </c>
      <c r="F433" s="53" t="s">
        <v>554</v>
      </c>
      <c r="G433" s="34" t="s">
        <v>274</v>
      </c>
      <c r="H433" s="50" t="s">
        <v>141</v>
      </c>
      <c r="I433" s="34" t="s">
        <v>275</v>
      </c>
      <c r="J433" s="50"/>
      <c r="K433" s="50"/>
      <c r="L433" s="50"/>
      <c r="M433" s="82">
        <v>9</v>
      </c>
      <c r="N433" s="226">
        <v>46079</v>
      </c>
      <c r="O433" s="225">
        <v>1</v>
      </c>
      <c r="P433" s="53" t="s">
        <v>24</v>
      </c>
      <c r="Q433" s="222" t="s">
        <v>597</v>
      </c>
      <c r="R433" s="34" t="s">
        <v>683</v>
      </c>
    </row>
    <row r="434" spans="1:18" ht="66" hidden="1">
      <c r="A434" s="53">
        <f t="shared" si="6"/>
        <v>51</v>
      </c>
      <c r="B434" s="90" t="s">
        <v>276</v>
      </c>
      <c r="C434" s="50" t="s">
        <v>25</v>
      </c>
      <c r="D434" s="50">
        <v>3082</v>
      </c>
      <c r="E434" s="50" t="s">
        <v>573</v>
      </c>
      <c r="F434" s="53" t="s">
        <v>551</v>
      </c>
      <c r="G434" s="34" t="s">
        <v>277</v>
      </c>
      <c r="H434" s="50" t="s">
        <v>141</v>
      </c>
      <c r="I434" s="34" t="s">
        <v>278</v>
      </c>
      <c r="J434" s="50"/>
      <c r="K434" s="50"/>
      <c r="L434" s="50"/>
      <c r="M434" s="82">
        <v>9</v>
      </c>
      <c r="N434" s="226">
        <v>46079</v>
      </c>
      <c r="O434" s="225">
        <v>1</v>
      </c>
      <c r="P434" s="53" t="s">
        <v>24</v>
      </c>
      <c r="Q434" s="222" t="s">
        <v>597</v>
      </c>
      <c r="R434" s="34" t="s">
        <v>683</v>
      </c>
    </row>
    <row r="435" spans="1:18" ht="132" hidden="1">
      <c r="A435" s="53">
        <f t="shared" si="6"/>
        <v>52</v>
      </c>
      <c r="B435" s="90" t="s">
        <v>49</v>
      </c>
      <c r="C435" s="50" t="s">
        <v>25</v>
      </c>
      <c r="D435" s="50">
        <v>3082</v>
      </c>
      <c r="E435" s="50" t="s">
        <v>573</v>
      </c>
      <c r="F435" s="53" t="s">
        <v>551</v>
      </c>
      <c r="G435" s="34" t="s">
        <v>279</v>
      </c>
      <c r="H435" s="50" t="s">
        <v>141</v>
      </c>
      <c r="I435" s="34" t="s">
        <v>280</v>
      </c>
      <c r="J435" s="50"/>
      <c r="K435" s="50"/>
      <c r="L435" s="50"/>
      <c r="M435" s="82">
        <v>9</v>
      </c>
      <c r="N435" s="226">
        <v>46079</v>
      </c>
      <c r="O435" s="225">
        <v>2</v>
      </c>
      <c r="P435" s="53" t="s">
        <v>596</v>
      </c>
      <c r="Q435" s="222" t="s">
        <v>597</v>
      </c>
      <c r="R435" s="34" t="s">
        <v>683</v>
      </c>
    </row>
    <row r="436" spans="1:18" ht="99" hidden="1">
      <c r="A436" s="53">
        <f t="shared" si="6"/>
        <v>53</v>
      </c>
      <c r="B436" s="90" t="s">
        <v>281</v>
      </c>
      <c r="C436" s="50" t="s">
        <v>1804</v>
      </c>
      <c r="D436" s="50">
        <v>1234</v>
      </c>
      <c r="E436" s="50" t="s">
        <v>652</v>
      </c>
      <c r="F436" s="53" t="s">
        <v>549</v>
      </c>
      <c r="G436" s="34" t="s">
        <v>282</v>
      </c>
      <c r="H436" s="50" t="s">
        <v>141</v>
      </c>
      <c r="I436" s="34" t="s">
        <v>283</v>
      </c>
      <c r="J436" s="50"/>
      <c r="K436" s="50"/>
      <c r="L436" s="50"/>
      <c r="M436" s="82">
        <v>9</v>
      </c>
      <c r="N436" s="226">
        <v>46079</v>
      </c>
      <c r="O436" s="225">
        <v>2</v>
      </c>
      <c r="P436" s="53" t="s">
        <v>615</v>
      </c>
      <c r="Q436" s="222" t="s">
        <v>597</v>
      </c>
      <c r="R436" s="34" t="s">
        <v>683</v>
      </c>
    </row>
    <row r="437" spans="1:18" ht="66" hidden="1">
      <c r="A437" s="53">
        <f t="shared" si="6"/>
        <v>54</v>
      </c>
      <c r="B437" s="90" t="s">
        <v>71</v>
      </c>
      <c r="C437" s="50" t="s">
        <v>25</v>
      </c>
      <c r="D437" s="50">
        <v>1352</v>
      </c>
      <c r="E437" s="50" t="s">
        <v>652</v>
      </c>
      <c r="F437" s="53" t="s">
        <v>549</v>
      </c>
      <c r="G437" s="34" t="s">
        <v>284</v>
      </c>
      <c r="H437" s="50" t="s">
        <v>141</v>
      </c>
      <c r="I437" s="34" t="s">
        <v>285</v>
      </c>
      <c r="J437" s="50"/>
      <c r="K437" s="50"/>
      <c r="L437" s="50"/>
      <c r="M437" s="82">
        <v>9</v>
      </c>
      <c r="N437" s="226">
        <v>46079</v>
      </c>
      <c r="O437" s="225">
        <v>1</v>
      </c>
      <c r="P437" s="53" t="s">
        <v>24</v>
      </c>
      <c r="Q437" s="222" t="s">
        <v>597</v>
      </c>
      <c r="R437" s="34" t="s">
        <v>683</v>
      </c>
    </row>
    <row r="438" spans="1:18" ht="66" hidden="1">
      <c r="A438" s="53">
        <f t="shared" si="6"/>
        <v>55</v>
      </c>
      <c r="B438" s="90" t="s">
        <v>286</v>
      </c>
      <c r="C438" s="50" t="s">
        <v>25</v>
      </c>
      <c r="D438" s="50">
        <v>1352</v>
      </c>
      <c r="E438" s="50" t="s">
        <v>652</v>
      </c>
      <c r="F438" s="53" t="s">
        <v>549</v>
      </c>
      <c r="G438" s="34" t="s">
        <v>287</v>
      </c>
      <c r="H438" s="50" t="s">
        <v>141</v>
      </c>
      <c r="I438" s="34" t="s">
        <v>288</v>
      </c>
      <c r="J438" s="50"/>
      <c r="K438" s="50"/>
      <c r="L438" s="50"/>
      <c r="M438" s="82">
        <v>9</v>
      </c>
      <c r="N438" s="226">
        <v>46079</v>
      </c>
      <c r="O438" s="225">
        <v>1</v>
      </c>
      <c r="P438" s="53" t="s">
        <v>24</v>
      </c>
      <c r="Q438" s="222" t="s">
        <v>597</v>
      </c>
      <c r="R438" s="34" t="s">
        <v>683</v>
      </c>
    </row>
    <row r="439" spans="1:18" ht="66" hidden="1">
      <c r="A439" s="53">
        <f t="shared" si="6"/>
        <v>56</v>
      </c>
      <c r="B439" s="90" t="s">
        <v>58</v>
      </c>
      <c r="C439" s="50" t="s">
        <v>25</v>
      </c>
      <c r="D439" s="50">
        <v>1352</v>
      </c>
      <c r="E439" s="50" t="s">
        <v>652</v>
      </c>
      <c r="F439" s="53" t="s">
        <v>549</v>
      </c>
      <c r="G439" s="34" t="s">
        <v>289</v>
      </c>
      <c r="H439" s="50" t="s">
        <v>141</v>
      </c>
      <c r="I439" s="34" t="s">
        <v>290</v>
      </c>
      <c r="J439" s="50"/>
      <c r="K439" s="50"/>
      <c r="L439" s="50"/>
      <c r="M439" s="82">
        <v>9</v>
      </c>
      <c r="N439" s="226">
        <v>46079</v>
      </c>
      <c r="O439" s="225">
        <v>1.5</v>
      </c>
      <c r="P439" s="53" t="s">
        <v>24</v>
      </c>
      <c r="Q439" s="222" t="s">
        <v>597</v>
      </c>
      <c r="R439" s="34" t="s">
        <v>683</v>
      </c>
    </row>
    <row r="440" spans="1:18" ht="82.5" hidden="1">
      <c r="A440" s="53">
        <f t="shared" si="6"/>
        <v>57</v>
      </c>
      <c r="B440" s="90" t="s">
        <v>291</v>
      </c>
      <c r="C440" s="50" t="s">
        <v>25</v>
      </c>
      <c r="D440" s="50">
        <v>776</v>
      </c>
      <c r="E440" s="50" t="s">
        <v>612</v>
      </c>
      <c r="F440" s="53" t="s">
        <v>558</v>
      </c>
      <c r="G440" s="34" t="s">
        <v>292</v>
      </c>
      <c r="H440" s="50" t="s">
        <v>141</v>
      </c>
      <c r="I440" s="34" t="s">
        <v>293</v>
      </c>
      <c r="J440" s="50"/>
      <c r="K440" s="50"/>
      <c r="L440" s="50"/>
      <c r="M440" s="82">
        <v>9</v>
      </c>
      <c r="N440" s="226">
        <v>46079</v>
      </c>
      <c r="O440" s="225">
        <v>1</v>
      </c>
      <c r="P440" s="53" t="s">
        <v>24</v>
      </c>
      <c r="Q440" s="222" t="s">
        <v>597</v>
      </c>
      <c r="R440" s="34" t="s">
        <v>683</v>
      </c>
    </row>
    <row r="441" spans="1:18" ht="99" hidden="1">
      <c r="A441" s="53">
        <f t="shared" si="6"/>
        <v>58</v>
      </c>
      <c r="B441" s="90" t="s">
        <v>106</v>
      </c>
      <c r="C441" s="50" t="s">
        <v>25</v>
      </c>
      <c r="D441" s="50">
        <v>772</v>
      </c>
      <c r="E441" s="50" t="s">
        <v>612</v>
      </c>
      <c r="F441" s="53" t="s">
        <v>552</v>
      </c>
      <c r="G441" s="34" t="s">
        <v>294</v>
      </c>
      <c r="H441" s="50" t="s">
        <v>141</v>
      </c>
      <c r="I441" s="34" t="s">
        <v>295</v>
      </c>
      <c r="J441" s="50"/>
      <c r="K441" s="50"/>
      <c r="L441" s="50"/>
      <c r="M441" s="82">
        <v>9</v>
      </c>
      <c r="N441" s="226">
        <v>46079</v>
      </c>
      <c r="O441" s="225">
        <v>4</v>
      </c>
      <c r="P441" s="53" t="s">
        <v>24</v>
      </c>
      <c r="Q441" s="222" t="s">
        <v>597</v>
      </c>
      <c r="R441" s="34" t="s">
        <v>683</v>
      </c>
    </row>
    <row r="442" spans="1:18" ht="99" hidden="1">
      <c r="A442" s="53">
        <f t="shared" si="6"/>
        <v>59</v>
      </c>
      <c r="B442" s="90" t="s">
        <v>296</v>
      </c>
      <c r="C442" s="50" t="s">
        <v>1805</v>
      </c>
      <c r="D442" s="50">
        <v>2471</v>
      </c>
      <c r="E442" s="50" t="s">
        <v>584</v>
      </c>
      <c r="F442" s="53" t="s">
        <v>555</v>
      </c>
      <c r="G442" s="34" t="s">
        <v>297</v>
      </c>
      <c r="H442" s="50" t="s">
        <v>141</v>
      </c>
      <c r="I442" s="34" t="s">
        <v>298</v>
      </c>
      <c r="J442" s="50"/>
      <c r="K442" s="50"/>
      <c r="L442" s="50"/>
      <c r="M442" s="82">
        <v>9</v>
      </c>
      <c r="N442" s="226">
        <v>46079</v>
      </c>
      <c r="O442" s="225">
        <v>1</v>
      </c>
      <c r="P442" s="53" t="s">
        <v>615</v>
      </c>
      <c r="Q442" s="222" t="s">
        <v>597</v>
      </c>
      <c r="R442" s="34" t="s">
        <v>683</v>
      </c>
    </row>
    <row r="443" spans="1:18" ht="82.5" hidden="1">
      <c r="A443" s="53">
        <f t="shared" si="6"/>
        <v>60</v>
      </c>
      <c r="B443" s="90" t="s">
        <v>299</v>
      </c>
      <c r="C443" s="50" t="s">
        <v>25</v>
      </c>
      <c r="D443" s="50">
        <v>2471</v>
      </c>
      <c r="E443" s="50" t="s">
        <v>584</v>
      </c>
      <c r="F443" s="53" t="s">
        <v>1071</v>
      </c>
      <c r="G443" s="34" t="s">
        <v>300</v>
      </c>
      <c r="H443" s="50" t="s">
        <v>141</v>
      </c>
      <c r="I443" s="34" t="s">
        <v>301</v>
      </c>
      <c r="J443" s="50"/>
      <c r="K443" s="50"/>
      <c r="L443" s="50"/>
      <c r="M443" s="82">
        <v>9</v>
      </c>
      <c r="N443" s="226">
        <v>46079</v>
      </c>
      <c r="O443" s="225">
        <v>1</v>
      </c>
      <c r="P443" s="53" t="s">
        <v>24</v>
      </c>
      <c r="Q443" s="222" t="s">
        <v>597</v>
      </c>
      <c r="R443" s="34" t="s">
        <v>683</v>
      </c>
    </row>
    <row r="444" spans="1:18" ht="66" hidden="1">
      <c r="A444" s="53">
        <f t="shared" si="6"/>
        <v>61</v>
      </c>
      <c r="B444" s="90" t="s">
        <v>58</v>
      </c>
      <c r="C444" s="50" t="s">
        <v>25</v>
      </c>
      <c r="D444" s="50">
        <v>1352</v>
      </c>
      <c r="E444" s="50" t="s">
        <v>652</v>
      </c>
      <c r="F444" s="53" t="s">
        <v>549</v>
      </c>
      <c r="G444" s="34" t="s">
        <v>302</v>
      </c>
      <c r="H444" s="50" t="s">
        <v>141</v>
      </c>
      <c r="I444" s="34" t="s">
        <v>303</v>
      </c>
      <c r="J444" s="50"/>
      <c r="K444" s="50"/>
      <c r="L444" s="50"/>
      <c r="M444" s="82">
        <v>9</v>
      </c>
      <c r="N444" s="226">
        <v>46079</v>
      </c>
      <c r="O444" s="225">
        <v>1</v>
      </c>
      <c r="P444" s="53" t="s">
        <v>24</v>
      </c>
      <c r="Q444" s="222" t="s">
        <v>597</v>
      </c>
      <c r="R444" s="34" t="s">
        <v>683</v>
      </c>
    </row>
    <row r="445" spans="1:18" ht="49.5" hidden="1">
      <c r="A445" s="53">
        <f t="shared" si="6"/>
        <v>62</v>
      </c>
      <c r="B445" s="90" t="s">
        <v>58</v>
      </c>
      <c r="C445" s="50" t="s">
        <v>25</v>
      </c>
      <c r="D445" s="50" t="s">
        <v>1806</v>
      </c>
      <c r="E445" s="50" t="s">
        <v>652</v>
      </c>
      <c r="F445" s="53" t="s">
        <v>549</v>
      </c>
      <c r="G445" s="34" t="s">
        <v>304</v>
      </c>
      <c r="H445" s="50" t="s">
        <v>141</v>
      </c>
      <c r="I445" s="34" t="s">
        <v>305</v>
      </c>
      <c r="J445" s="50"/>
      <c r="K445" s="50"/>
      <c r="L445" s="50"/>
      <c r="M445" s="82">
        <v>9</v>
      </c>
      <c r="N445" s="226">
        <v>46079</v>
      </c>
      <c r="O445" s="225">
        <v>1</v>
      </c>
      <c r="P445" s="53" t="s">
        <v>24</v>
      </c>
      <c r="Q445" s="222" t="s">
        <v>575</v>
      </c>
      <c r="R445" s="34" t="s">
        <v>708</v>
      </c>
    </row>
    <row r="446" spans="1:18" ht="115.5" hidden="1">
      <c r="A446" s="53">
        <f t="shared" si="6"/>
        <v>63</v>
      </c>
      <c r="B446" s="90" t="s">
        <v>306</v>
      </c>
      <c r="C446" s="50" t="s">
        <v>25</v>
      </c>
      <c r="D446" s="50" t="s">
        <v>1807</v>
      </c>
      <c r="E446" s="50" t="s">
        <v>584</v>
      </c>
      <c r="F446" s="53" t="s">
        <v>558</v>
      </c>
      <c r="G446" s="34" t="s">
        <v>307</v>
      </c>
      <c r="H446" s="50" t="s">
        <v>141</v>
      </c>
      <c r="I446" s="34" t="s">
        <v>308</v>
      </c>
      <c r="J446" s="50"/>
      <c r="K446" s="50"/>
      <c r="L446" s="50"/>
      <c r="M446" s="82">
        <v>9</v>
      </c>
      <c r="N446" s="226">
        <v>46080</v>
      </c>
      <c r="O446" s="225">
        <v>1.5</v>
      </c>
      <c r="P446" s="53" t="s">
        <v>24</v>
      </c>
      <c r="Q446" s="222" t="s">
        <v>643</v>
      </c>
      <c r="R446" s="34" t="s">
        <v>766</v>
      </c>
    </row>
    <row r="447" spans="1:18" ht="66" hidden="1">
      <c r="A447" s="53">
        <f t="shared" si="6"/>
        <v>64</v>
      </c>
      <c r="B447" s="90" t="s">
        <v>309</v>
      </c>
      <c r="C447" s="50" t="s">
        <v>25</v>
      </c>
      <c r="D447" s="50" t="s">
        <v>1808</v>
      </c>
      <c r="E447" s="50" t="s">
        <v>612</v>
      </c>
      <c r="F447" s="53" t="s">
        <v>554</v>
      </c>
      <c r="G447" s="34" t="s">
        <v>310</v>
      </c>
      <c r="H447" s="50" t="s">
        <v>141</v>
      </c>
      <c r="I447" s="34" t="s">
        <v>311</v>
      </c>
      <c r="J447" s="50"/>
      <c r="K447" s="50"/>
      <c r="L447" s="50"/>
      <c r="M447" s="82">
        <v>9</v>
      </c>
      <c r="N447" s="226">
        <v>46080</v>
      </c>
      <c r="O447" s="225">
        <v>0.5</v>
      </c>
      <c r="P447" s="53" t="s">
        <v>53</v>
      </c>
      <c r="Q447" s="222" t="s">
        <v>643</v>
      </c>
      <c r="R447" s="34" t="s">
        <v>766</v>
      </c>
    </row>
    <row r="448" spans="1:18" ht="49.5" hidden="1">
      <c r="A448" s="53">
        <f t="shared" si="6"/>
        <v>65</v>
      </c>
      <c r="B448" s="90" t="s">
        <v>312</v>
      </c>
      <c r="C448" s="50" t="s">
        <v>25</v>
      </c>
      <c r="D448" s="50" t="s">
        <v>1808</v>
      </c>
      <c r="E448" s="50" t="s">
        <v>612</v>
      </c>
      <c r="F448" s="53" t="s">
        <v>554</v>
      </c>
      <c r="G448" s="34" t="s">
        <v>310</v>
      </c>
      <c r="H448" s="50" t="s">
        <v>141</v>
      </c>
      <c r="I448" s="34" t="s">
        <v>313</v>
      </c>
      <c r="J448" s="50"/>
      <c r="K448" s="50"/>
      <c r="L448" s="50"/>
      <c r="M448" s="82">
        <v>9</v>
      </c>
      <c r="N448" s="226">
        <v>46080</v>
      </c>
      <c r="O448" s="225">
        <v>0.5</v>
      </c>
      <c r="P448" s="53" t="s">
        <v>24</v>
      </c>
      <c r="Q448" s="222" t="s">
        <v>643</v>
      </c>
      <c r="R448" s="34" t="s">
        <v>766</v>
      </c>
    </row>
    <row r="449" spans="1:22" ht="66" hidden="1">
      <c r="A449" s="53">
        <f t="shared" si="6"/>
        <v>66</v>
      </c>
      <c r="B449" s="90" t="s">
        <v>74</v>
      </c>
      <c r="C449" s="50" t="s">
        <v>25</v>
      </c>
      <c r="D449" s="50" t="s">
        <v>1809</v>
      </c>
      <c r="E449" s="50" t="s">
        <v>573</v>
      </c>
      <c r="F449" s="53" t="s">
        <v>551</v>
      </c>
      <c r="G449" s="34" t="s">
        <v>314</v>
      </c>
      <c r="H449" s="50" t="s">
        <v>141</v>
      </c>
      <c r="I449" s="34" t="s">
        <v>315</v>
      </c>
      <c r="J449" s="50"/>
      <c r="K449" s="50"/>
      <c r="L449" s="50"/>
      <c r="M449" s="82">
        <v>9</v>
      </c>
      <c r="N449" s="226">
        <v>46080</v>
      </c>
      <c r="O449" s="225">
        <v>1</v>
      </c>
      <c r="P449" s="53" t="s">
        <v>24</v>
      </c>
      <c r="Q449" s="222" t="s">
        <v>643</v>
      </c>
      <c r="R449" s="34" t="s">
        <v>766</v>
      </c>
    </row>
    <row r="450" spans="1:22" ht="49.5" hidden="1">
      <c r="A450" s="53">
        <f t="shared" ref="A450:A456" si="7">1+A449</f>
        <v>67</v>
      </c>
      <c r="B450" s="90" t="s">
        <v>71</v>
      </c>
      <c r="C450" s="50" t="s">
        <v>25</v>
      </c>
      <c r="D450" s="50" t="s">
        <v>1810</v>
      </c>
      <c r="E450" s="50" t="s">
        <v>652</v>
      </c>
      <c r="F450" s="53" t="s">
        <v>549</v>
      </c>
      <c r="G450" s="34" t="s">
        <v>316</v>
      </c>
      <c r="H450" s="50" t="s">
        <v>141</v>
      </c>
      <c r="I450" s="34" t="s">
        <v>317</v>
      </c>
      <c r="J450" s="50"/>
      <c r="K450" s="50"/>
      <c r="L450" s="50"/>
      <c r="M450" s="82">
        <v>9</v>
      </c>
      <c r="N450" s="226">
        <v>46080</v>
      </c>
      <c r="O450" s="225">
        <v>0.5</v>
      </c>
      <c r="P450" s="53" t="s">
        <v>24</v>
      </c>
      <c r="Q450" s="222" t="s">
        <v>643</v>
      </c>
      <c r="R450" s="34" t="s">
        <v>766</v>
      </c>
    </row>
    <row r="451" spans="1:22" ht="49.5" hidden="1">
      <c r="A451" s="53">
        <f t="shared" si="7"/>
        <v>68</v>
      </c>
      <c r="B451" s="90" t="s">
        <v>71</v>
      </c>
      <c r="C451" s="50" t="s">
        <v>25</v>
      </c>
      <c r="D451" s="50" t="s">
        <v>1810</v>
      </c>
      <c r="E451" s="50" t="s">
        <v>652</v>
      </c>
      <c r="F451" s="53" t="s">
        <v>549</v>
      </c>
      <c r="G451" s="34" t="s">
        <v>318</v>
      </c>
      <c r="H451" s="50" t="s">
        <v>141</v>
      </c>
      <c r="I451" s="34" t="s">
        <v>319</v>
      </c>
      <c r="J451" s="50"/>
      <c r="K451" s="50"/>
      <c r="L451" s="50"/>
      <c r="M451" s="82">
        <v>9</v>
      </c>
      <c r="N451" s="226">
        <v>46080</v>
      </c>
      <c r="O451" s="225">
        <v>1</v>
      </c>
      <c r="P451" s="53" t="s">
        <v>24</v>
      </c>
      <c r="Q451" s="222" t="s">
        <v>643</v>
      </c>
      <c r="R451" s="34" t="s">
        <v>766</v>
      </c>
    </row>
    <row r="452" spans="1:22" ht="99" hidden="1">
      <c r="A452" s="53">
        <f t="shared" si="7"/>
        <v>69</v>
      </c>
      <c r="B452" s="90" t="s">
        <v>320</v>
      </c>
      <c r="C452" s="50" t="s">
        <v>25</v>
      </c>
      <c r="D452" s="50" t="s">
        <v>25</v>
      </c>
      <c r="E452" s="50" t="s">
        <v>874</v>
      </c>
      <c r="F452" s="53" t="s">
        <v>550</v>
      </c>
      <c r="G452" s="34" t="s">
        <v>321</v>
      </c>
      <c r="H452" s="50" t="s">
        <v>141</v>
      </c>
      <c r="I452" s="34" t="s">
        <v>322</v>
      </c>
      <c r="J452" s="50"/>
      <c r="K452" s="50"/>
      <c r="L452" s="50"/>
      <c r="M452" s="82">
        <v>9</v>
      </c>
      <c r="N452" s="226">
        <v>46080</v>
      </c>
      <c r="O452" s="225" t="s">
        <v>1811</v>
      </c>
      <c r="P452" s="53" t="s">
        <v>24</v>
      </c>
      <c r="Q452" s="222" t="s">
        <v>643</v>
      </c>
      <c r="R452" s="34" t="s">
        <v>766</v>
      </c>
    </row>
    <row r="453" spans="1:22" ht="66" hidden="1">
      <c r="A453" s="53">
        <f t="shared" si="7"/>
        <v>70</v>
      </c>
      <c r="B453" s="90" t="s">
        <v>57</v>
      </c>
      <c r="C453" s="50" t="s">
        <v>25</v>
      </c>
      <c r="D453" s="50" t="s">
        <v>1812</v>
      </c>
      <c r="E453" s="50" t="s">
        <v>573</v>
      </c>
      <c r="F453" s="53" t="s">
        <v>551</v>
      </c>
      <c r="G453" s="34" t="s">
        <v>323</v>
      </c>
      <c r="H453" s="50" t="s">
        <v>141</v>
      </c>
      <c r="I453" s="34" t="s">
        <v>324</v>
      </c>
      <c r="J453" s="50"/>
      <c r="K453" s="50"/>
      <c r="L453" s="50"/>
      <c r="M453" s="82">
        <v>9</v>
      </c>
      <c r="N453" s="226">
        <v>46080</v>
      </c>
      <c r="O453" s="225">
        <v>1.5</v>
      </c>
      <c r="P453" s="53" t="s">
        <v>24</v>
      </c>
      <c r="Q453" s="222" t="s">
        <v>620</v>
      </c>
      <c r="R453" s="34" t="s">
        <v>801</v>
      </c>
    </row>
    <row r="454" spans="1:22" ht="82.5" hidden="1">
      <c r="A454" s="53">
        <f t="shared" si="7"/>
        <v>71</v>
      </c>
      <c r="B454" s="90" t="s">
        <v>76</v>
      </c>
      <c r="C454" s="50" t="s">
        <v>25</v>
      </c>
      <c r="D454" s="50" t="s">
        <v>1812</v>
      </c>
      <c r="E454" s="50" t="s">
        <v>573</v>
      </c>
      <c r="F454" s="53" t="s">
        <v>551</v>
      </c>
      <c r="G454" s="34" t="s">
        <v>325</v>
      </c>
      <c r="H454" s="50" t="s">
        <v>141</v>
      </c>
      <c r="I454" s="34" t="s">
        <v>326</v>
      </c>
      <c r="J454" s="50"/>
      <c r="K454" s="50"/>
      <c r="L454" s="50"/>
      <c r="M454" s="82">
        <v>9</v>
      </c>
      <c r="N454" s="226">
        <v>46080</v>
      </c>
      <c r="O454" s="225">
        <v>1</v>
      </c>
      <c r="P454" s="53" t="s">
        <v>24</v>
      </c>
      <c r="Q454" s="222" t="s">
        <v>620</v>
      </c>
      <c r="R454" s="34" t="s">
        <v>801</v>
      </c>
    </row>
    <row r="455" spans="1:22" ht="82.5" hidden="1">
      <c r="A455" s="53">
        <f t="shared" si="7"/>
        <v>72</v>
      </c>
      <c r="B455" s="90" t="s">
        <v>59</v>
      </c>
      <c r="C455" s="50" t="s">
        <v>25</v>
      </c>
      <c r="D455" s="50" t="s">
        <v>25</v>
      </c>
      <c r="E455" s="50" t="s">
        <v>652</v>
      </c>
      <c r="F455" s="53" t="s">
        <v>549</v>
      </c>
      <c r="G455" s="34" t="s">
        <v>327</v>
      </c>
      <c r="H455" s="50" t="s">
        <v>141</v>
      </c>
      <c r="I455" s="34" t="s">
        <v>328</v>
      </c>
      <c r="J455" s="50"/>
      <c r="K455" s="50"/>
      <c r="L455" s="50"/>
      <c r="M455" s="82">
        <v>9</v>
      </c>
      <c r="N455" s="226">
        <v>46080</v>
      </c>
      <c r="O455" s="225">
        <v>1</v>
      </c>
      <c r="P455" s="53" t="s">
        <v>53</v>
      </c>
      <c r="Q455" s="222" t="s">
        <v>620</v>
      </c>
      <c r="R455" s="34" t="s">
        <v>801</v>
      </c>
    </row>
    <row r="456" spans="1:22" s="138" customFormat="1" ht="49.5" hidden="1">
      <c r="A456" s="80">
        <f t="shared" si="7"/>
        <v>73</v>
      </c>
      <c r="B456" s="134" t="s">
        <v>75</v>
      </c>
      <c r="C456" s="135" t="s">
        <v>25</v>
      </c>
      <c r="D456" s="135" t="s">
        <v>1812</v>
      </c>
      <c r="E456" s="135" t="s">
        <v>573</v>
      </c>
      <c r="F456" s="80" t="s">
        <v>551</v>
      </c>
      <c r="G456" s="136" t="s">
        <v>103</v>
      </c>
      <c r="H456" s="135" t="s">
        <v>141</v>
      </c>
      <c r="I456" s="136" t="s">
        <v>329</v>
      </c>
      <c r="J456" s="135"/>
      <c r="K456" s="135"/>
      <c r="L456" s="135"/>
      <c r="M456" s="137">
        <v>9</v>
      </c>
      <c r="N456" s="229">
        <v>46080</v>
      </c>
      <c r="O456" s="230">
        <v>0.5</v>
      </c>
      <c r="P456" s="80" t="s">
        <v>24</v>
      </c>
      <c r="Q456" s="231" t="s">
        <v>620</v>
      </c>
      <c r="R456" s="136" t="s">
        <v>801</v>
      </c>
      <c r="S456" s="148"/>
      <c r="T456" s="148"/>
      <c r="U456" s="148"/>
      <c r="V456" s="148"/>
    </row>
    <row r="457" spans="1:22" ht="49.5" hidden="1">
      <c r="A457" s="50">
        <v>1</v>
      </c>
      <c r="B457" s="90" t="s">
        <v>71</v>
      </c>
      <c r="C457" s="50" t="s">
        <v>25</v>
      </c>
      <c r="D457" s="50" t="s">
        <v>1810</v>
      </c>
      <c r="E457" s="50" t="s">
        <v>652</v>
      </c>
      <c r="F457" s="53" t="s">
        <v>549</v>
      </c>
      <c r="G457" s="34" t="s">
        <v>1813</v>
      </c>
      <c r="H457" s="50" t="s">
        <v>141</v>
      </c>
      <c r="I457" s="34" t="s">
        <v>1814</v>
      </c>
      <c r="J457" s="50"/>
      <c r="K457" s="50"/>
      <c r="L457" s="50"/>
      <c r="M457" s="82">
        <v>10</v>
      </c>
      <c r="N457" s="226">
        <v>46081</v>
      </c>
      <c r="O457" s="225">
        <v>0.5</v>
      </c>
      <c r="P457" s="53" t="s">
        <v>24</v>
      </c>
      <c r="Q457" s="222" t="s">
        <v>643</v>
      </c>
      <c r="R457" s="34" t="s">
        <v>766</v>
      </c>
    </row>
    <row r="458" spans="1:22" ht="49.5" hidden="1">
      <c r="A458" s="50">
        <f>A457+1</f>
        <v>2</v>
      </c>
      <c r="B458" s="90" t="s">
        <v>331</v>
      </c>
      <c r="C458" s="50" t="s">
        <v>25</v>
      </c>
      <c r="D458" s="50" t="s">
        <v>1810</v>
      </c>
      <c r="E458" s="50" t="s">
        <v>652</v>
      </c>
      <c r="F458" s="53" t="s">
        <v>549</v>
      </c>
      <c r="G458" s="34" t="s">
        <v>1815</v>
      </c>
      <c r="H458" s="50" t="s">
        <v>141</v>
      </c>
      <c r="I458" s="34" t="s">
        <v>1816</v>
      </c>
      <c r="J458" s="50"/>
      <c r="K458" s="50"/>
      <c r="L458" s="50"/>
      <c r="M458" s="82">
        <v>10</v>
      </c>
      <c r="N458" s="226">
        <v>46081</v>
      </c>
      <c r="O458" s="225">
        <v>0.5</v>
      </c>
      <c r="P458" s="53" t="s">
        <v>24</v>
      </c>
      <c r="Q458" s="222" t="s">
        <v>643</v>
      </c>
      <c r="R458" s="34" t="s">
        <v>766</v>
      </c>
    </row>
    <row r="459" spans="1:22" ht="49.5" hidden="1">
      <c r="A459" s="50">
        <f t="shared" ref="A459:A522" si="8">A458+1</f>
        <v>3</v>
      </c>
      <c r="B459" s="90" t="s">
        <v>58</v>
      </c>
      <c r="C459" s="50" t="s">
        <v>25</v>
      </c>
      <c r="D459" s="50" t="s">
        <v>1810</v>
      </c>
      <c r="E459" s="50" t="s">
        <v>652</v>
      </c>
      <c r="F459" s="53" t="s">
        <v>549</v>
      </c>
      <c r="G459" s="34" t="s">
        <v>1817</v>
      </c>
      <c r="H459" s="50" t="s">
        <v>141</v>
      </c>
      <c r="I459" s="34" t="s">
        <v>1818</v>
      </c>
      <c r="J459" s="50"/>
      <c r="K459" s="50"/>
      <c r="L459" s="50"/>
      <c r="M459" s="82">
        <v>10</v>
      </c>
      <c r="N459" s="226">
        <v>46081</v>
      </c>
      <c r="O459" s="225">
        <v>1</v>
      </c>
      <c r="P459" s="53" t="s">
        <v>24</v>
      </c>
      <c r="Q459" s="222" t="s">
        <v>643</v>
      </c>
      <c r="R459" s="34" t="s">
        <v>766</v>
      </c>
    </row>
    <row r="460" spans="1:22" ht="49.5" hidden="1">
      <c r="A460" s="50">
        <f t="shared" si="8"/>
        <v>4</v>
      </c>
      <c r="B460" s="90" t="s">
        <v>332</v>
      </c>
      <c r="C460" s="50" t="s">
        <v>25</v>
      </c>
      <c r="D460" s="50" t="s">
        <v>1810</v>
      </c>
      <c r="E460" s="50" t="s">
        <v>652</v>
      </c>
      <c r="F460" s="53" t="s">
        <v>549</v>
      </c>
      <c r="G460" s="34" t="s">
        <v>1819</v>
      </c>
      <c r="H460" s="50" t="s">
        <v>141</v>
      </c>
      <c r="I460" s="34" t="s">
        <v>1820</v>
      </c>
      <c r="J460" s="50"/>
      <c r="K460" s="50"/>
      <c r="L460" s="50"/>
      <c r="M460" s="82">
        <v>10</v>
      </c>
      <c r="N460" s="226">
        <v>46081</v>
      </c>
      <c r="O460" s="225">
        <v>0.5</v>
      </c>
      <c r="P460" s="53" t="s">
        <v>24</v>
      </c>
      <c r="Q460" s="222" t="s">
        <v>643</v>
      </c>
      <c r="R460" s="34" t="s">
        <v>766</v>
      </c>
    </row>
    <row r="461" spans="1:22" ht="99" hidden="1">
      <c r="A461" s="50">
        <f t="shared" si="8"/>
        <v>5</v>
      </c>
      <c r="B461" s="90" t="s">
        <v>333</v>
      </c>
      <c r="C461" s="50" t="s">
        <v>25</v>
      </c>
      <c r="D461" s="50" t="s">
        <v>1810</v>
      </c>
      <c r="E461" s="50" t="s">
        <v>652</v>
      </c>
      <c r="F461" s="53" t="s">
        <v>549</v>
      </c>
      <c r="G461" s="34" t="s">
        <v>1821</v>
      </c>
      <c r="H461" s="50" t="s">
        <v>810</v>
      </c>
      <c r="I461" s="34" t="s">
        <v>1822</v>
      </c>
      <c r="J461" s="50"/>
      <c r="K461" s="50"/>
      <c r="L461" s="50"/>
      <c r="M461" s="82">
        <v>10</v>
      </c>
      <c r="N461" s="226">
        <v>46081</v>
      </c>
      <c r="O461" s="225">
        <v>1.5</v>
      </c>
      <c r="P461" s="53" t="s">
        <v>24</v>
      </c>
      <c r="Q461" s="222" t="s">
        <v>643</v>
      </c>
      <c r="R461" s="34" t="s">
        <v>766</v>
      </c>
    </row>
    <row r="462" spans="1:22" ht="49.5" hidden="1">
      <c r="A462" s="50">
        <f t="shared" si="8"/>
        <v>6</v>
      </c>
      <c r="B462" s="90" t="s">
        <v>101</v>
      </c>
      <c r="C462" s="50" t="s">
        <v>25</v>
      </c>
      <c r="D462" s="50" t="s">
        <v>1810</v>
      </c>
      <c r="E462" s="50" t="s">
        <v>652</v>
      </c>
      <c r="F462" s="53" t="s">
        <v>549</v>
      </c>
      <c r="G462" s="34" t="s">
        <v>1823</v>
      </c>
      <c r="H462" s="50" t="s">
        <v>141</v>
      </c>
      <c r="I462" s="34" t="s">
        <v>1824</v>
      </c>
      <c r="J462" s="50"/>
      <c r="K462" s="50"/>
      <c r="L462" s="50"/>
      <c r="M462" s="82">
        <v>10</v>
      </c>
      <c r="N462" s="226">
        <v>46081</v>
      </c>
      <c r="O462" s="225">
        <v>0.5</v>
      </c>
      <c r="P462" s="53" t="s">
        <v>24</v>
      </c>
      <c r="Q462" s="222" t="s">
        <v>643</v>
      </c>
      <c r="R462" s="34" t="s">
        <v>766</v>
      </c>
    </row>
    <row r="463" spans="1:22" ht="66" hidden="1">
      <c r="A463" s="50">
        <f t="shared" si="8"/>
        <v>7</v>
      </c>
      <c r="B463" s="90" t="s">
        <v>334</v>
      </c>
      <c r="C463" s="50" t="s">
        <v>25</v>
      </c>
      <c r="D463" s="50" t="s">
        <v>1825</v>
      </c>
      <c r="E463" s="50" t="s">
        <v>573</v>
      </c>
      <c r="F463" s="53" t="s">
        <v>551</v>
      </c>
      <c r="G463" s="34" t="s">
        <v>940</v>
      </c>
      <c r="H463" s="50" t="s">
        <v>141</v>
      </c>
      <c r="I463" s="34" t="s">
        <v>1826</v>
      </c>
      <c r="J463" s="50"/>
      <c r="K463" s="50"/>
      <c r="L463" s="50"/>
      <c r="M463" s="82">
        <v>10</v>
      </c>
      <c r="N463" s="226">
        <v>46081</v>
      </c>
      <c r="O463" s="225">
        <v>1</v>
      </c>
      <c r="P463" s="53" t="s">
        <v>24</v>
      </c>
      <c r="Q463" s="222" t="s">
        <v>643</v>
      </c>
      <c r="R463" s="34" t="s">
        <v>766</v>
      </c>
    </row>
    <row r="464" spans="1:22" ht="66" hidden="1">
      <c r="A464" s="50">
        <f t="shared" si="8"/>
        <v>8</v>
      </c>
      <c r="B464" s="90" t="s">
        <v>335</v>
      </c>
      <c r="C464" s="50" t="s">
        <v>25</v>
      </c>
      <c r="D464" s="50" t="s">
        <v>1825</v>
      </c>
      <c r="E464" s="50" t="s">
        <v>573</v>
      </c>
      <c r="F464" s="53" t="s">
        <v>551</v>
      </c>
      <c r="G464" s="34" t="s">
        <v>1827</v>
      </c>
      <c r="H464" s="50" t="s">
        <v>141</v>
      </c>
      <c r="I464" s="34" t="s">
        <v>1828</v>
      </c>
      <c r="J464" s="50"/>
      <c r="K464" s="50"/>
      <c r="L464" s="50"/>
      <c r="M464" s="82">
        <v>10</v>
      </c>
      <c r="N464" s="226">
        <v>46081</v>
      </c>
      <c r="O464" s="225">
        <v>0.5</v>
      </c>
      <c r="P464" s="53" t="s">
        <v>24</v>
      </c>
      <c r="Q464" s="222" t="s">
        <v>643</v>
      </c>
      <c r="R464" s="34" t="s">
        <v>766</v>
      </c>
    </row>
    <row r="465" spans="1:18" ht="66" hidden="1">
      <c r="A465" s="50">
        <f t="shared" si="8"/>
        <v>9</v>
      </c>
      <c r="B465" s="90" t="s">
        <v>49</v>
      </c>
      <c r="C465" s="50" t="s">
        <v>25</v>
      </c>
      <c r="D465" s="50" t="s">
        <v>1825</v>
      </c>
      <c r="E465" s="50" t="s">
        <v>573</v>
      </c>
      <c r="F465" s="53" t="s">
        <v>551</v>
      </c>
      <c r="G465" s="34" t="s">
        <v>1829</v>
      </c>
      <c r="H465" s="50" t="s">
        <v>141</v>
      </c>
      <c r="I465" s="34" t="s">
        <v>1830</v>
      </c>
      <c r="J465" s="50"/>
      <c r="K465" s="50"/>
      <c r="L465" s="50"/>
      <c r="M465" s="82">
        <v>10</v>
      </c>
      <c r="N465" s="226">
        <v>46081</v>
      </c>
      <c r="O465" s="225">
        <v>0.5</v>
      </c>
      <c r="P465" s="53" t="s">
        <v>24</v>
      </c>
      <c r="Q465" s="222" t="s">
        <v>643</v>
      </c>
      <c r="R465" s="34" t="s">
        <v>766</v>
      </c>
    </row>
    <row r="466" spans="1:18" ht="82.5" hidden="1">
      <c r="A466" s="50">
        <f t="shared" si="8"/>
        <v>10</v>
      </c>
      <c r="B466" s="90" t="s">
        <v>336</v>
      </c>
      <c r="C466" s="50">
        <v>2000018953</v>
      </c>
      <c r="D466" s="50" t="s">
        <v>1831</v>
      </c>
      <c r="E466" s="50" t="s">
        <v>652</v>
      </c>
      <c r="F466" s="53" t="s">
        <v>553</v>
      </c>
      <c r="G466" s="34" t="s">
        <v>1832</v>
      </c>
      <c r="H466" s="50" t="s">
        <v>141</v>
      </c>
      <c r="I466" s="34" t="s">
        <v>1833</v>
      </c>
      <c r="J466" s="50"/>
      <c r="K466" s="50"/>
      <c r="L466" s="50"/>
      <c r="M466" s="82">
        <v>10</v>
      </c>
      <c r="N466" s="226">
        <v>46081</v>
      </c>
      <c r="O466" s="225">
        <v>2</v>
      </c>
      <c r="P466" s="53" t="s">
        <v>53</v>
      </c>
      <c r="Q466" s="222" t="s">
        <v>643</v>
      </c>
      <c r="R466" s="34" t="s">
        <v>766</v>
      </c>
    </row>
    <row r="467" spans="1:18" ht="66" hidden="1">
      <c r="A467" s="50">
        <f t="shared" si="8"/>
        <v>11</v>
      </c>
      <c r="B467" s="90" t="s">
        <v>337</v>
      </c>
      <c r="C467" s="50" t="s">
        <v>25</v>
      </c>
      <c r="D467" s="50" t="s">
        <v>1831</v>
      </c>
      <c r="E467" s="50" t="s">
        <v>652</v>
      </c>
      <c r="F467" s="53" t="s">
        <v>557</v>
      </c>
      <c r="G467" s="34" t="s">
        <v>1834</v>
      </c>
      <c r="H467" s="50" t="s">
        <v>141</v>
      </c>
      <c r="I467" s="34" t="s">
        <v>1835</v>
      </c>
      <c r="J467" s="50"/>
      <c r="K467" s="50"/>
      <c r="L467" s="50"/>
      <c r="M467" s="82">
        <v>10</v>
      </c>
      <c r="N467" s="226">
        <v>46081</v>
      </c>
      <c r="O467" s="225">
        <v>1</v>
      </c>
      <c r="P467" s="53" t="s">
        <v>53</v>
      </c>
      <c r="Q467" s="222" t="s">
        <v>643</v>
      </c>
      <c r="R467" s="34" t="s">
        <v>766</v>
      </c>
    </row>
    <row r="468" spans="1:18" ht="49.5" hidden="1">
      <c r="A468" s="50">
        <f t="shared" si="8"/>
        <v>12</v>
      </c>
      <c r="B468" s="90" t="s">
        <v>338</v>
      </c>
      <c r="C468" s="50" t="s">
        <v>25</v>
      </c>
      <c r="D468" s="50" t="s">
        <v>1831</v>
      </c>
      <c r="E468" s="50" t="s">
        <v>652</v>
      </c>
      <c r="F468" s="53" t="s">
        <v>549</v>
      </c>
      <c r="G468" s="34" t="s">
        <v>1836</v>
      </c>
      <c r="H468" s="50" t="s">
        <v>141</v>
      </c>
      <c r="I468" s="34" t="s">
        <v>1837</v>
      </c>
      <c r="J468" s="50"/>
      <c r="K468" s="50"/>
      <c r="L468" s="50"/>
      <c r="M468" s="82">
        <v>10</v>
      </c>
      <c r="N468" s="226">
        <v>46081</v>
      </c>
      <c r="O468" s="225">
        <v>1</v>
      </c>
      <c r="P468" s="53" t="s">
        <v>24</v>
      </c>
      <c r="Q468" s="222" t="s">
        <v>643</v>
      </c>
      <c r="R468" s="34" t="s">
        <v>766</v>
      </c>
    </row>
    <row r="469" spans="1:18" ht="99" hidden="1">
      <c r="A469" s="50">
        <f t="shared" si="8"/>
        <v>13</v>
      </c>
      <c r="B469" s="90" t="s">
        <v>339</v>
      </c>
      <c r="C469" s="50" t="s">
        <v>25</v>
      </c>
      <c r="D469" s="50" t="s">
        <v>1838</v>
      </c>
      <c r="E469" s="50" t="s">
        <v>592</v>
      </c>
      <c r="F469" s="53" t="s">
        <v>555</v>
      </c>
      <c r="G469" s="34" t="s">
        <v>1839</v>
      </c>
      <c r="H469" s="50" t="s">
        <v>141</v>
      </c>
      <c r="I469" s="34" t="s">
        <v>1840</v>
      </c>
      <c r="J469" s="50"/>
      <c r="K469" s="50"/>
      <c r="L469" s="50"/>
      <c r="M469" s="82">
        <v>10</v>
      </c>
      <c r="N469" s="226">
        <v>46081</v>
      </c>
      <c r="O469" s="225">
        <v>1</v>
      </c>
      <c r="P469" s="53" t="s">
        <v>53</v>
      </c>
      <c r="Q469" s="222" t="s">
        <v>620</v>
      </c>
      <c r="R469" s="34" t="s">
        <v>801</v>
      </c>
    </row>
    <row r="470" spans="1:18" ht="49.5" hidden="1">
      <c r="A470" s="50">
        <f t="shared" si="8"/>
        <v>14</v>
      </c>
      <c r="B470" s="90" t="s">
        <v>71</v>
      </c>
      <c r="C470" s="50" t="s">
        <v>25</v>
      </c>
      <c r="D470" s="50" t="s">
        <v>1841</v>
      </c>
      <c r="E470" s="50" t="s">
        <v>652</v>
      </c>
      <c r="F470" s="53" t="s">
        <v>549</v>
      </c>
      <c r="G470" s="34" t="s">
        <v>1842</v>
      </c>
      <c r="H470" s="50" t="s">
        <v>141</v>
      </c>
      <c r="I470" s="34" t="s">
        <v>1843</v>
      </c>
      <c r="J470" s="50"/>
      <c r="K470" s="50"/>
      <c r="L470" s="50"/>
      <c r="M470" s="82">
        <v>10</v>
      </c>
      <c r="N470" s="226">
        <v>46081</v>
      </c>
      <c r="O470" s="225">
        <v>0.5</v>
      </c>
      <c r="P470" s="53" t="s">
        <v>24</v>
      </c>
      <c r="Q470" s="222" t="s">
        <v>620</v>
      </c>
      <c r="R470" s="34" t="s">
        <v>801</v>
      </c>
    </row>
    <row r="471" spans="1:18" ht="49.5" hidden="1">
      <c r="A471" s="50">
        <f t="shared" si="8"/>
        <v>15</v>
      </c>
      <c r="B471" s="90" t="s">
        <v>58</v>
      </c>
      <c r="C471" s="50" t="s">
        <v>25</v>
      </c>
      <c r="D471" s="50" t="s">
        <v>1841</v>
      </c>
      <c r="E471" s="50" t="s">
        <v>652</v>
      </c>
      <c r="F471" s="53" t="s">
        <v>549</v>
      </c>
      <c r="G471" s="34" t="s">
        <v>1844</v>
      </c>
      <c r="H471" s="50" t="s">
        <v>141</v>
      </c>
      <c r="I471" s="34" t="s">
        <v>1845</v>
      </c>
      <c r="J471" s="50"/>
      <c r="K471" s="50"/>
      <c r="L471" s="50"/>
      <c r="M471" s="82">
        <v>10</v>
      </c>
      <c r="N471" s="226">
        <v>46081</v>
      </c>
      <c r="O471" s="225">
        <v>1</v>
      </c>
      <c r="P471" s="53" t="s">
        <v>24</v>
      </c>
      <c r="Q471" s="222" t="s">
        <v>620</v>
      </c>
      <c r="R471" s="34" t="s">
        <v>801</v>
      </c>
    </row>
    <row r="472" spans="1:18" ht="82.5" hidden="1">
      <c r="A472" s="50">
        <f t="shared" si="8"/>
        <v>16</v>
      </c>
      <c r="B472" s="90" t="s">
        <v>340</v>
      </c>
      <c r="C472" s="50" t="s">
        <v>25</v>
      </c>
      <c r="D472" s="50" t="s">
        <v>25</v>
      </c>
      <c r="E472" s="50" t="s">
        <v>1846</v>
      </c>
      <c r="F472" s="53" t="s">
        <v>557</v>
      </c>
      <c r="G472" s="34" t="s">
        <v>1847</v>
      </c>
      <c r="H472" s="50" t="s">
        <v>141</v>
      </c>
      <c r="I472" s="34" t="s">
        <v>1848</v>
      </c>
      <c r="J472" s="50"/>
      <c r="K472" s="50"/>
      <c r="L472" s="50"/>
      <c r="M472" s="82">
        <v>10</v>
      </c>
      <c r="N472" s="226">
        <v>46081</v>
      </c>
      <c r="O472" s="225">
        <v>0.5</v>
      </c>
      <c r="P472" s="53" t="s">
        <v>53</v>
      </c>
      <c r="Q472" s="222" t="s">
        <v>620</v>
      </c>
      <c r="R472" s="34" t="s">
        <v>801</v>
      </c>
    </row>
    <row r="473" spans="1:18" ht="66" hidden="1">
      <c r="A473" s="50">
        <f t="shared" si="8"/>
        <v>17</v>
      </c>
      <c r="B473" s="90" t="s">
        <v>341</v>
      </c>
      <c r="C473" s="50" t="s">
        <v>25</v>
      </c>
      <c r="D473" s="50" t="s">
        <v>25</v>
      </c>
      <c r="E473" s="50" t="s">
        <v>1846</v>
      </c>
      <c r="F473" s="53" t="s">
        <v>557</v>
      </c>
      <c r="G473" s="34" t="s">
        <v>1847</v>
      </c>
      <c r="H473" s="50" t="s">
        <v>141</v>
      </c>
      <c r="I473" s="34" t="s">
        <v>1849</v>
      </c>
      <c r="J473" s="50"/>
      <c r="K473" s="50"/>
      <c r="L473" s="50"/>
      <c r="M473" s="82">
        <v>10</v>
      </c>
      <c r="N473" s="226">
        <v>46081</v>
      </c>
      <c r="O473" s="225">
        <v>0.5</v>
      </c>
      <c r="P473" s="53" t="s">
        <v>53</v>
      </c>
      <c r="Q473" s="222" t="s">
        <v>620</v>
      </c>
      <c r="R473" s="34" t="s">
        <v>801</v>
      </c>
    </row>
    <row r="474" spans="1:18" ht="66" hidden="1">
      <c r="A474" s="50">
        <f t="shared" si="8"/>
        <v>18</v>
      </c>
      <c r="B474" s="90" t="s">
        <v>71</v>
      </c>
      <c r="C474" s="50" t="s">
        <v>25</v>
      </c>
      <c r="D474" s="50" t="s">
        <v>1841</v>
      </c>
      <c r="E474" s="50" t="s">
        <v>652</v>
      </c>
      <c r="F474" s="53" t="s">
        <v>549</v>
      </c>
      <c r="G474" s="34" t="s">
        <v>1850</v>
      </c>
      <c r="H474" s="50" t="s">
        <v>141</v>
      </c>
      <c r="I474" s="34" t="s">
        <v>1851</v>
      </c>
      <c r="J474" s="50"/>
      <c r="K474" s="50"/>
      <c r="L474" s="50"/>
      <c r="M474" s="82">
        <v>10</v>
      </c>
      <c r="N474" s="226">
        <v>46081</v>
      </c>
      <c r="O474" s="225">
        <v>1</v>
      </c>
      <c r="P474" s="53" t="s">
        <v>24</v>
      </c>
      <c r="Q474" s="222" t="s">
        <v>620</v>
      </c>
      <c r="R474" s="34" t="s">
        <v>801</v>
      </c>
    </row>
    <row r="475" spans="1:18" ht="82.5" hidden="1">
      <c r="A475" s="50">
        <f t="shared" si="8"/>
        <v>19</v>
      </c>
      <c r="B475" s="90" t="s">
        <v>342</v>
      </c>
      <c r="C475" s="50" t="s">
        <v>25</v>
      </c>
      <c r="D475" s="50" t="s">
        <v>25</v>
      </c>
      <c r="E475" s="50" t="s">
        <v>1852</v>
      </c>
      <c r="F475" s="53" t="s">
        <v>557</v>
      </c>
      <c r="G475" s="34" t="s">
        <v>1847</v>
      </c>
      <c r="H475" s="50" t="s">
        <v>141</v>
      </c>
      <c r="I475" s="34" t="s">
        <v>1848</v>
      </c>
      <c r="J475" s="50"/>
      <c r="K475" s="50"/>
      <c r="L475" s="50"/>
      <c r="M475" s="82">
        <v>10</v>
      </c>
      <c r="N475" s="226">
        <v>46081</v>
      </c>
      <c r="O475" s="225">
        <v>0.5</v>
      </c>
      <c r="P475" s="53" t="s">
        <v>53</v>
      </c>
      <c r="Q475" s="222" t="s">
        <v>620</v>
      </c>
      <c r="R475" s="34" t="s">
        <v>801</v>
      </c>
    </row>
    <row r="476" spans="1:18" ht="66" hidden="1">
      <c r="A476" s="50">
        <f t="shared" si="8"/>
        <v>20</v>
      </c>
      <c r="B476" s="90" t="s">
        <v>49</v>
      </c>
      <c r="C476" s="50" t="s">
        <v>25</v>
      </c>
      <c r="D476" s="50" t="s">
        <v>25</v>
      </c>
      <c r="E476" s="50" t="s">
        <v>573</v>
      </c>
      <c r="F476" s="53" t="s">
        <v>551</v>
      </c>
      <c r="G476" s="34" t="s">
        <v>1853</v>
      </c>
      <c r="H476" s="50" t="s">
        <v>141</v>
      </c>
      <c r="I476" s="34" t="s">
        <v>1854</v>
      </c>
      <c r="J476" s="50"/>
      <c r="K476" s="50"/>
      <c r="L476" s="50"/>
      <c r="M476" s="82">
        <v>10</v>
      </c>
      <c r="N476" s="226">
        <v>46081</v>
      </c>
      <c r="O476" s="225">
        <v>0.5</v>
      </c>
      <c r="P476" s="53" t="s">
        <v>24</v>
      </c>
      <c r="Q476" s="222" t="s">
        <v>620</v>
      </c>
      <c r="R476" s="34" t="s">
        <v>801</v>
      </c>
    </row>
    <row r="477" spans="1:18" ht="115.5" hidden="1">
      <c r="A477" s="50">
        <f t="shared" si="8"/>
        <v>21</v>
      </c>
      <c r="B477" s="90" t="s">
        <v>71</v>
      </c>
      <c r="C477" s="50" t="s">
        <v>25</v>
      </c>
      <c r="D477" s="50" t="s">
        <v>1855</v>
      </c>
      <c r="E477" s="50" t="s">
        <v>652</v>
      </c>
      <c r="F477" s="53" t="s">
        <v>549</v>
      </c>
      <c r="G477" s="34" t="s">
        <v>1856</v>
      </c>
      <c r="H477" s="50" t="s">
        <v>141</v>
      </c>
      <c r="I477" s="34" t="s">
        <v>1857</v>
      </c>
      <c r="J477" s="50"/>
      <c r="K477" s="50"/>
      <c r="L477" s="50"/>
      <c r="M477" s="82">
        <v>10</v>
      </c>
      <c r="N477" s="226">
        <v>46082</v>
      </c>
      <c r="O477" s="225">
        <v>2</v>
      </c>
      <c r="P477" s="53" t="s">
        <v>24</v>
      </c>
      <c r="Q477" s="222" t="s">
        <v>575</v>
      </c>
      <c r="R477" s="34" t="s">
        <v>576</v>
      </c>
    </row>
    <row r="478" spans="1:18" ht="66" hidden="1">
      <c r="A478" s="50">
        <f t="shared" si="8"/>
        <v>22</v>
      </c>
      <c r="B478" s="90" t="s">
        <v>102</v>
      </c>
      <c r="C478" s="50" t="s">
        <v>25</v>
      </c>
      <c r="D478" s="50" t="s">
        <v>1858</v>
      </c>
      <c r="E478" s="50" t="s">
        <v>736</v>
      </c>
      <c r="F478" s="53" t="s">
        <v>549</v>
      </c>
      <c r="G478" s="34" t="s">
        <v>1859</v>
      </c>
      <c r="H478" s="50" t="s">
        <v>141</v>
      </c>
      <c r="I478" s="34" t="s">
        <v>1860</v>
      </c>
      <c r="J478" s="50"/>
      <c r="K478" s="50"/>
      <c r="L478" s="50"/>
      <c r="M478" s="82">
        <v>10</v>
      </c>
      <c r="N478" s="226">
        <v>46082</v>
      </c>
      <c r="O478" s="225">
        <v>1</v>
      </c>
      <c r="P478" s="53" t="s">
        <v>24</v>
      </c>
      <c r="Q478" s="222" t="s">
        <v>575</v>
      </c>
      <c r="R478" s="34" t="s">
        <v>576</v>
      </c>
    </row>
    <row r="479" spans="1:18" ht="66" hidden="1">
      <c r="A479" s="50">
        <f t="shared" si="8"/>
        <v>23</v>
      </c>
      <c r="B479" s="90" t="s">
        <v>99</v>
      </c>
      <c r="C479" s="50" t="s">
        <v>25</v>
      </c>
      <c r="D479" s="50" t="s">
        <v>1861</v>
      </c>
      <c r="E479" s="50" t="s">
        <v>592</v>
      </c>
      <c r="F479" s="53" t="s">
        <v>549</v>
      </c>
      <c r="G479" s="34" t="s">
        <v>1862</v>
      </c>
      <c r="H479" s="50" t="s">
        <v>141</v>
      </c>
      <c r="I479" s="34" t="s">
        <v>1863</v>
      </c>
      <c r="J479" s="50"/>
      <c r="K479" s="50"/>
      <c r="L479" s="50"/>
      <c r="M479" s="82">
        <v>10</v>
      </c>
      <c r="N479" s="226">
        <v>46082</v>
      </c>
      <c r="O479" s="225">
        <v>1</v>
      </c>
      <c r="P479" s="53" t="s">
        <v>24</v>
      </c>
      <c r="Q479" s="222" t="s">
        <v>575</v>
      </c>
      <c r="R479" s="34" t="s">
        <v>576</v>
      </c>
    </row>
    <row r="480" spans="1:18" ht="82.5" hidden="1">
      <c r="A480" s="50">
        <f t="shared" si="8"/>
        <v>24</v>
      </c>
      <c r="B480" s="90" t="s">
        <v>167</v>
      </c>
      <c r="C480" s="50" t="s">
        <v>25</v>
      </c>
      <c r="D480" s="50" t="s">
        <v>1864</v>
      </c>
      <c r="E480" s="50" t="s">
        <v>584</v>
      </c>
      <c r="F480" s="53" t="s">
        <v>557</v>
      </c>
      <c r="G480" s="34" t="s">
        <v>1865</v>
      </c>
      <c r="H480" s="50" t="s">
        <v>141</v>
      </c>
      <c r="I480" s="34" t="s">
        <v>1866</v>
      </c>
      <c r="J480" s="50"/>
      <c r="K480" s="50"/>
      <c r="L480" s="50"/>
      <c r="M480" s="82">
        <v>10</v>
      </c>
      <c r="N480" s="226">
        <v>46082</v>
      </c>
      <c r="O480" s="225">
        <v>1</v>
      </c>
      <c r="P480" s="53" t="s">
        <v>53</v>
      </c>
      <c r="Q480" s="222" t="s">
        <v>575</v>
      </c>
      <c r="R480" s="34" t="s">
        <v>576</v>
      </c>
    </row>
    <row r="481" spans="1:18" ht="66" hidden="1">
      <c r="A481" s="50">
        <f t="shared" si="8"/>
        <v>25</v>
      </c>
      <c r="B481" s="90" t="s">
        <v>75</v>
      </c>
      <c r="C481" s="50" t="s">
        <v>25</v>
      </c>
      <c r="D481" s="50" t="s">
        <v>1867</v>
      </c>
      <c r="E481" s="50" t="s">
        <v>573</v>
      </c>
      <c r="F481" s="53" t="s">
        <v>551</v>
      </c>
      <c r="G481" s="34" t="s">
        <v>1868</v>
      </c>
      <c r="H481" s="50" t="s">
        <v>141</v>
      </c>
      <c r="I481" s="34" t="s">
        <v>1869</v>
      </c>
      <c r="J481" s="50"/>
      <c r="K481" s="50"/>
      <c r="L481" s="50"/>
      <c r="M481" s="82">
        <v>10</v>
      </c>
      <c r="N481" s="226">
        <v>46082</v>
      </c>
      <c r="O481" s="225">
        <v>1</v>
      </c>
      <c r="P481" s="53" t="s">
        <v>24</v>
      </c>
      <c r="Q481" s="222" t="s">
        <v>597</v>
      </c>
      <c r="R481" s="34" t="s">
        <v>598</v>
      </c>
    </row>
    <row r="482" spans="1:18" ht="66" hidden="1">
      <c r="A482" s="50">
        <f t="shared" si="8"/>
        <v>26</v>
      </c>
      <c r="B482" s="90" t="s">
        <v>59</v>
      </c>
      <c r="C482" s="50" t="s">
        <v>25</v>
      </c>
      <c r="D482" s="50" t="s">
        <v>1870</v>
      </c>
      <c r="E482" s="50" t="s">
        <v>652</v>
      </c>
      <c r="F482" s="53" t="s">
        <v>549</v>
      </c>
      <c r="G482" s="34" t="s">
        <v>1871</v>
      </c>
      <c r="H482" s="50" t="s">
        <v>141</v>
      </c>
      <c r="I482" s="34" t="s">
        <v>1869</v>
      </c>
      <c r="J482" s="50"/>
      <c r="K482" s="50"/>
      <c r="L482" s="50"/>
      <c r="M482" s="82">
        <v>10</v>
      </c>
      <c r="N482" s="226">
        <v>46082</v>
      </c>
      <c r="O482" s="225">
        <v>1</v>
      </c>
      <c r="P482" s="53" t="s">
        <v>24</v>
      </c>
      <c r="Q482" s="222" t="s">
        <v>597</v>
      </c>
      <c r="R482" s="34" t="s">
        <v>598</v>
      </c>
    </row>
    <row r="483" spans="1:18" ht="66" hidden="1">
      <c r="A483" s="50">
        <f t="shared" si="8"/>
        <v>27</v>
      </c>
      <c r="B483" s="90" t="s">
        <v>71</v>
      </c>
      <c r="C483" s="50" t="s">
        <v>25</v>
      </c>
      <c r="D483" s="50" t="s">
        <v>1870</v>
      </c>
      <c r="E483" s="50" t="s">
        <v>652</v>
      </c>
      <c r="F483" s="53" t="s">
        <v>549</v>
      </c>
      <c r="G483" s="34" t="s">
        <v>1872</v>
      </c>
      <c r="H483" s="50" t="s">
        <v>141</v>
      </c>
      <c r="I483" s="34" t="s">
        <v>1873</v>
      </c>
      <c r="J483" s="50"/>
      <c r="K483" s="50"/>
      <c r="L483" s="50"/>
      <c r="M483" s="82">
        <v>10</v>
      </c>
      <c r="N483" s="226">
        <v>46082</v>
      </c>
      <c r="O483" s="225">
        <v>1</v>
      </c>
      <c r="P483" s="53" t="s">
        <v>24</v>
      </c>
      <c r="Q483" s="222" t="s">
        <v>597</v>
      </c>
      <c r="R483" s="34" t="s">
        <v>598</v>
      </c>
    </row>
    <row r="484" spans="1:18" ht="66" hidden="1">
      <c r="A484" s="50">
        <f t="shared" si="8"/>
        <v>28</v>
      </c>
      <c r="B484" s="90" t="s">
        <v>58</v>
      </c>
      <c r="C484" s="50" t="s">
        <v>25</v>
      </c>
      <c r="D484" s="50" t="s">
        <v>1870</v>
      </c>
      <c r="E484" s="50" t="s">
        <v>652</v>
      </c>
      <c r="F484" s="53" t="s">
        <v>549</v>
      </c>
      <c r="G484" s="34" t="s">
        <v>1874</v>
      </c>
      <c r="H484" s="50" t="s">
        <v>141</v>
      </c>
      <c r="I484" s="34" t="s">
        <v>1875</v>
      </c>
      <c r="J484" s="50"/>
      <c r="K484" s="50"/>
      <c r="L484" s="50"/>
      <c r="M484" s="82">
        <v>10</v>
      </c>
      <c r="N484" s="226">
        <v>46082</v>
      </c>
      <c r="O484" s="225">
        <v>2</v>
      </c>
      <c r="P484" s="53" t="s">
        <v>24</v>
      </c>
      <c r="Q484" s="222" t="s">
        <v>597</v>
      </c>
      <c r="R484" s="34" t="s">
        <v>598</v>
      </c>
    </row>
    <row r="485" spans="1:18" ht="99" hidden="1">
      <c r="A485" s="50">
        <f t="shared" si="8"/>
        <v>29</v>
      </c>
      <c r="B485" s="90" t="s">
        <v>49</v>
      </c>
      <c r="C485" s="50" t="s">
        <v>1876</v>
      </c>
      <c r="D485" s="50" t="s">
        <v>1867</v>
      </c>
      <c r="E485" s="50" t="s">
        <v>573</v>
      </c>
      <c r="F485" s="53" t="s">
        <v>551</v>
      </c>
      <c r="G485" s="34" t="s">
        <v>1877</v>
      </c>
      <c r="H485" s="50" t="s">
        <v>141</v>
      </c>
      <c r="I485" s="34" t="s">
        <v>1878</v>
      </c>
      <c r="J485" s="50"/>
      <c r="K485" s="50"/>
      <c r="L485" s="50"/>
      <c r="M485" s="82">
        <v>10</v>
      </c>
      <c r="N485" s="226">
        <v>46082</v>
      </c>
      <c r="O485" s="225">
        <v>1.5</v>
      </c>
      <c r="P485" s="53" t="s">
        <v>24</v>
      </c>
      <c r="Q485" s="222" t="s">
        <v>597</v>
      </c>
      <c r="R485" s="34" t="s">
        <v>598</v>
      </c>
    </row>
    <row r="486" spans="1:18" ht="99" hidden="1">
      <c r="A486" s="50">
        <f t="shared" si="8"/>
        <v>30</v>
      </c>
      <c r="B486" s="90" t="s">
        <v>74</v>
      </c>
      <c r="C486" s="50" t="s">
        <v>25</v>
      </c>
      <c r="D486" s="50" t="s">
        <v>1867</v>
      </c>
      <c r="E486" s="50" t="s">
        <v>573</v>
      </c>
      <c r="F486" s="53" t="s">
        <v>551</v>
      </c>
      <c r="G486" s="34" t="s">
        <v>1879</v>
      </c>
      <c r="H486" s="50" t="s">
        <v>141</v>
      </c>
      <c r="I486" s="34" t="s">
        <v>1880</v>
      </c>
      <c r="J486" s="50"/>
      <c r="K486" s="50"/>
      <c r="L486" s="50"/>
      <c r="M486" s="82">
        <v>10</v>
      </c>
      <c r="N486" s="226">
        <v>46082</v>
      </c>
      <c r="O486" s="225">
        <v>1</v>
      </c>
      <c r="P486" s="53" t="s">
        <v>24</v>
      </c>
      <c r="Q486" s="222" t="s">
        <v>597</v>
      </c>
      <c r="R486" s="34" t="s">
        <v>598</v>
      </c>
    </row>
    <row r="487" spans="1:18" ht="66" hidden="1">
      <c r="A487" s="50">
        <f t="shared" si="8"/>
        <v>31</v>
      </c>
      <c r="B487" s="90" t="s">
        <v>75</v>
      </c>
      <c r="C487" s="50" t="s">
        <v>25</v>
      </c>
      <c r="D487" s="50" t="s">
        <v>1867</v>
      </c>
      <c r="E487" s="50" t="s">
        <v>573</v>
      </c>
      <c r="F487" s="53" t="s">
        <v>551</v>
      </c>
      <c r="G487" s="34" t="s">
        <v>1881</v>
      </c>
      <c r="H487" s="50" t="s">
        <v>141</v>
      </c>
      <c r="I487" s="34" t="s">
        <v>1882</v>
      </c>
      <c r="J487" s="50"/>
      <c r="K487" s="50"/>
      <c r="L487" s="50"/>
      <c r="M487" s="82">
        <v>10</v>
      </c>
      <c r="N487" s="226">
        <v>46082</v>
      </c>
      <c r="O487" s="225">
        <v>1</v>
      </c>
      <c r="P487" s="53" t="s">
        <v>24</v>
      </c>
      <c r="Q487" s="222" t="s">
        <v>597</v>
      </c>
      <c r="R487" s="34" t="s">
        <v>598</v>
      </c>
    </row>
    <row r="488" spans="1:18" ht="66" hidden="1">
      <c r="A488" s="50">
        <f t="shared" si="8"/>
        <v>32</v>
      </c>
      <c r="B488" s="90" t="s">
        <v>343</v>
      </c>
      <c r="C488" s="50" t="s">
        <v>25</v>
      </c>
      <c r="D488" s="50" t="s">
        <v>1870</v>
      </c>
      <c r="E488" s="50" t="s">
        <v>652</v>
      </c>
      <c r="F488" s="53" t="s">
        <v>549</v>
      </c>
      <c r="G488" s="34" t="s">
        <v>1883</v>
      </c>
      <c r="H488" s="50" t="s">
        <v>141</v>
      </c>
      <c r="I488" s="34" t="s">
        <v>1884</v>
      </c>
      <c r="J488" s="50"/>
      <c r="K488" s="50"/>
      <c r="L488" s="50"/>
      <c r="M488" s="82">
        <v>10</v>
      </c>
      <c r="N488" s="226">
        <v>46082</v>
      </c>
      <c r="O488" s="225">
        <v>1</v>
      </c>
      <c r="P488" s="53" t="s">
        <v>24</v>
      </c>
      <c r="Q488" s="222" t="s">
        <v>597</v>
      </c>
      <c r="R488" s="34" t="s">
        <v>598</v>
      </c>
    </row>
    <row r="489" spans="1:18" ht="115.5" hidden="1">
      <c r="A489" s="50">
        <f t="shared" si="8"/>
        <v>33</v>
      </c>
      <c r="B489" s="90" t="s">
        <v>167</v>
      </c>
      <c r="C489" s="50" t="s">
        <v>25</v>
      </c>
      <c r="D489" s="50" t="s">
        <v>1885</v>
      </c>
      <c r="E489" s="50" t="s">
        <v>584</v>
      </c>
      <c r="F489" s="53" t="s">
        <v>552</v>
      </c>
      <c r="G489" s="34" t="s">
        <v>1886</v>
      </c>
      <c r="H489" s="50" t="s">
        <v>810</v>
      </c>
      <c r="I489" s="34" t="s">
        <v>1887</v>
      </c>
      <c r="J489" s="50"/>
      <c r="K489" s="50"/>
      <c r="L489" s="50"/>
      <c r="M489" s="82">
        <v>10</v>
      </c>
      <c r="N489" s="226">
        <v>46083</v>
      </c>
      <c r="O489" s="225">
        <v>1</v>
      </c>
      <c r="P489" s="53" t="s">
        <v>24</v>
      </c>
      <c r="Q489" s="222" t="s">
        <v>575</v>
      </c>
      <c r="R489" s="34" t="s">
        <v>576</v>
      </c>
    </row>
    <row r="490" spans="1:18" ht="49.5" hidden="1">
      <c r="A490" s="50">
        <f t="shared" si="8"/>
        <v>34</v>
      </c>
      <c r="B490" s="90" t="s">
        <v>58</v>
      </c>
      <c r="C490" s="50" t="s">
        <v>25</v>
      </c>
      <c r="D490" s="50" t="s">
        <v>1888</v>
      </c>
      <c r="E490" s="50" t="s">
        <v>652</v>
      </c>
      <c r="F490" s="53" t="s">
        <v>549</v>
      </c>
      <c r="G490" s="34" t="s">
        <v>1889</v>
      </c>
      <c r="H490" s="50" t="s">
        <v>141</v>
      </c>
      <c r="I490" s="34" t="s">
        <v>1890</v>
      </c>
      <c r="J490" s="50"/>
      <c r="K490" s="50"/>
      <c r="L490" s="50"/>
      <c r="M490" s="82">
        <v>10</v>
      </c>
      <c r="N490" s="226">
        <v>46083</v>
      </c>
      <c r="O490" s="225">
        <v>1</v>
      </c>
      <c r="P490" s="53" t="s">
        <v>24</v>
      </c>
      <c r="Q490" s="222" t="s">
        <v>575</v>
      </c>
      <c r="R490" s="34" t="s">
        <v>576</v>
      </c>
    </row>
    <row r="491" spans="1:18" ht="66" hidden="1">
      <c r="A491" s="50">
        <f t="shared" si="8"/>
        <v>35</v>
      </c>
      <c r="B491" s="90" t="s">
        <v>71</v>
      </c>
      <c r="C491" s="50" t="s">
        <v>25</v>
      </c>
      <c r="D491" s="50" t="s">
        <v>1888</v>
      </c>
      <c r="E491" s="50" t="s">
        <v>652</v>
      </c>
      <c r="F491" s="53" t="s">
        <v>549</v>
      </c>
      <c r="G491" s="34" t="s">
        <v>1891</v>
      </c>
      <c r="H491" s="50" t="s">
        <v>141</v>
      </c>
      <c r="I491" s="34" t="s">
        <v>1892</v>
      </c>
      <c r="J491" s="50"/>
      <c r="K491" s="50"/>
      <c r="L491" s="50"/>
      <c r="M491" s="82">
        <v>10</v>
      </c>
      <c r="N491" s="226">
        <v>46083</v>
      </c>
      <c r="O491" s="225">
        <v>1</v>
      </c>
      <c r="P491" s="53" t="s">
        <v>24</v>
      </c>
      <c r="Q491" s="222" t="s">
        <v>575</v>
      </c>
      <c r="R491" s="34" t="s">
        <v>576</v>
      </c>
    </row>
    <row r="492" spans="1:18" ht="66" hidden="1">
      <c r="A492" s="50">
        <f t="shared" si="8"/>
        <v>36</v>
      </c>
      <c r="B492" s="90" t="s">
        <v>344</v>
      </c>
      <c r="C492" s="50" t="s">
        <v>25</v>
      </c>
      <c r="D492" s="50" t="s">
        <v>1888</v>
      </c>
      <c r="E492" s="50" t="s">
        <v>652</v>
      </c>
      <c r="F492" s="53" t="s">
        <v>549</v>
      </c>
      <c r="G492" s="34" t="s">
        <v>1893</v>
      </c>
      <c r="H492" s="50" t="s">
        <v>141</v>
      </c>
      <c r="I492" s="34" t="s">
        <v>1894</v>
      </c>
      <c r="J492" s="50"/>
      <c r="K492" s="50"/>
      <c r="L492" s="50"/>
      <c r="M492" s="82">
        <v>10</v>
      </c>
      <c r="N492" s="226">
        <v>46083</v>
      </c>
      <c r="O492" s="225">
        <v>0.5</v>
      </c>
      <c r="P492" s="53" t="s">
        <v>24</v>
      </c>
      <c r="Q492" s="222" t="s">
        <v>575</v>
      </c>
      <c r="R492" s="34" t="s">
        <v>576</v>
      </c>
    </row>
    <row r="493" spans="1:18" ht="66" hidden="1">
      <c r="A493" s="50">
        <f t="shared" si="8"/>
        <v>37</v>
      </c>
      <c r="B493" s="90" t="s">
        <v>345</v>
      </c>
      <c r="C493" s="50" t="s">
        <v>25</v>
      </c>
      <c r="D493" s="50" t="s">
        <v>1895</v>
      </c>
      <c r="E493" s="50" t="s">
        <v>612</v>
      </c>
      <c r="F493" s="53" t="s">
        <v>554</v>
      </c>
      <c r="G493" s="34" t="s">
        <v>476</v>
      </c>
      <c r="H493" s="50" t="s">
        <v>141</v>
      </c>
      <c r="I493" s="34" t="s">
        <v>1896</v>
      </c>
      <c r="J493" s="50"/>
      <c r="K493" s="50"/>
      <c r="L493" s="50"/>
      <c r="M493" s="82">
        <v>10</v>
      </c>
      <c r="N493" s="226">
        <v>46083</v>
      </c>
      <c r="O493" s="225">
        <v>0.5</v>
      </c>
      <c r="P493" s="53" t="s">
        <v>53</v>
      </c>
      <c r="Q493" s="222" t="s">
        <v>575</v>
      </c>
      <c r="R493" s="34" t="s">
        <v>576</v>
      </c>
    </row>
    <row r="494" spans="1:18" ht="49.5" hidden="1">
      <c r="A494" s="50">
        <f t="shared" si="8"/>
        <v>38</v>
      </c>
      <c r="B494" s="90" t="s">
        <v>346</v>
      </c>
      <c r="C494" s="50">
        <v>0</v>
      </c>
      <c r="D494" s="50" t="s">
        <v>1895</v>
      </c>
      <c r="E494" s="50" t="s">
        <v>612</v>
      </c>
      <c r="F494" s="53" t="s">
        <v>553</v>
      </c>
      <c r="G494" s="34" t="s">
        <v>1897</v>
      </c>
      <c r="H494" s="50" t="s">
        <v>141</v>
      </c>
      <c r="I494" s="34" t="s">
        <v>1898</v>
      </c>
      <c r="J494" s="50"/>
      <c r="K494" s="50"/>
      <c r="L494" s="50"/>
      <c r="M494" s="82">
        <v>10</v>
      </c>
      <c r="N494" s="226">
        <v>46083</v>
      </c>
      <c r="O494" s="225">
        <v>0.5</v>
      </c>
      <c r="P494" s="53" t="s">
        <v>24</v>
      </c>
      <c r="Q494" s="222" t="s">
        <v>575</v>
      </c>
      <c r="R494" s="34" t="s">
        <v>576</v>
      </c>
    </row>
    <row r="495" spans="1:18" ht="82.5" hidden="1">
      <c r="A495" s="50">
        <f t="shared" si="8"/>
        <v>39</v>
      </c>
      <c r="B495" s="90" t="s">
        <v>347</v>
      </c>
      <c r="C495" s="50" t="s">
        <v>25</v>
      </c>
      <c r="D495" s="50" t="s">
        <v>1885</v>
      </c>
      <c r="E495" s="50" t="s">
        <v>584</v>
      </c>
      <c r="F495" s="53" t="s">
        <v>558</v>
      </c>
      <c r="G495" s="34" t="s">
        <v>1899</v>
      </c>
      <c r="H495" s="50" t="s">
        <v>141</v>
      </c>
      <c r="I495" s="34" t="s">
        <v>1900</v>
      </c>
      <c r="J495" s="50"/>
      <c r="K495" s="50"/>
      <c r="L495" s="50"/>
      <c r="M495" s="82">
        <v>10</v>
      </c>
      <c r="N495" s="226">
        <v>46083</v>
      </c>
      <c r="O495" s="225">
        <v>1</v>
      </c>
      <c r="P495" s="53" t="s">
        <v>24</v>
      </c>
      <c r="Q495" s="222" t="s">
        <v>575</v>
      </c>
      <c r="R495" s="34" t="s">
        <v>576</v>
      </c>
    </row>
    <row r="496" spans="1:18" ht="82.5" hidden="1">
      <c r="A496" s="50">
        <f t="shared" si="8"/>
        <v>40</v>
      </c>
      <c r="B496" s="90" t="s">
        <v>110</v>
      </c>
      <c r="C496" s="50" t="s">
        <v>25</v>
      </c>
      <c r="D496" s="50" t="s">
        <v>1885</v>
      </c>
      <c r="E496" s="50" t="s">
        <v>584</v>
      </c>
      <c r="F496" s="53" t="s">
        <v>558</v>
      </c>
      <c r="G496" s="34" t="s">
        <v>1899</v>
      </c>
      <c r="H496" s="50" t="s">
        <v>141</v>
      </c>
      <c r="I496" s="34" t="s">
        <v>1900</v>
      </c>
      <c r="J496" s="50"/>
      <c r="K496" s="50"/>
      <c r="L496" s="50"/>
      <c r="M496" s="82">
        <v>10</v>
      </c>
      <c r="N496" s="226">
        <v>46083</v>
      </c>
      <c r="O496" s="225">
        <v>1</v>
      </c>
      <c r="P496" s="53" t="s">
        <v>24</v>
      </c>
      <c r="Q496" s="222" t="s">
        <v>575</v>
      </c>
      <c r="R496" s="34" t="s">
        <v>576</v>
      </c>
    </row>
    <row r="497" spans="1:18" ht="49.5" hidden="1">
      <c r="A497" s="50">
        <f t="shared" si="8"/>
        <v>41</v>
      </c>
      <c r="B497" s="90" t="s">
        <v>348</v>
      </c>
      <c r="C497" s="50" t="s">
        <v>25</v>
      </c>
      <c r="D497" s="50" t="s">
        <v>1885</v>
      </c>
      <c r="E497" s="50" t="s">
        <v>584</v>
      </c>
      <c r="F497" s="53" t="s">
        <v>553</v>
      </c>
      <c r="G497" s="34" t="s">
        <v>1901</v>
      </c>
      <c r="H497" s="50" t="s">
        <v>141</v>
      </c>
      <c r="I497" s="34" t="s">
        <v>1902</v>
      </c>
      <c r="J497" s="50"/>
      <c r="K497" s="50"/>
      <c r="L497" s="50"/>
      <c r="M497" s="82">
        <v>10</v>
      </c>
      <c r="N497" s="226">
        <v>46083</v>
      </c>
      <c r="O497" s="225">
        <v>1</v>
      </c>
      <c r="P497" s="53" t="s">
        <v>24</v>
      </c>
      <c r="Q497" s="222" t="s">
        <v>575</v>
      </c>
      <c r="R497" s="34" t="s">
        <v>576</v>
      </c>
    </row>
    <row r="498" spans="1:18" ht="66" hidden="1">
      <c r="A498" s="50">
        <f t="shared" si="8"/>
        <v>42</v>
      </c>
      <c r="B498" s="90" t="s">
        <v>120</v>
      </c>
      <c r="C498" s="50" t="s">
        <v>25</v>
      </c>
      <c r="D498" s="50" t="s">
        <v>1895</v>
      </c>
      <c r="E498" s="50" t="s">
        <v>612</v>
      </c>
      <c r="F498" s="53" t="s">
        <v>553</v>
      </c>
      <c r="G498" s="34" t="s">
        <v>1903</v>
      </c>
      <c r="H498" s="50" t="s">
        <v>810</v>
      </c>
      <c r="I498" s="34" t="s">
        <v>1904</v>
      </c>
      <c r="J498" s="50"/>
      <c r="K498" s="50"/>
      <c r="L498" s="50"/>
      <c r="M498" s="82">
        <v>10</v>
      </c>
      <c r="N498" s="226">
        <v>46083</v>
      </c>
      <c r="O498" s="225">
        <v>0.5</v>
      </c>
      <c r="P498" s="53" t="s">
        <v>53</v>
      </c>
      <c r="Q498" s="222" t="s">
        <v>575</v>
      </c>
      <c r="R498" s="34" t="s">
        <v>576</v>
      </c>
    </row>
    <row r="499" spans="1:18" ht="115.5" hidden="1">
      <c r="A499" s="50">
        <f t="shared" si="8"/>
        <v>43</v>
      </c>
      <c r="B499" s="90" t="s">
        <v>349</v>
      </c>
      <c r="C499" s="50" t="s">
        <v>25</v>
      </c>
      <c r="D499" s="50" t="s">
        <v>1905</v>
      </c>
      <c r="E499" s="50" t="s">
        <v>874</v>
      </c>
      <c r="F499" s="53" t="s">
        <v>557</v>
      </c>
      <c r="G499" s="34" t="s">
        <v>1906</v>
      </c>
      <c r="H499" s="50" t="s">
        <v>810</v>
      </c>
      <c r="I499" s="34" t="s">
        <v>1907</v>
      </c>
      <c r="J499" s="50"/>
      <c r="K499" s="50"/>
      <c r="L499" s="50"/>
      <c r="M499" s="82">
        <v>10</v>
      </c>
      <c r="N499" s="226">
        <v>46083</v>
      </c>
      <c r="O499" s="225">
        <v>1</v>
      </c>
      <c r="P499" s="53" t="s">
        <v>53</v>
      </c>
      <c r="Q499" s="222" t="s">
        <v>575</v>
      </c>
      <c r="R499" s="34" t="s">
        <v>576</v>
      </c>
    </row>
    <row r="500" spans="1:18" ht="66" hidden="1">
      <c r="A500" s="50">
        <f t="shared" si="8"/>
        <v>44</v>
      </c>
      <c r="B500" s="90" t="s">
        <v>309</v>
      </c>
      <c r="C500" s="50" t="s">
        <v>25</v>
      </c>
      <c r="D500" s="50" t="s">
        <v>1895</v>
      </c>
      <c r="E500" s="50" t="s">
        <v>612</v>
      </c>
      <c r="F500" s="53" t="s">
        <v>554</v>
      </c>
      <c r="G500" s="34" t="s">
        <v>1908</v>
      </c>
      <c r="H500" s="50" t="s">
        <v>810</v>
      </c>
      <c r="I500" s="34" t="s">
        <v>1909</v>
      </c>
      <c r="J500" s="50"/>
      <c r="K500" s="50"/>
      <c r="L500" s="50"/>
      <c r="M500" s="82">
        <v>10</v>
      </c>
      <c r="N500" s="226">
        <v>46083</v>
      </c>
      <c r="O500" s="225">
        <v>0.5</v>
      </c>
      <c r="P500" s="53" t="s">
        <v>24</v>
      </c>
      <c r="Q500" s="222" t="s">
        <v>575</v>
      </c>
      <c r="R500" s="34" t="s">
        <v>576</v>
      </c>
    </row>
    <row r="501" spans="1:18" ht="99" hidden="1">
      <c r="A501" s="50">
        <f t="shared" si="8"/>
        <v>45</v>
      </c>
      <c r="B501" s="90" t="s">
        <v>248</v>
      </c>
      <c r="C501" s="50" t="s">
        <v>25</v>
      </c>
      <c r="D501" s="50" t="s">
        <v>1910</v>
      </c>
      <c r="E501" s="50" t="s">
        <v>573</v>
      </c>
      <c r="F501" s="53" t="s">
        <v>554</v>
      </c>
      <c r="G501" s="34" t="s">
        <v>1911</v>
      </c>
      <c r="H501" s="50" t="s">
        <v>141</v>
      </c>
      <c r="I501" s="34" t="s">
        <v>1912</v>
      </c>
      <c r="J501" s="50"/>
      <c r="K501" s="50"/>
      <c r="L501" s="50"/>
      <c r="M501" s="82">
        <v>10</v>
      </c>
      <c r="N501" s="226">
        <v>46083</v>
      </c>
      <c r="O501" s="225">
        <v>1</v>
      </c>
      <c r="P501" s="53" t="s">
        <v>24</v>
      </c>
      <c r="Q501" s="222" t="s">
        <v>575</v>
      </c>
      <c r="R501" s="34" t="s">
        <v>576</v>
      </c>
    </row>
    <row r="502" spans="1:18" ht="49.5" hidden="1">
      <c r="A502" s="50">
        <f t="shared" si="8"/>
        <v>46</v>
      </c>
      <c r="B502" s="90" t="s">
        <v>350</v>
      </c>
      <c r="C502" s="50" t="s">
        <v>25</v>
      </c>
      <c r="D502" s="50" t="s">
        <v>1910</v>
      </c>
      <c r="E502" s="50" t="s">
        <v>573</v>
      </c>
      <c r="F502" s="53" t="s">
        <v>554</v>
      </c>
      <c r="G502" s="34" t="s">
        <v>1911</v>
      </c>
      <c r="H502" s="50" t="s">
        <v>141</v>
      </c>
      <c r="I502" s="34" t="s">
        <v>1913</v>
      </c>
      <c r="J502" s="50"/>
      <c r="K502" s="50"/>
      <c r="L502" s="50"/>
      <c r="M502" s="82">
        <v>10</v>
      </c>
      <c r="N502" s="226">
        <v>46083</v>
      </c>
      <c r="O502" s="225">
        <v>1</v>
      </c>
      <c r="P502" s="53" t="s">
        <v>24</v>
      </c>
      <c r="Q502" s="222" t="s">
        <v>575</v>
      </c>
      <c r="R502" s="34" t="s">
        <v>576</v>
      </c>
    </row>
    <row r="503" spans="1:18" ht="99" hidden="1">
      <c r="A503" s="50">
        <f t="shared" si="8"/>
        <v>47</v>
      </c>
      <c r="B503" s="90" t="s">
        <v>340</v>
      </c>
      <c r="C503" s="50" t="s">
        <v>25</v>
      </c>
      <c r="D503" s="50" t="s">
        <v>25</v>
      </c>
      <c r="E503" s="50" t="s">
        <v>1846</v>
      </c>
      <c r="F503" s="53" t="s">
        <v>557</v>
      </c>
      <c r="G503" s="34" t="s">
        <v>1914</v>
      </c>
      <c r="H503" s="50" t="s">
        <v>810</v>
      </c>
      <c r="I503" s="34" t="s">
        <v>1915</v>
      </c>
      <c r="J503" s="50"/>
      <c r="K503" s="50"/>
      <c r="L503" s="50"/>
      <c r="M503" s="82">
        <v>10</v>
      </c>
      <c r="N503" s="226">
        <v>46083</v>
      </c>
      <c r="O503" s="225">
        <v>0.5</v>
      </c>
      <c r="P503" s="53" t="s">
        <v>24</v>
      </c>
      <c r="Q503" s="222" t="s">
        <v>575</v>
      </c>
      <c r="R503" s="34" t="s">
        <v>576</v>
      </c>
    </row>
    <row r="504" spans="1:18" ht="49.5" hidden="1">
      <c r="A504" s="50">
        <f t="shared" si="8"/>
        <v>48</v>
      </c>
      <c r="B504" s="90" t="s">
        <v>351</v>
      </c>
      <c r="C504" s="50" t="s">
        <v>25</v>
      </c>
      <c r="D504" s="50" t="s">
        <v>1885</v>
      </c>
      <c r="E504" s="50" t="s">
        <v>584</v>
      </c>
      <c r="F504" s="53" t="s">
        <v>553</v>
      </c>
      <c r="G504" s="34" t="s">
        <v>1916</v>
      </c>
      <c r="H504" s="50" t="s">
        <v>141</v>
      </c>
      <c r="I504" s="34" t="s">
        <v>1917</v>
      </c>
      <c r="J504" s="50"/>
      <c r="K504" s="50"/>
      <c r="L504" s="50"/>
      <c r="M504" s="82">
        <v>10</v>
      </c>
      <c r="N504" s="226">
        <v>46083</v>
      </c>
      <c r="O504" s="225">
        <v>0.5</v>
      </c>
      <c r="P504" s="53" t="s">
        <v>24</v>
      </c>
      <c r="Q504" s="222" t="s">
        <v>575</v>
      </c>
      <c r="R504" s="34" t="s">
        <v>576</v>
      </c>
    </row>
    <row r="505" spans="1:18" ht="66" hidden="1">
      <c r="A505" s="50">
        <f t="shared" si="8"/>
        <v>49</v>
      </c>
      <c r="B505" s="90" t="s">
        <v>109</v>
      </c>
      <c r="C505" s="50" t="s">
        <v>25</v>
      </c>
      <c r="D505" s="50" t="s">
        <v>1918</v>
      </c>
      <c r="E505" s="50" t="s">
        <v>573</v>
      </c>
      <c r="F505" s="53" t="s">
        <v>551</v>
      </c>
      <c r="G505" s="34" t="s">
        <v>1919</v>
      </c>
      <c r="H505" s="50" t="s">
        <v>141</v>
      </c>
      <c r="I505" s="34" t="s">
        <v>1920</v>
      </c>
      <c r="J505" s="50"/>
      <c r="K505" s="50"/>
      <c r="L505" s="50"/>
      <c r="M505" s="82">
        <v>10</v>
      </c>
      <c r="N505" s="226">
        <v>46083</v>
      </c>
      <c r="O505" s="225">
        <v>1</v>
      </c>
      <c r="P505" s="53" t="s">
        <v>24</v>
      </c>
      <c r="Q505" s="222" t="s">
        <v>597</v>
      </c>
      <c r="R505" s="34" t="s">
        <v>598</v>
      </c>
    </row>
    <row r="506" spans="1:18" ht="82.5" hidden="1">
      <c r="A506" s="50">
        <f t="shared" si="8"/>
        <v>50</v>
      </c>
      <c r="B506" s="90" t="s">
        <v>75</v>
      </c>
      <c r="C506" s="50" t="s">
        <v>25</v>
      </c>
      <c r="D506" s="50" t="s">
        <v>1918</v>
      </c>
      <c r="E506" s="50" t="s">
        <v>573</v>
      </c>
      <c r="F506" s="53" t="s">
        <v>551</v>
      </c>
      <c r="G506" s="34" t="s">
        <v>1921</v>
      </c>
      <c r="H506" s="50" t="s">
        <v>141</v>
      </c>
      <c r="I506" s="34" t="s">
        <v>1922</v>
      </c>
      <c r="J506" s="50"/>
      <c r="K506" s="50"/>
      <c r="L506" s="50"/>
      <c r="M506" s="82">
        <v>10</v>
      </c>
      <c r="N506" s="226">
        <v>46083</v>
      </c>
      <c r="O506" s="225">
        <v>1</v>
      </c>
      <c r="P506" s="53" t="s">
        <v>24</v>
      </c>
      <c r="Q506" s="222" t="s">
        <v>597</v>
      </c>
      <c r="R506" s="34" t="s">
        <v>598</v>
      </c>
    </row>
    <row r="507" spans="1:18" ht="66" hidden="1">
      <c r="A507" s="50">
        <f t="shared" si="8"/>
        <v>51</v>
      </c>
      <c r="B507" s="90" t="s">
        <v>58</v>
      </c>
      <c r="C507" s="50" t="s">
        <v>25</v>
      </c>
      <c r="D507" s="50" t="s">
        <v>1923</v>
      </c>
      <c r="E507" s="50" t="s">
        <v>652</v>
      </c>
      <c r="F507" s="53" t="s">
        <v>549</v>
      </c>
      <c r="G507" s="34" t="s">
        <v>1924</v>
      </c>
      <c r="H507" s="50" t="s">
        <v>141</v>
      </c>
      <c r="I507" s="34" t="s">
        <v>1925</v>
      </c>
      <c r="J507" s="50"/>
      <c r="K507" s="50"/>
      <c r="L507" s="50"/>
      <c r="M507" s="82">
        <v>10</v>
      </c>
      <c r="N507" s="226">
        <v>46083</v>
      </c>
      <c r="O507" s="225">
        <v>1</v>
      </c>
      <c r="P507" s="53" t="s">
        <v>24</v>
      </c>
      <c r="Q507" s="222" t="s">
        <v>597</v>
      </c>
      <c r="R507" s="34" t="s">
        <v>598</v>
      </c>
    </row>
    <row r="508" spans="1:18" ht="66" hidden="1">
      <c r="A508" s="50">
        <f t="shared" si="8"/>
        <v>52</v>
      </c>
      <c r="B508" s="90" t="s">
        <v>101</v>
      </c>
      <c r="C508" s="50" t="s">
        <v>25</v>
      </c>
      <c r="D508" s="50" t="s">
        <v>1923</v>
      </c>
      <c r="E508" s="50" t="s">
        <v>652</v>
      </c>
      <c r="F508" s="53" t="s">
        <v>549</v>
      </c>
      <c r="G508" s="34" t="s">
        <v>1926</v>
      </c>
      <c r="H508" s="50" t="s">
        <v>141</v>
      </c>
      <c r="I508" s="34" t="s">
        <v>1927</v>
      </c>
      <c r="J508" s="50"/>
      <c r="K508" s="50"/>
      <c r="L508" s="50"/>
      <c r="M508" s="82">
        <v>10</v>
      </c>
      <c r="N508" s="226">
        <v>46083</v>
      </c>
      <c r="O508" s="225">
        <v>1</v>
      </c>
      <c r="P508" s="53" t="s">
        <v>24</v>
      </c>
      <c r="Q508" s="222" t="s">
        <v>597</v>
      </c>
      <c r="R508" s="34" t="s">
        <v>598</v>
      </c>
    </row>
    <row r="509" spans="1:18" ht="82.5" hidden="1">
      <c r="A509" s="50">
        <f t="shared" si="8"/>
        <v>53</v>
      </c>
      <c r="B509" s="90" t="s">
        <v>352</v>
      </c>
      <c r="C509" s="50" t="s">
        <v>25</v>
      </c>
      <c r="D509" s="50" t="s">
        <v>1923</v>
      </c>
      <c r="E509" s="50" t="s">
        <v>652</v>
      </c>
      <c r="F509" s="53" t="s">
        <v>556</v>
      </c>
      <c r="G509" s="34" t="s">
        <v>1928</v>
      </c>
      <c r="H509" s="50" t="s">
        <v>141</v>
      </c>
      <c r="I509" s="34" t="s">
        <v>1929</v>
      </c>
      <c r="J509" s="50"/>
      <c r="K509" s="50"/>
      <c r="L509" s="50"/>
      <c r="M509" s="82">
        <v>10</v>
      </c>
      <c r="N509" s="226">
        <v>46083</v>
      </c>
      <c r="O509" s="225">
        <v>1.5</v>
      </c>
      <c r="P509" s="53" t="s">
        <v>24</v>
      </c>
      <c r="Q509" s="222" t="s">
        <v>597</v>
      </c>
      <c r="R509" s="34" t="s">
        <v>598</v>
      </c>
    </row>
    <row r="510" spans="1:18" ht="132" hidden="1">
      <c r="A510" s="50">
        <f t="shared" si="8"/>
        <v>54</v>
      </c>
      <c r="B510" s="90" t="s">
        <v>353</v>
      </c>
      <c r="C510" s="50" t="s">
        <v>25</v>
      </c>
      <c r="D510" s="50" t="s">
        <v>1930</v>
      </c>
      <c r="E510" s="50" t="s">
        <v>584</v>
      </c>
      <c r="F510" s="53" t="s">
        <v>555</v>
      </c>
      <c r="G510" s="34" t="s">
        <v>1709</v>
      </c>
      <c r="H510" s="50" t="s">
        <v>141</v>
      </c>
      <c r="I510" s="34" t="s">
        <v>1931</v>
      </c>
      <c r="J510" s="50"/>
      <c r="K510" s="50"/>
      <c r="L510" s="50"/>
      <c r="M510" s="82">
        <v>10</v>
      </c>
      <c r="N510" s="226">
        <v>46083</v>
      </c>
      <c r="O510" s="225">
        <v>2</v>
      </c>
      <c r="P510" s="53" t="s">
        <v>615</v>
      </c>
      <c r="Q510" s="222" t="s">
        <v>597</v>
      </c>
      <c r="R510" s="34" t="s">
        <v>598</v>
      </c>
    </row>
    <row r="511" spans="1:18" ht="66" hidden="1">
      <c r="A511" s="50">
        <f t="shared" si="8"/>
        <v>55</v>
      </c>
      <c r="B511" s="90" t="s">
        <v>71</v>
      </c>
      <c r="C511" s="50" t="s">
        <v>25</v>
      </c>
      <c r="D511" s="50" t="s">
        <v>1923</v>
      </c>
      <c r="E511" s="50" t="s">
        <v>652</v>
      </c>
      <c r="F511" s="53" t="s">
        <v>549</v>
      </c>
      <c r="G511" s="34" t="s">
        <v>1932</v>
      </c>
      <c r="H511" s="50" t="s">
        <v>141</v>
      </c>
      <c r="I511" s="34" t="s">
        <v>1933</v>
      </c>
      <c r="J511" s="50"/>
      <c r="K511" s="50"/>
      <c r="L511" s="50"/>
      <c r="M511" s="82">
        <v>10</v>
      </c>
      <c r="N511" s="226">
        <v>46083</v>
      </c>
      <c r="O511" s="225">
        <v>1</v>
      </c>
      <c r="P511" s="53" t="s">
        <v>24</v>
      </c>
      <c r="Q511" s="222" t="s">
        <v>597</v>
      </c>
      <c r="R511" s="34" t="s">
        <v>598</v>
      </c>
    </row>
    <row r="512" spans="1:18" ht="115.5" hidden="1">
      <c r="A512" s="50">
        <f t="shared" si="8"/>
        <v>56</v>
      </c>
      <c r="B512" s="90" t="s">
        <v>49</v>
      </c>
      <c r="C512" s="50" t="s">
        <v>25</v>
      </c>
      <c r="D512" s="50" t="s">
        <v>1918</v>
      </c>
      <c r="E512" s="50" t="s">
        <v>573</v>
      </c>
      <c r="F512" s="53" t="s">
        <v>551</v>
      </c>
      <c r="G512" s="34" t="s">
        <v>1934</v>
      </c>
      <c r="H512" s="50" t="s">
        <v>141</v>
      </c>
      <c r="I512" s="34" t="s">
        <v>1935</v>
      </c>
      <c r="J512" s="50"/>
      <c r="K512" s="50"/>
      <c r="L512" s="50"/>
      <c r="M512" s="82">
        <v>10</v>
      </c>
      <c r="N512" s="226">
        <v>46083</v>
      </c>
      <c r="O512" s="225">
        <v>1.5</v>
      </c>
      <c r="P512" s="53" t="s">
        <v>615</v>
      </c>
      <c r="Q512" s="222" t="s">
        <v>597</v>
      </c>
      <c r="R512" s="34" t="s">
        <v>598</v>
      </c>
    </row>
    <row r="513" spans="1:18" ht="66" hidden="1">
      <c r="A513" s="50">
        <f t="shared" si="8"/>
        <v>57</v>
      </c>
      <c r="B513" s="90" t="s">
        <v>101</v>
      </c>
      <c r="C513" s="50" t="s">
        <v>25</v>
      </c>
      <c r="D513" s="50" t="s">
        <v>1936</v>
      </c>
      <c r="E513" s="50" t="s">
        <v>652</v>
      </c>
      <c r="F513" s="53" t="s">
        <v>549</v>
      </c>
      <c r="G513" s="34" t="s">
        <v>1937</v>
      </c>
      <c r="H513" s="50" t="s">
        <v>810</v>
      </c>
      <c r="I513" s="34" t="s">
        <v>1938</v>
      </c>
      <c r="J513" s="50"/>
      <c r="K513" s="50"/>
      <c r="L513" s="50"/>
      <c r="M513" s="82">
        <v>10</v>
      </c>
      <c r="N513" s="226">
        <v>46084</v>
      </c>
      <c r="O513" s="225">
        <v>1</v>
      </c>
      <c r="P513" s="53" t="s">
        <v>24</v>
      </c>
      <c r="Q513" s="222" t="s">
        <v>620</v>
      </c>
      <c r="R513" s="34" t="s">
        <v>621</v>
      </c>
    </row>
    <row r="514" spans="1:18" ht="82.5" hidden="1">
      <c r="A514" s="50">
        <f t="shared" si="8"/>
        <v>58</v>
      </c>
      <c r="B514" s="90" t="s">
        <v>354</v>
      </c>
      <c r="C514" s="50" t="s">
        <v>25</v>
      </c>
      <c r="D514" s="50" t="s">
        <v>1939</v>
      </c>
      <c r="E514" s="50" t="s">
        <v>573</v>
      </c>
      <c r="F514" s="53" t="s">
        <v>551</v>
      </c>
      <c r="G514" s="34" t="s">
        <v>1940</v>
      </c>
      <c r="H514" s="50" t="s">
        <v>141</v>
      </c>
      <c r="I514" s="34" t="s">
        <v>1941</v>
      </c>
      <c r="J514" s="50"/>
      <c r="K514" s="50"/>
      <c r="L514" s="50"/>
      <c r="M514" s="82">
        <v>10</v>
      </c>
      <c r="N514" s="226">
        <v>46084</v>
      </c>
      <c r="O514" s="225">
        <v>1.5</v>
      </c>
      <c r="P514" s="53" t="s">
        <v>24</v>
      </c>
      <c r="Q514" s="222" t="s">
        <v>620</v>
      </c>
      <c r="R514" s="34" t="s">
        <v>621</v>
      </c>
    </row>
    <row r="515" spans="1:18" ht="148.5" hidden="1">
      <c r="A515" s="50">
        <f t="shared" si="8"/>
        <v>59</v>
      </c>
      <c r="B515" s="90" t="s">
        <v>49</v>
      </c>
      <c r="C515" s="50" t="s">
        <v>25</v>
      </c>
      <c r="D515" s="50" t="s">
        <v>1939</v>
      </c>
      <c r="E515" s="50" t="s">
        <v>573</v>
      </c>
      <c r="F515" s="53" t="s">
        <v>551</v>
      </c>
      <c r="G515" s="34" t="s">
        <v>1942</v>
      </c>
      <c r="H515" s="50" t="s">
        <v>810</v>
      </c>
      <c r="I515" s="34" t="s">
        <v>1943</v>
      </c>
      <c r="J515" s="50"/>
      <c r="K515" s="50"/>
      <c r="L515" s="50"/>
      <c r="M515" s="82">
        <v>10</v>
      </c>
      <c r="N515" s="226">
        <v>46084</v>
      </c>
      <c r="O515" s="225">
        <v>2</v>
      </c>
      <c r="P515" s="53" t="s">
        <v>24</v>
      </c>
      <c r="Q515" s="222" t="s">
        <v>620</v>
      </c>
      <c r="R515" s="34" t="s">
        <v>621</v>
      </c>
    </row>
    <row r="516" spans="1:18" ht="132" hidden="1">
      <c r="A516" s="50">
        <f t="shared" si="8"/>
        <v>60</v>
      </c>
      <c r="B516" s="90" t="s">
        <v>355</v>
      </c>
      <c r="C516" s="50" t="s">
        <v>25</v>
      </c>
      <c r="D516" s="50" t="s">
        <v>1944</v>
      </c>
      <c r="E516" s="50" t="s">
        <v>584</v>
      </c>
      <c r="F516" s="53" t="s">
        <v>555</v>
      </c>
      <c r="G516" s="34" t="s">
        <v>1945</v>
      </c>
      <c r="H516" s="50" t="s">
        <v>810</v>
      </c>
      <c r="I516" s="34" t="s">
        <v>1946</v>
      </c>
      <c r="J516" s="50"/>
      <c r="K516" s="50"/>
      <c r="L516" s="50"/>
      <c r="M516" s="82">
        <v>10</v>
      </c>
      <c r="N516" s="226">
        <v>46084</v>
      </c>
      <c r="O516" s="225">
        <v>2</v>
      </c>
      <c r="P516" s="53" t="s">
        <v>24</v>
      </c>
      <c r="Q516" s="222" t="s">
        <v>620</v>
      </c>
      <c r="R516" s="34" t="s">
        <v>621</v>
      </c>
    </row>
    <row r="517" spans="1:18" ht="49.5" hidden="1">
      <c r="A517" s="50">
        <f t="shared" si="8"/>
        <v>61</v>
      </c>
      <c r="B517" s="90" t="s">
        <v>237</v>
      </c>
      <c r="C517" s="50" t="s">
        <v>25</v>
      </c>
      <c r="D517" s="50" t="s">
        <v>1947</v>
      </c>
      <c r="E517" s="50" t="s">
        <v>584</v>
      </c>
      <c r="F517" s="53" t="s">
        <v>553</v>
      </c>
      <c r="G517" s="34" t="s">
        <v>1948</v>
      </c>
      <c r="H517" s="50" t="s">
        <v>810</v>
      </c>
      <c r="I517" s="34" t="s">
        <v>1949</v>
      </c>
      <c r="J517" s="50"/>
      <c r="K517" s="50"/>
      <c r="L517" s="50"/>
      <c r="M517" s="82">
        <v>10</v>
      </c>
      <c r="N517" s="226">
        <v>46084</v>
      </c>
      <c r="O517" s="225">
        <v>1</v>
      </c>
      <c r="P517" s="53" t="s">
        <v>24</v>
      </c>
      <c r="Q517" s="222" t="s">
        <v>620</v>
      </c>
      <c r="R517" s="34" t="s">
        <v>621</v>
      </c>
    </row>
    <row r="518" spans="1:18" ht="49.5" hidden="1">
      <c r="A518" s="50">
        <f t="shared" si="8"/>
        <v>62</v>
      </c>
      <c r="B518" s="90" t="s">
        <v>351</v>
      </c>
      <c r="C518" s="50" t="s">
        <v>25</v>
      </c>
      <c r="D518" s="50" t="s">
        <v>1947</v>
      </c>
      <c r="E518" s="50" t="s">
        <v>592</v>
      </c>
      <c r="F518" s="53" t="s">
        <v>553</v>
      </c>
      <c r="G518" s="34" t="s">
        <v>1950</v>
      </c>
      <c r="H518" s="50" t="s">
        <v>141</v>
      </c>
      <c r="I518" s="34" t="s">
        <v>1949</v>
      </c>
      <c r="J518" s="50"/>
      <c r="K518" s="50"/>
      <c r="L518" s="50"/>
      <c r="M518" s="82">
        <v>10</v>
      </c>
      <c r="N518" s="226">
        <v>46084</v>
      </c>
      <c r="O518" s="225">
        <v>2</v>
      </c>
      <c r="P518" s="53" t="s">
        <v>24</v>
      </c>
      <c r="Q518" s="222" t="s">
        <v>620</v>
      </c>
      <c r="R518" s="34" t="s">
        <v>621</v>
      </c>
    </row>
    <row r="519" spans="1:18" ht="82.5" hidden="1">
      <c r="A519" s="50">
        <f t="shared" si="8"/>
        <v>63</v>
      </c>
      <c r="B519" s="90" t="s">
        <v>99</v>
      </c>
      <c r="C519" s="50" t="s">
        <v>25</v>
      </c>
      <c r="D519" s="50" t="s">
        <v>1951</v>
      </c>
      <c r="E519" s="50" t="s">
        <v>592</v>
      </c>
      <c r="F519" s="53" t="s">
        <v>677</v>
      </c>
      <c r="G519" s="34" t="s">
        <v>1952</v>
      </c>
      <c r="H519" s="50" t="s">
        <v>810</v>
      </c>
      <c r="I519" s="34" t="s">
        <v>1953</v>
      </c>
      <c r="J519" s="50"/>
      <c r="K519" s="50"/>
      <c r="L519" s="50"/>
      <c r="M519" s="82">
        <v>10</v>
      </c>
      <c r="N519" s="226">
        <v>46084</v>
      </c>
      <c r="O519" s="225">
        <v>1.5</v>
      </c>
      <c r="P519" s="53" t="s">
        <v>24</v>
      </c>
      <c r="Q519" s="222" t="s">
        <v>620</v>
      </c>
      <c r="R519" s="34" t="s">
        <v>621</v>
      </c>
    </row>
    <row r="520" spans="1:18" ht="132" hidden="1">
      <c r="A520" s="50">
        <f t="shared" si="8"/>
        <v>64</v>
      </c>
      <c r="B520" s="90" t="s">
        <v>349</v>
      </c>
      <c r="C520" s="50">
        <v>2000018954</v>
      </c>
      <c r="D520" s="50" t="s">
        <v>25</v>
      </c>
      <c r="E520" s="50" t="s">
        <v>874</v>
      </c>
      <c r="F520" s="53" t="s">
        <v>557</v>
      </c>
      <c r="G520" s="34" t="s">
        <v>1954</v>
      </c>
      <c r="H520" s="50" t="s">
        <v>810</v>
      </c>
      <c r="I520" s="34" t="s">
        <v>1955</v>
      </c>
      <c r="J520" s="50"/>
      <c r="K520" s="50"/>
      <c r="L520" s="50"/>
      <c r="M520" s="82">
        <v>10</v>
      </c>
      <c r="N520" s="226">
        <v>46084</v>
      </c>
      <c r="O520" s="225">
        <v>2</v>
      </c>
      <c r="P520" s="53" t="s">
        <v>24</v>
      </c>
      <c r="Q520" s="222" t="s">
        <v>620</v>
      </c>
      <c r="R520" s="34" t="s">
        <v>621</v>
      </c>
    </row>
    <row r="521" spans="1:18" ht="49.5" hidden="1">
      <c r="A521" s="50">
        <f t="shared" si="8"/>
        <v>65</v>
      </c>
      <c r="B521" s="90" t="s">
        <v>49</v>
      </c>
      <c r="C521" s="50" t="s">
        <v>25</v>
      </c>
      <c r="D521" s="50" t="s">
        <v>1939</v>
      </c>
      <c r="E521" s="50" t="s">
        <v>573</v>
      </c>
      <c r="F521" s="53" t="s">
        <v>551</v>
      </c>
      <c r="G521" s="34" t="s">
        <v>1956</v>
      </c>
      <c r="H521" s="50" t="s">
        <v>141</v>
      </c>
      <c r="I521" s="34" t="s">
        <v>1957</v>
      </c>
      <c r="J521" s="50"/>
      <c r="K521" s="50"/>
      <c r="L521" s="50"/>
      <c r="M521" s="82">
        <v>10</v>
      </c>
      <c r="N521" s="226">
        <v>46084</v>
      </c>
      <c r="O521" s="225">
        <v>0.5</v>
      </c>
      <c r="P521" s="53" t="s">
        <v>24</v>
      </c>
      <c r="Q521" s="222" t="s">
        <v>620</v>
      </c>
      <c r="R521" s="34" t="s">
        <v>621</v>
      </c>
    </row>
    <row r="522" spans="1:18" ht="49.5" hidden="1">
      <c r="A522" s="50">
        <f t="shared" si="8"/>
        <v>66</v>
      </c>
      <c r="B522" s="90" t="s">
        <v>101</v>
      </c>
      <c r="C522" s="50" t="s">
        <v>25</v>
      </c>
      <c r="D522" s="50" t="s">
        <v>1936</v>
      </c>
      <c r="E522" s="50" t="s">
        <v>652</v>
      </c>
      <c r="F522" s="53" t="s">
        <v>549</v>
      </c>
      <c r="G522" s="34" t="s">
        <v>1958</v>
      </c>
      <c r="H522" s="50" t="s">
        <v>141</v>
      </c>
      <c r="I522" s="34" t="s">
        <v>1959</v>
      </c>
      <c r="J522" s="50"/>
      <c r="K522" s="50"/>
      <c r="L522" s="50"/>
      <c r="M522" s="82">
        <v>10</v>
      </c>
      <c r="N522" s="226">
        <v>46084</v>
      </c>
      <c r="O522" s="225">
        <v>0.5</v>
      </c>
      <c r="P522" s="53" t="s">
        <v>24</v>
      </c>
      <c r="Q522" s="222" t="s">
        <v>620</v>
      </c>
      <c r="R522" s="34" t="s">
        <v>621</v>
      </c>
    </row>
    <row r="523" spans="1:18" ht="82.5" hidden="1">
      <c r="A523" s="50">
        <f t="shared" ref="A523:A577" si="9">A522+1</f>
        <v>67</v>
      </c>
      <c r="B523" s="90" t="s">
        <v>71</v>
      </c>
      <c r="C523" s="50">
        <v>2000018926</v>
      </c>
      <c r="D523" s="50" t="s">
        <v>1936</v>
      </c>
      <c r="E523" s="50" t="s">
        <v>652</v>
      </c>
      <c r="F523" s="53" t="s">
        <v>549</v>
      </c>
      <c r="G523" s="34" t="s">
        <v>1960</v>
      </c>
      <c r="H523" s="50" t="s">
        <v>141</v>
      </c>
      <c r="I523" s="34" t="s">
        <v>1961</v>
      </c>
      <c r="J523" s="50"/>
      <c r="K523" s="50"/>
      <c r="L523" s="50"/>
      <c r="M523" s="82">
        <v>10</v>
      </c>
      <c r="N523" s="226">
        <v>46084</v>
      </c>
      <c r="O523" s="225">
        <v>3</v>
      </c>
      <c r="P523" s="53" t="s">
        <v>24</v>
      </c>
      <c r="Q523" s="222" t="s">
        <v>620</v>
      </c>
      <c r="R523" s="34" t="s">
        <v>621</v>
      </c>
    </row>
    <row r="524" spans="1:18" ht="82.5" hidden="1">
      <c r="A524" s="50">
        <f t="shared" si="9"/>
        <v>68</v>
      </c>
      <c r="B524" s="90" t="s">
        <v>356</v>
      </c>
      <c r="C524" s="50" t="s">
        <v>25</v>
      </c>
      <c r="D524" s="50" t="s">
        <v>1939</v>
      </c>
      <c r="E524" s="50" t="s">
        <v>584</v>
      </c>
      <c r="F524" s="53" t="s">
        <v>554</v>
      </c>
      <c r="G524" s="34" t="s">
        <v>1962</v>
      </c>
      <c r="H524" s="50" t="s">
        <v>141</v>
      </c>
      <c r="I524" s="34" t="s">
        <v>1963</v>
      </c>
      <c r="J524" s="50"/>
      <c r="K524" s="50"/>
      <c r="L524" s="50"/>
      <c r="M524" s="82">
        <v>10</v>
      </c>
      <c r="N524" s="226">
        <v>46084</v>
      </c>
      <c r="O524" s="225">
        <v>2.5</v>
      </c>
      <c r="P524" s="53" t="s">
        <v>24</v>
      </c>
      <c r="Q524" s="222" t="s">
        <v>620</v>
      </c>
      <c r="R524" s="34" t="s">
        <v>621</v>
      </c>
    </row>
    <row r="525" spans="1:18" ht="49.5" hidden="1">
      <c r="A525" s="50">
        <f t="shared" si="9"/>
        <v>69</v>
      </c>
      <c r="B525" s="90" t="s">
        <v>357</v>
      </c>
      <c r="C525" s="50" t="s">
        <v>49</v>
      </c>
      <c r="D525" s="50" t="s">
        <v>1964</v>
      </c>
      <c r="E525" s="50" t="s">
        <v>573</v>
      </c>
      <c r="F525" s="53" t="s">
        <v>551</v>
      </c>
      <c r="G525" s="34" t="s">
        <v>1965</v>
      </c>
      <c r="H525" s="50" t="s">
        <v>141</v>
      </c>
      <c r="I525" s="34" t="s">
        <v>1966</v>
      </c>
      <c r="J525" s="50"/>
      <c r="K525" s="50"/>
      <c r="L525" s="50"/>
      <c r="M525" s="82">
        <v>10</v>
      </c>
      <c r="N525" s="226">
        <v>46084</v>
      </c>
      <c r="O525" s="225">
        <v>0.5</v>
      </c>
      <c r="P525" s="53" t="s">
        <v>24</v>
      </c>
      <c r="Q525" s="222" t="s">
        <v>643</v>
      </c>
      <c r="R525" s="34" t="s">
        <v>644</v>
      </c>
    </row>
    <row r="526" spans="1:18" ht="49.5" hidden="1">
      <c r="A526" s="50">
        <f t="shared" si="9"/>
        <v>70</v>
      </c>
      <c r="B526" s="90" t="s">
        <v>358</v>
      </c>
      <c r="C526" s="50" t="s">
        <v>49</v>
      </c>
      <c r="D526" s="50" t="s">
        <v>1964</v>
      </c>
      <c r="E526" s="50" t="s">
        <v>573</v>
      </c>
      <c r="F526" s="53" t="s">
        <v>551</v>
      </c>
      <c r="G526" s="34" t="s">
        <v>1967</v>
      </c>
      <c r="H526" s="50" t="s">
        <v>141</v>
      </c>
      <c r="I526" s="34" t="s">
        <v>1966</v>
      </c>
      <c r="J526" s="50"/>
      <c r="K526" s="50"/>
      <c r="L526" s="50"/>
      <c r="M526" s="82">
        <v>10</v>
      </c>
      <c r="N526" s="226">
        <v>46084</v>
      </c>
      <c r="O526" s="225">
        <v>0.5</v>
      </c>
      <c r="P526" s="53" t="s">
        <v>24</v>
      </c>
      <c r="Q526" s="222" t="s">
        <v>643</v>
      </c>
      <c r="R526" s="34" t="s">
        <v>644</v>
      </c>
    </row>
    <row r="527" spans="1:18" ht="66" hidden="1">
      <c r="A527" s="50">
        <f t="shared" si="9"/>
        <v>71</v>
      </c>
      <c r="B527" s="90" t="s">
        <v>60</v>
      </c>
      <c r="C527" s="50" t="s">
        <v>49</v>
      </c>
      <c r="D527" s="50" t="s">
        <v>1968</v>
      </c>
      <c r="E527" s="50" t="s">
        <v>573</v>
      </c>
      <c r="F527" s="53" t="s">
        <v>551</v>
      </c>
      <c r="G527" s="34" t="s">
        <v>1969</v>
      </c>
      <c r="H527" s="50" t="s">
        <v>141</v>
      </c>
      <c r="I527" s="34" t="s">
        <v>1970</v>
      </c>
      <c r="J527" s="50"/>
      <c r="K527" s="50"/>
      <c r="L527" s="50"/>
      <c r="M527" s="82">
        <v>10</v>
      </c>
      <c r="N527" s="226">
        <v>46084</v>
      </c>
      <c r="O527" s="225">
        <v>0.5</v>
      </c>
      <c r="P527" s="53" t="s">
        <v>24</v>
      </c>
      <c r="Q527" s="222" t="s">
        <v>643</v>
      </c>
      <c r="R527" s="34" t="s">
        <v>644</v>
      </c>
    </row>
    <row r="528" spans="1:18" ht="49.5" hidden="1">
      <c r="A528" s="50">
        <f t="shared" si="9"/>
        <v>72</v>
      </c>
      <c r="B528" s="90" t="s">
        <v>359</v>
      </c>
      <c r="C528" s="50" t="s">
        <v>49</v>
      </c>
      <c r="D528" s="50" t="s">
        <v>1939</v>
      </c>
      <c r="E528" s="50" t="s">
        <v>573</v>
      </c>
      <c r="F528" s="53" t="s">
        <v>551</v>
      </c>
      <c r="G528" s="34" t="s">
        <v>1971</v>
      </c>
      <c r="H528" s="50" t="s">
        <v>141</v>
      </c>
      <c r="I528" s="34" t="s">
        <v>1972</v>
      </c>
      <c r="J528" s="50"/>
      <c r="K528" s="50"/>
      <c r="L528" s="50"/>
      <c r="M528" s="82">
        <v>10</v>
      </c>
      <c r="N528" s="226">
        <v>46084</v>
      </c>
      <c r="O528" s="225">
        <v>0.5</v>
      </c>
      <c r="P528" s="53" t="s">
        <v>24</v>
      </c>
      <c r="Q528" s="222" t="s">
        <v>643</v>
      </c>
      <c r="R528" s="34" t="s">
        <v>644</v>
      </c>
    </row>
    <row r="529" spans="1:18" ht="49.5" hidden="1">
      <c r="A529" s="50">
        <f t="shared" si="9"/>
        <v>73</v>
      </c>
      <c r="B529" s="90" t="s">
        <v>94</v>
      </c>
      <c r="C529" s="50" t="s">
        <v>49</v>
      </c>
      <c r="D529" s="50" t="s">
        <v>1939</v>
      </c>
      <c r="E529" s="50" t="s">
        <v>573</v>
      </c>
      <c r="F529" s="53" t="s">
        <v>551</v>
      </c>
      <c r="G529" s="34" t="s">
        <v>1973</v>
      </c>
      <c r="H529" s="50" t="s">
        <v>141</v>
      </c>
      <c r="I529" s="34" t="s">
        <v>1974</v>
      </c>
      <c r="J529" s="50"/>
      <c r="K529" s="50"/>
      <c r="L529" s="50"/>
      <c r="M529" s="82">
        <v>10</v>
      </c>
      <c r="N529" s="226">
        <v>46084</v>
      </c>
      <c r="O529" s="225">
        <v>0.5</v>
      </c>
      <c r="P529" s="53" t="s">
        <v>24</v>
      </c>
      <c r="Q529" s="222" t="s">
        <v>643</v>
      </c>
      <c r="R529" s="34" t="s">
        <v>644</v>
      </c>
    </row>
    <row r="530" spans="1:18" ht="49.5" hidden="1">
      <c r="A530" s="50">
        <f t="shared" si="9"/>
        <v>74</v>
      </c>
      <c r="B530" s="90" t="s">
        <v>360</v>
      </c>
      <c r="C530" s="50" t="s">
        <v>49</v>
      </c>
      <c r="D530" s="50" t="s">
        <v>1939</v>
      </c>
      <c r="E530" s="50" t="s">
        <v>874</v>
      </c>
      <c r="F530" s="53" t="s">
        <v>557</v>
      </c>
      <c r="G530" s="34" t="s">
        <v>1975</v>
      </c>
      <c r="H530" s="50" t="s">
        <v>141</v>
      </c>
      <c r="I530" s="34" t="s">
        <v>1976</v>
      </c>
      <c r="J530" s="50"/>
      <c r="K530" s="50"/>
      <c r="L530" s="50"/>
      <c r="M530" s="82">
        <v>10</v>
      </c>
      <c r="N530" s="226">
        <v>46084</v>
      </c>
      <c r="O530" s="225">
        <v>1</v>
      </c>
      <c r="P530" s="53" t="s">
        <v>24</v>
      </c>
      <c r="Q530" s="222" t="s">
        <v>643</v>
      </c>
      <c r="R530" s="34" t="s">
        <v>644</v>
      </c>
    </row>
    <row r="531" spans="1:18" ht="66" hidden="1">
      <c r="A531" s="50">
        <f t="shared" si="9"/>
        <v>75</v>
      </c>
      <c r="B531" s="90" t="s">
        <v>86</v>
      </c>
      <c r="C531" s="50" t="s">
        <v>49</v>
      </c>
      <c r="D531" s="50" t="s">
        <v>1977</v>
      </c>
      <c r="E531" s="50" t="s">
        <v>874</v>
      </c>
      <c r="F531" s="53" t="s">
        <v>552</v>
      </c>
      <c r="G531" s="34" t="s">
        <v>1978</v>
      </c>
      <c r="H531" s="50" t="s">
        <v>141</v>
      </c>
      <c r="I531" s="34" t="s">
        <v>1979</v>
      </c>
      <c r="J531" s="50"/>
      <c r="K531" s="50"/>
      <c r="L531" s="50"/>
      <c r="M531" s="82">
        <v>10</v>
      </c>
      <c r="N531" s="226">
        <v>46084</v>
      </c>
      <c r="O531" s="225">
        <v>1</v>
      </c>
      <c r="P531" s="53" t="s">
        <v>24</v>
      </c>
      <c r="Q531" s="222" t="s">
        <v>643</v>
      </c>
      <c r="R531" s="34" t="s">
        <v>644</v>
      </c>
    </row>
    <row r="532" spans="1:18" ht="66" hidden="1">
      <c r="A532" s="50">
        <f t="shared" si="9"/>
        <v>76</v>
      </c>
      <c r="B532" s="90" t="s">
        <v>361</v>
      </c>
      <c r="C532" s="50">
        <v>2000018981</v>
      </c>
      <c r="D532" s="50" t="s">
        <v>1980</v>
      </c>
      <c r="E532" s="50" t="s">
        <v>874</v>
      </c>
      <c r="F532" s="53" t="s">
        <v>557</v>
      </c>
      <c r="G532" s="34" t="s">
        <v>1981</v>
      </c>
      <c r="H532" s="50" t="s">
        <v>141</v>
      </c>
      <c r="I532" s="34" t="s">
        <v>1982</v>
      </c>
      <c r="J532" s="50"/>
      <c r="K532" s="50"/>
      <c r="L532" s="50"/>
      <c r="M532" s="82">
        <v>10</v>
      </c>
      <c r="N532" s="226">
        <v>46085</v>
      </c>
      <c r="O532" s="225">
        <v>0.5</v>
      </c>
      <c r="P532" s="53" t="s">
        <v>24</v>
      </c>
      <c r="Q532" s="222" t="s">
        <v>620</v>
      </c>
      <c r="R532" s="34" t="s">
        <v>621</v>
      </c>
    </row>
    <row r="533" spans="1:18" ht="66" hidden="1">
      <c r="A533" s="50">
        <f t="shared" si="9"/>
        <v>77</v>
      </c>
      <c r="B533" s="90" t="s">
        <v>362</v>
      </c>
      <c r="C533" s="50">
        <v>2000018982</v>
      </c>
      <c r="D533" s="50" t="s">
        <v>1980</v>
      </c>
      <c r="E533" s="50" t="s">
        <v>874</v>
      </c>
      <c r="F533" s="53" t="s">
        <v>557</v>
      </c>
      <c r="G533" s="34" t="s">
        <v>1981</v>
      </c>
      <c r="H533" s="50" t="s">
        <v>141</v>
      </c>
      <c r="I533" s="34" t="s">
        <v>1982</v>
      </c>
      <c r="J533" s="50"/>
      <c r="K533" s="50"/>
      <c r="L533" s="50"/>
      <c r="M533" s="82">
        <v>10</v>
      </c>
      <c r="N533" s="226">
        <v>46085</v>
      </c>
      <c r="O533" s="225">
        <v>1.5</v>
      </c>
      <c r="P533" s="53" t="s">
        <v>24</v>
      </c>
      <c r="Q533" s="222" t="s">
        <v>620</v>
      </c>
      <c r="R533" s="34" t="s">
        <v>621</v>
      </c>
    </row>
    <row r="534" spans="1:18" ht="66" hidden="1">
      <c r="A534" s="50">
        <f t="shared" si="9"/>
        <v>78</v>
      </c>
      <c r="B534" s="90" t="s">
        <v>363</v>
      </c>
      <c r="C534" s="50">
        <v>2000018974</v>
      </c>
      <c r="D534" s="50" t="s">
        <v>1983</v>
      </c>
      <c r="E534" s="50" t="s">
        <v>874</v>
      </c>
      <c r="F534" s="53" t="s">
        <v>557</v>
      </c>
      <c r="G534" s="34" t="s">
        <v>1981</v>
      </c>
      <c r="H534" s="50" t="s">
        <v>810</v>
      </c>
      <c r="I534" s="34" t="s">
        <v>1984</v>
      </c>
      <c r="J534" s="50"/>
      <c r="K534" s="50"/>
      <c r="L534" s="50"/>
      <c r="M534" s="82">
        <v>10</v>
      </c>
      <c r="N534" s="226">
        <v>46085</v>
      </c>
      <c r="O534" s="225">
        <v>0.5</v>
      </c>
      <c r="P534" s="53" t="s">
        <v>24</v>
      </c>
      <c r="Q534" s="222" t="s">
        <v>620</v>
      </c>
      <c r="R534" s="34" t="s">
        <v>621</v>
      </c>
    </row>
    <row r="535" spans="1:18" ht="82.5" hidden="1">
      <c r="A535" s="50">
        <f t="shared" si="9"/>
        <v>79</v>
      </c>
      <c r="B535" s="90" t="s">
        <v>95</v>
      </c>
      <c r="C535" s="50" t="s">
        <v>25</v>
      </c>
      <c r="D535" s="50" t="s">
        <v>1985</v>
      </c>
      <c r="E535" s="50" t="s">
        <v>584</v>
      </c>
      <c r="F535" s="53" t="s">
        <v>552</v>
      </c>
      <c r="G535" s="34" t="s">
        <v>1986</v>
      </c>
      <c r="H535" s="50" t="s">
        <v>141</v>
      </c>
      <c r="I535" s="34" t="s">
        <v>1987</v>
      </c>
      <c r="J535" s="50"/>
      <c r="K535" s="50"/>
      <c r="L535" s="50"/>
      <c r="M535" s="82">
        <v>10</v>
      </c>
      <c r="N535" s="226">
        <v>46085</v>
      </c>
      <c r="O535" s="225">
        <v>1.5</v>
      </c>
      <c r="P535" s="53" t="s">
        <v>24</v>
      </c>
      <c r="Q535" s="222" t="s">
        <v>620</v>
      </c>
      <c r="R535" s="34" t="s">
        <v>621</v>
      </c>
    </row>
    <row r="536" spans="1:18" ht="66" hidden="1">
      <c r="A536" s="50">
        <f t="shared" si="9"/>
        <v>80</v>
      </c>
      <c r="B536" s="90" t="s">
        <v>100</v>
      </c>
      <c r="C536" s="50" t="s">
        <v>25</v>
      </c>
      <c r="D536" s="50" t="s">
        <v>1472</v>
      </c>
      <c r="E536" s="50" t="s">
        <v>573</v>
      </c>
      <c r="F536" s="53" t="s">
        <v>551</v>
      </c>
      <c r="G536" s="34" t="s">
        <v>760</v>
      </c>
      <c r="H536" s="50" t="s">
        <v>141</v>
      </c>
      <c r="I536" s="34" t="s">
        <v>1988</v>
      </c>
      <c r="J536" s="50"/>
      <c r="K536" s="50"/>
      <c r="L536" s="50"/>
      <c r="M536" s="82">
        <v>10</v>
      </c>
      <c r="N536" s="226">
        <v>46085</v>
      </c>
      <c r="O536" s="225">
        <v>1</v>
      </c>
      <c r="P536" s="53" t="s">
        <v>24</v>
      </c>
      <c r="Q536" s="222" t="s">
        <v>620</v>
      </c>
      <c r="R536" s="34" t="s">
        <v>621</v>
      </c>
    </row>
    <row r="537" spans="1:18" ht="115.5" hidden="1">
      <c r="A537" s="50">
        <f t="shared" si="9"/>
        <v>81</v>
      </c>
      <c r="B537" s="90" t="s">
        <v>364</v>
      </c>
      <c r="C537" s="50" t="s">
        <v>25</v>
      </c>
      <c r="D537" s="50" t="s">
        <v>1989</v>
      </c>
      <c r="E537" s="50" t="s">
        <v>736</v>
      </c>
      <c r="F537" s="53" t="s">
        <v>549</v>
      </c>
      <c r="G537" s="34" t="s">
        <v>1990</v>
      </c>
      <c r="H537" s="50" t="s">
        <v>141</v>
      </c>
      <c r="I537" s="34" t="s">
        <v>1991</v>
      </c>
      <c r="J537" s="50"/>
      <c r="K537" s="50"/>
      <c r="L537" s="50"/>
      <c r="M537" s="82">
        <v>10</v>
      </c>
      <c r="N537" s="226">
        <v>46085</v>
      </c>
      <c r="O537" s="225">
        <v>1.5</v>
      </c>
      <c r="P537" s="53" t="s">
        <v>53</v>
      </c>
      <c r="Q537" s="222" t="s">
        <v>620</v>
      </c>
      <c r="R537" s="34" t="s">
        <v>621</v>
      </c>
    </row>
    <row r="538" spans="1:18" ht="66" hidden="1">
      <c r="A538" s="50">
        <f t="shared" si="9"/>
        <v>82</v>
      </c>
      <c r="B538" s="90" t="s">
        <v>108</v>
      </c>
      <c r="C538" s="50" t="s">
        <v>25</v>
      </c>
      <c r="D538" s="50" t="s">
        <v>1989</v>
      </c>
      <c r="E538" s="50" t="s">
        <v>736</v>
      </c>
      <c r="F538" s="53" t="s">
        <v>551</v>
      </c>
      <c r="G538" s="34" t="s">
        <v>1992</v>
      </c>
      <c r="H538" s="50" t="s">
        <v>141</v>
      </c>
      <c r="I538" s="34" t="s">
        <v>1993</v>
      </c>
      <c r="J538" s="50"/>
      <c r="K538" s="50"/>
      <c r="L538" s="50"/>
      <c r="M538" s="82">
        <v>10</v>
      </c>
      <c r="N538" s="226">
        <v>46085</v>
      </c>
      <c r="O538" s="225">
        <v>0.5</v>
      </c>
      <c r="P538" s="53" t="s">
        <v>24</v>
      </c>
      <c r="Q538" s="222" t="s">
        <v>620</v>
      </c>
      <c r="R538" s="34" t="s">
        <v>621</v>
      </c>
    </row>
    <row r="539" spans="1:18" ht="49.5" hidden="1">
      <c r="A539" s="50">
        <f t="shared" si="9"/>
        <v>83</v>
      </c>
      <c r="B539" s="90" t="s">
        <v>108</v>
      </c>
      <c r="C539" s="50" t="s">
        <v>25</v>
      </c>
      <c r="D539" s="50" t="s">
        <v>1989</v>
      </c>
      <c r="E539" s="50" t="s">
        <v>736</v>
      </c>
      <c r="F539" s="53" t="s">
        <v>551</v>
      </c>
      <c r="G539" s="34" t="s">
        <v>1994</v>
      </c>
      <c r="H539" s="50" t="s">
        <v>141</v>
      </c>
      <c r="I539" s="34" t="s">
        <v>1995</v>
      </c>
      <c r="J539" s="50"/>
      <c r="K539" s="50"/>
      <c r="L539" s="50"/>
      <c r="M539" s="82">
        <v>10</v>
      </c>
      <c r="N539" s="226">
        <v>46085</v>
      </c>
      <c r="O539" s="225">
        <v>0.5</v>
      </c>
      <c r="P539" s="53" t="s">
        <v>24</v>
      </c>
      <c r="Q539" s="222" t="s">
        <v>620</v>
      </c>
      <c r="R539" s="34" t="s">
        <v>621</v>
      </c>
    </row>
    <row r="540" spans="1:18" ht="148.5" hidden="1">
      <c r="A540" s="50">
        <f t="shared" si="9"/>
        <v>84</v>
      </c>
      <c r="B540" s="90" t="s">
        <v>364</v>
      </c>
      <c r="C540" s="50" t="s">
        <v>25</v>
      </c>
      <c r="D540" s="50" t="s">
        <v>1996</v>
      </c>
      <c r="E540" s="50" t="s">
        <v>736</v>
      </c>
      <c r="F540" s="53" t="s">
        <v>549</v>
      </c>
      <c r="G540" s="34" t="s">
        <v>1997</v>
      </c>
      <c r="H540" s="50" t="s">
        <v>810</v>
      </c>
      <c r="I540" s="34" t="s">
        <v>1998</v>
      </c>
      <c r="J540" s="50"/>
      <c r="K540" s="50"/>
      <c r="L540" s="50"/>
      <c r="M540" s="82">
        <v>10</v>
      </c>
      <c r="N540" s="226">
        <v>46085</v>
      </c>
      <c r="O540" s="225">
        <v>2</v>
      </c>
      <c r="P540" s="53" t="s">
        <v>53</v>
      </c>
      <c r="Q540" s="222" t="s">
        <v>643</v>
      </c>
      <c r="R540" s="34" t="s">
        <v>644</v>
      </c>
    </row>
    <row r="541" spans="1:18" ht="99" hidden="1">
      <c r="A541" s="50">
        <f t="shared" si="9"/>
        <v>85</v>
      </c>
      <c r="B541" s="90" t="s">
        <v>337</v>
      </c>
      <c r="C541" s="50">
        <v>200000019551</v>
      </c>
      <c r="D541" s="50" t="s">
        <v>1831</v>
      </c>
      <c r="E541" s="50" t="s">
        <v>874</v>
      </c>
      <c r="F541" s="53" t="s">
        <v>549</v>
      </c>
      <c r="G541" s="34" t="s">
        <v>1999</v>
      </c>
      <c r="H541" s="50" t="s">
        <v>810</v>
      </c>
      <c r="I541" s="34" t="s">
        <v>2000</v>
      </c>
      <c r="J541" s="50"/>
      <c r="K541" s="50"/>
      <c r="L541" s="50"/>
      <c r="M541" s="82">
        <v>10</v>
      </c>
      <c r="N541" s="226">
        <v>46085</v>
      </c>
      <c r="O541" s="225">
        <v>1</v>
      </c>
      <c r="P541" s="53" t="s">
        <v>24</v>
      </c>
      <c r="Q541" s="222" t="s">
        <v>643</v>
      </c>
      <c r="R541" s="34" t="s">
        <v>644</v>
      </c>
    </row>
    <row r="542" spans="1:18" ht="66" hidden="1">
      <c r="A542" s="50">
        <f t="shared" si="9"/>
        <v>86</v>
      </c>
      <c r="B542" s="90" t="s">
        <v>359</v>
      </c>
      <c r="C542" s="50" t="s">
        <v>25</v>
      </c>
      <c r="D542" s="50" t="s">
        <v>2001</v>
      </c>
      <c r="E542" s="50" t="s">
        <v>573</v>
      </c>
      <c r="F542" s="53" t="s">
        <v>551</v>
      </c>
      <c r="G542" s="34" t="s">
        <v>2002</v>
      </c>
      <c r="H542" s="50" t="s">
        <v>141</v>
      </c>
      <c r="I542" s="34" t="s">
        <v>2003</v>
      </c>
      <c r="J542" s="50"/>
      <c r="K542" s="50"/>
      <c r="L542" s="50"/>
      <c r="M542" s="82">
        <v>10</v>
      </c>
      <c r="N542" s="226">
        <v>46085</v>
      </c>
      <c r="O542" s="225">
        <v>1</v>
      </c>
      <c r="P542" s="53" t="s">
        <v>24</v>
      </c>
      <c r="Q542" s="222" t="s">
        <v>643</v>
      </c>
      <c r="R542" s="34" t="s">
        <v>644</v>
      </c>
    </row>
    <row r="543" spans="1:18" ht="66" hidden="1">
      <c r="A543" s="50">
        <f t="shared" si="9"/>
        <v>87</v>
      </c>
      <c r="B543" s="90" t="s">
        <v>365</v>
      </c>
      <c r="C543" s="50" t="s">
        <v>25</v>
      </c>
      <c r="D543" s="50" t="s">
        <v>2001</v>
      </c>
      <c r="E543" s="50" t="s">
        <v>573</v>
      </c>
      <c r="F543" s="53" t="s">
        <v>551</v>
      </c>
      <c r="G543" s="34" t="s">
        <v>2004</v>
      </c>
      <c r="H543" s="50" t="s">
        <v>141</v>
      </c>
      <c r="I543" s="34" t="s">
        <v>2005</v>
      </c>
      <c r="J543" s="50"/>
      <c r="K543" s="50"/>
      <c r="L543" s="50"/>
      <c r="M543" s="82">
        <v>10</v>
      </c>
      <c r="N543" s="226">
        <v>46085</v>
      </c>
      <c r="O543" s="225">
        <v>1</v>
      </c>
      <c r="P543" s="53" t="s">
        <v>24</v>
      </c>
      <c r="Q543" s="222" t="s">
        <v>643</v>
      </c>
      <c r="R543" s="34" t="s">
        <v>644</v>
      </c>
    </row>
    <row r="544" spans="1:18" ht="66" hidden="1">
      <c r="A544" s="50">
        <f t="shared" si="9"/>
        <v>88</v>
      </c>
      <c r="B544" s="90" t="s">
        <v>58</v>
      </c>
      <c r="C544" s="50" t="s">
        <v>25</v>
      </c>
      <c r="D544" s="50" t="s">
        <v>1831</v>
      </c>
      <c r="E544" s="50" t="s">
        <v>652</v>
      </c>
      <c r="F544" s="53" t="s">
        <v>549</v>
      </c>
      <c r="G544" s="34" t="s">
        <v>2006</v>
      </c>
      <c r="H544" s="50" t="s">
        <v>141</v>
      </c>
      <c r="I544" s="34" t="s">
        <v>2007</v>
      </c>
      <c r="J544" s="50"/>
      <c r="K544" s="50"/>
      <c r="L544" s="50"/>
      <c r="M544" s="82">
        <v>10</v>
      </c>
      <c r="N544" s="226">
        <v>46085</v>
      </c>
      <c r="O544" s="225">
        <v>1</v>
      </c>
      <c r="P544" s="53" t="s">
        <v>24</v>
      </c>
      <c r="Q544" s="222" t="s">
        <v>643</v>
      </c>
      <c r="R544" s="34" t="s">
        <v>644</v>
      </c>
    </row>
    <row r="545" spans="1:18" ht="82.5" hidden="1">
      <c r="A545" s="50">
        <f t="shared" si="9"/>
        <v>89</v>
      </c>
      <c r="B545" s="90" t="s">
        <v>366</v>
      </c>
      <c r="C545" s="50">
        <v>2000018988</v>
      </c>
      <c r="D545" s="50" t="s">
        <v>2008</v>
      </c>
      <c r="E545" s="50" t="s">
        <v>612</v>
      </c>
      <c r="F545" s="53" t="s">
        <v>552</v>
      </c>
      <c r="G545" s="34" t="s">
        <v>2009</v>
      </c>
      <c r="H545" s="50" t="s">
        <v>141</v>
      </c>
      <c r="I545" s="34" t="s">
        <v>2010</v>
      </c>
      <c r="J545" s="50"/>
      <c r="K545" s="50"/>
      <c r="L545" s="50"/>
      <c r="M545" s="82">
        <v>10</v>
      </c>
      <c r="N545" s="226">
        <v>46086</v>
      </c>
      <c r="O545" s="225">
        <v>2</v>
      </c>
      <c r="P545" s="53" t="s">
        <v>608</v>
      </c>
      <c r="Q545" s="222" t="s">
        <v>597</v>
      </c>
      <c r="R545" s="34" t="s">
        <v>683</v>
      </c>
    </row>
    <row r="546" spans="1:18" ht="82.5" hidden="1">
      <c r="A546" s="50">
        <f t="shared" si="9"/>
        <v>90</v>
      </c>
      <c r="B546" s="90" t="s">
        <v>367</v>
      </c>
      <c r="C546" s="50">
        <v>2000018986</v>
      </c>
      <c r="D546" s="50" t="s">
        <v>2011</v>
      </c>
      <c r="E546" s="50" t="s">
        <v>573</v>
      </c>
      <c r="F546" s="53" t="s">
        <v>557</v>
      </c>
      <c r="G546" s="34" t="s">
        <v>2009</v>
      </c>
      <c r="H546" s="50" t="s">
        <v>141</v>
      </c>
      <c r="I546" s="34" t="s">
        <v>2012</v>
      </c>
      <c r="J546" s="50"/>
      <c r="K546" s="50"/>
      <c r="L546" s="50"/>
      <c r="M546" s="82">
        <v>10</v>
      </c>
      <c r="N546" s="226">
        <v>46086</v>
      </c>
      <c r="O546" s="225">
        <v>1</v>
      </c>
      <c r="P546" s="53" t="s">
        <v>608</v>
      </c>
      <c r="Q546" s="222" t="s">
        <v>597</v>
      </c>
      <c r="R546" s="34" t="s">
        <v>683</v>
      </c>
    </row>
    <row r="547" spans="1:18" ht="66" hidden="1">
      <c r="A547" s="50">
        <f t="shared" si="9"/>
        <v>91</v>
      </c>
      <c r="B547" s="90" t="s">
        <v>368</v>
      </c>
      <c r="C547" s="50">
        <v>2000018985</v>
      </c>
      <c r="D547" s="50" t="s">
        <v>2013</v>
      </c>
      <c r="E547" s="50" t="s">
        <v>573</v>
      </c>
      <c r="F547" s="53" t="s">
        <v>557</v>
      </c>
      <c r="G547" s="34" t="s">
        <v>2009</v>
      </c>
      <c r="H547" s="50" t="s">
        <v>141</v>
      </c>
      <c r="I547" s="34" t="s">
        <v>2014</v>
      </c>
      <c r="J547" s="50"/>
      <c r="K547" s="50"/>
      <c r="L547" s="50"/>
      <c r="M547" s="82">
        <v>10</v>
      </c>
      <c r="N547" s="226">
        <v>46086</v>
      </c>
      <c r="O547" s="225">
        <v>2</v>
      </c>
      <c r="P547" s="53" t="s">
        <v>53</v>
      </c>
      <c r="Q547" s="222" t="s">
        <v>597</v>
      </c>
      <c r="R547" s="34" t="s">
        <v>683</v>
      </c>
    </row>
    <row r="548" spans="1:18" ht="181.5" hidden="1">
      <c r="A548" s="50">
        <f t="shared" si="9"/>
        <v>92</v>
      </c>
      <c r="B548" s="90" t="s">
        <v>364</v>
      </c>
      <c r="C548" s="50" t="s">
        <v>25</v>
      </c>
      <c r="D548" s="50" t="s">
        <v>2015</v>
      </c>
      <c r="E548" s="50" t="s">
        <v>736</v>
      </c>
      <c r="F548" s="53" t="s">
        <v>549</v>
      </c>
      <c r="G548" s="34" t="s">
        <v>2016</v>
      </c>
      <c r="H548" s="50" t="s">
        <v>810</v>
      </c>
      <c r="I548" s="34" t="s">
        <v>2017</v>
      </c>
      <c r="J548" s="50"/>
      <c r="K548" s="50"/>
      <c r="L548" s="50"/>
      <c r="M548" s="82">
        <v>10</v>
      </c>
      <c r="N548" s="226">
        <v>46086</v>
      </c>
      <c r="O548" s="225">
        <v>2</v>
      </c>
      <c r="P548" s="53" t="s">
        <v>608</v>
      </c>
      <c r="Q548" s="222" t="s">
        <v>597</v>
      </c>
      <c r="R548" s="34" t="s">
        <v>683</v>
      </c>
    </row>
    <row r="549" spans="1:18" ht="66" hidden="1">
      <c r="A549" s="50">
        <f t="shared" si="9"/>
        <v>93</v>
      </c>
      <c r="B549" s="90" t="s">
        <v>369</v>
      </c>
      <c r="C549" s="50" t="s">
        <v>25</v>
      </c>
      <c r="D549" s="50" t="s">
        <v>2018</v>
      </c>
      <c r="E549" s="50" t="s">
        <v>592</v>
      </c>
      <c r="F549" s="53" t="s">
        <v>554</v>
      </c>
      <c r="G549" s="34" t="s">
        <v>2019</v>
      </c>
      <c r="H549" s="50" t="s">
        <v>141</v>
      </c>
      <c r="I549" s="34" t="s">
        <v>2020</v>
      </c>
      <c r="J549" s="50"/>
      <c r="K549" s="50"/>
      <c r="L549" s="50"/>
      <c r="M549" s="82">
        <v>10</v>
      </c>
      <c r="N549" s="226">
        <v>46086</v>
      </c>
      <c r="O549" s="225">
        <v>1</v>
      </c>
      <c r="P549" s="53" t="s">
        <v>608</v>
      </c>
      <c r="Q549" s="222" t="s">
        <v>597</v>
      </c>
      <c r="R549" s="34" t="s">
        <v>683</v>
      </c>
    </row>
    <row r="550" spans="1:18" ht="66" hidden="1">
      <c r="A550" s="50">
        <f t="shared" si="9"/>
        <v>94</v>
      </c>
      <c r="B550" s="90" t="s">
        <v>370</v>
      </c>
      <c r="C550" s="50" t="s">
        <v>25</v>
      </c>
      <c r="D550" s="50" t="s">
        <v>2011</v>
      </c>
      <c r="E550" s="50" t="s">
        <v>573</v>
      </c>
      <c r="F550" s="53" t="s">
        <v>551</v>
      </c>
      <c r="G550" s="34" t="s">
        <v>2021</v>
      </c>
      <c r="H550" s="50" t="s">
        <v>141</v>
      </c>
      <c r="I550" s="34" t="s">
        <v>2022</v>
      </c>
      <c r="J550" s="50"/>
      <c r="K550" s="50"/>
      <c r="L550" s="50"/>
      <c r="M550" s="82">
        <v>10</v>
      </c>
      <c r="N550" s="226">
        <v>46086</v>
      </c>
      <c r="O550" s="225">
        <v>1</v>
      </c>
      <c r="P550" s="53" t="s">
        <v>608</v>
      </c>
      <c r="Q550" s="222" t="s">
        <v>597</v>
      </c>
      <c r="R550" s="34" t="s">
        <v>683</v>
      </c>
    </row>
    <row r="551" spans="1:18" ht="66" hidden="1">
      <c r="A551" s="50">
        <f t="shared" si="9"/>
        <v>95</v>
      </c>
      <c r="B551" s="90" t="s">
        <v>370</v>
      </c>
      <c r="C551" s="50" t="s">
        <v>25</v>
      </c>
      <c r="D551" s="50" t="s">
        <v>2011</v>
      </c>
      <c r="E551" s="50" t="s">
        <v>573</v>
      </c>
      <c r="F551" s="53" t="s">
        <v>551</v>
      </c>
      <c r="G551" s="34" t="s">
        <v>2023</v>
      </c>
      <c r="H551" s="50" t="s">
        <v>141</v>
      </c>
      <c r="I551" s="34" t="s">
        <v>2022</v>
      </c>
      <c r="J551" s="50"/>
      <c r="K551" s="50"/>
      <c r="L551" s="50"/>
      <c r="M551" s="82">
        <v>10</v>
      </c>
      <c r="N551" s="226">
        <v>46086</v>
      </c>
      <c r="O551" s="225">
        <v>1</v>
      </c>
      <c r="P551" s="53" t="s">
        <v>608</v>
      </c>
      <c r="Q551" s="222" t="s">
        <v>597</v>
      </c>
      <c r="R551" s="34" t="s">
        <v>683</v>
      </c>
    </row>
    <row r="552" spans="1:18" ht="82.5" hidden="1">
      <c r="A552" s="50">
        <f t="shared" si="9"/>
        <v>96</v>
      </c>
      <c r="B552" s="90" t="s">
        <v>66</v>
      </c>
      <c r="C552" s="50" t="s">
        <v>25</v>
      </c>
      <c r="D552" s="50" t="s">
        <v>2013</v>
      </c>
      <c r="E552" s="50" t="s">
        <v>573</v>
      </c>
      <c r="F552" s="53" t="s">
        <v>551</v>
      </c>
      <c r="G552" s="34" t="s">
        <v>2024</v>
      </c>
      <c r="H552" s="50" t="s">
        <v>141</v>
      </c>
      <c r="I552" s="34" t="s">
        <v>2025</v>
      </c>
      <c r="J552" s="50"/>
      <c r="K552" s="50"/>
      <c r="L552" s="50"/>
      <c r="M552" s="82">
        <v>10</v>
      </c>
      <c r="N552" s="226">
        <v>46086</v>
      </c>
      <c r="O552" s="225">
        <v>1</v>
      </c>
      <c r="P552" s="53" t="s">
        <v>608</v>
      </c>
      <c r="Q552" s="222" t="s">
        <v>597</v>
      </c>
      <c r="R552" s="34" t="s">
        <v>683</v>
      </c>
    </row>
    <row r="553" spans="1:18" ht="66" hidden="1">
      <c r="A553" s="50">
        <f t="shared" si="9"/>
        <v>97</v>
      </c>
      <c r="B553" s="90" t="s">
        <v>58</v>
      </c>
      <c r="C553" s="50" t="s">
        <v>25</v>
      </c>
      <c r="D553" s="50" t="s">
        <v>2026</v>
      </c>
      <c r="E553" s="50" t="s">
        <v>652</v>
      </c>
      <c r="F553" s="53" t="s">
        <v>549</v>
      </c>
      <c r="G553" s="34" t="s">
        <v>2027</v>
      </c>
      <c r="H553" s="50" t="s">
        <v>141</v>
      </c>
      <c r="I553" s="34" t="s">
        <v>2028</v>
      </c>
      <c r="J553" s="50"/>
      <c r="K553" s="50"/>
      <c r="L553" s="50"/>
      <c r="M553" s="82">
        <v>10</v>
      </c>
      <c r="N553" s="226">
        <v>46086</v>
      </c>
      <c r="O553" s="225">
        <v>1</v>
      </c>
      <c r="P553" s="53" t="s">
        <v>608</v>
      </c>
      <c r="Q553" s="222" t="s">
        <v>597</v>
      </c>
      <c r="R553" s="34" t="s">
        <v>683</v>
      </c>
    </row>
    <row r="554" spans="1:18" ht="66" hidden="1">
      <c r="A554" s="50">
        <f t="shared" si="9"/>
        <v>98</v>
      </c>
      <c r="B554" s="90" t="s">
        <v>75</v>
      </c>
      <c r="C554" s="50" t="s">
        <v>25</v>
      </c>
      <c r="D554" s="50" t="s">
        <v>2011</v>
      </c>
      <c r="E554" s="50" t="s">
        <v>573</v>
      </c>
      <c r="F554" s="53" t="s">
        <v>551</v>
      </c>
      <c r="G554" s="34" t="s">
        <v>2029</v>
      </c>
      <c r="H554" s="50" t="s">
        <v>141</v>
      </c>
      <c r="I554" s="34" t="s">
        <v>2030</v>
      </c>
      <c r="J554" s="50"/>
      <c r="K554" s="50"/>
      <c r="L554" s="50"/>
      <c r="M554" s="82">
        <v>10</v>
      </c>
      <c r="N554" s="226">
        <v>46086</v>
      </c>
      <c r="O554" s="225">
        <v>1</v>
      </c>
      <c r="P554" s="53" t="s">
        <v>608</v>
      </c>
      <c r="Q554" s="222" t="s">
        <v>597</v>
      </c>
      <c r="R554" s="34" t="s">
        <v>683</v>
      </c>
    </row>
    <row r="555" spans="1:18" ht="82.5" hidden="1">
      <c r="A555" s="50">
        <f t="shared" si="9"/>
        <v>99</v>
      </c>
      <c r="B555" s="90" t="s">
        <v>90</v>
      </c>
      <c r="C555" s="50" t="s">
        <v>25</v>
      </c>
      <c r="D555" s="50" t="s">
        <v>2031</v>
      </c>
      <c r="E555" s="50" t="s">
        <v>573</v>
      </c>
      <c r="F555" s="53" t="s">
        <v>551</v>
      </c>
      <c r="G555" s="34" t="s">
        <v>2032</v>
      </c>
      <c r="H555" s="50" t="s">
        <v>141</v>
      </c>
      <c r="I555" s="34" t="s">
        <v>2033</v>
      </c>
      <c r="J555" s="50"/>
      <c r="K555" s="50"/>
      <c r="L555" s="50"/>
      <c r="M555" s="82">
        <v>10</v>
      </c>
      <c r="N555" s="226">
        <v>46086</v>
      </c>
      <c r="O555" s="225">
        <v>1</v>
      </c>
      <c r="P555" s="53" t="s">
        <v>608</v>
      </c>
      <c r="Q555" s="222" t="s">
        <v>597</v>
      </c>
      <c r="R555" s="34" t="s">
        <v>683</v>
      </c>
    </row>
    <row r="556" spans="1:18" ht="82.5" hidden="1">
      <c r="A556" s="50">
        <f t="shared" si="9"/>
        <v>100</v>
      </c>
      <c r="B556" s="90" t="s">
        <v>371</v>
      </c>
      <c r="C556" s="50" t="s">
        <v>25</v>
      </c>
      <c r="D556" s="50" t="s">
        <v>2034</v>
      </c>
      <c r="E556" s="50" t="s">
        <v>584</v>
      </c>
      <c r="F556" s="53" t="s">
        <v>552</v>
      </c>
      <c r="G556" s="34" t="s">
        <v>1512</v>
      </c>
      <c r="H556" s="50" t="s">
        <v>141</v>
      </c>
      <c r="I556" s="34" t="s">
        <v>2035</v>
      </c>
      <c r="J556" s="50"/>
      <c r="K556" s="50"/>
      <c r="L556" s="50"/>
      <c r="M556" s="82">
        <v>10</v>
      </c>
      <c r="N556" s="226">
        <v>46086</v>
      </c>
      <c r="O556" s="225">
        <v>0.5</v>
      </c>
      <c r="P556" s="53" t="s">
        <v>53</v>
      </c>
      <c r="Q556" s="222" t="s">
        <v>575</v>
      </c>
      <c r="R556" s="34" t="s">
        <v>708</v>
      </c>
    </row>
    <row r="557" spans="1:18" ht="66" hidden="1">
      <c r="A557" s="50">
        <f t="shared" si="9"/>
        <v>101</v>
      </c>
      <c r="B557" s="90" t="s">
        <v>372</v>
      </c>
      <c r="C557" s="50" t="s">
        <v>25</v>
      </c>
      <c r="D557" s="50" t="s">
        <v>2036</v>
      </c>
      <c r="E557" s="50" t="s">
        <v>573</v>
      </c>
      <c r="F557" s="53" t="s">
        <v>551</v>
      </c>
      <c r="G557" s="34" t="s">
        <v>2037</v>
      </c>
      <c r="H557" s="50" t="s">
        <v>141</v>
      </c>
      <c r="I557" s="34" t="s">
        <v>2038</v>
      </c>
      <c r="J557" s="50"/>
      <c r="K557" s="50"/>
      <c r="L557" s="50"/>
      <c r="M557" s="82">
        <v>10</v>
      </c>
      <c r="N557" s="226">
        <v>46086</v>
      </c>
      <c r="O557" s="225">
        <v>2</v>
      </c>
      <c r="P557" s="53" t="s">
        <v>53</v>
      </c>
      <c r="Q557" s="222" t="s">
        <v>575</v>
      </c>
      <c r="R557" s="34" t="s">
        <v>708</v>
      </c>
    </row>
    <row r="558" spans="1:18" ht="82.5" hidden="1">
      <c r="A558" s="50">
        <f t="shared" si="9"/>
        <v>102</v>
      </c>
      <c r="B558" s="90" t="s">
        <v>248</v>
      </c>
      <c r="C558" s="50" t="s">
        <v>25</v>
      </c>
      <c r="D558" s="50" t="s">
        <v>2036</v>
      </c>
      <c r="E558" s="50" t="s">
        <v>573</v>
      </c>
      <c r="F558" s="53" t="s">
        <v>551</v>
      </c>
      <c r="G558" s="34" t="s">
        <v>2039</v>
      </c>
      <c r="H558" s="50" t="s">
        <v>141</v>
      </c>
      <c r="I558" s="34" t="s">
        <v>2040</v>
      </c>
      <c r="J558" s="50"/>
      <c r="K558" s="50"/>
      <c r="L558" s="50"/>
      <c r="M558" s="82">
        <v>10</v>
      </c>
      <c r="N558" s="226">
        <v>46086</v>
      </c>
      <c r="O558" s="225">
        <v>1</v>
      </c>
      <c r="P558" s="53" t="s">
        <v>24</v>
      </c>
      <c r="Q558" s="222" t="s">
        <v>575</v>
      </c>
      <c r="R558" s="34" t="s">
        <v>708</v>
      </c>
    </row>
    <row r="559" spans="1:18" ht="49.5" hidden="1">
      <c r="A559" s="50">
        <f t="shared" si="9"/>
        <v>103</v>
      </c>
      <c r="B559" s="90" t="s">
        <v>71</v>
      </c>
      <c r="C559" s="50" t="s">
        <v>25</v>
      </c>
      <c r="D559" s="50" t="s">
        <v>2041</v>
      </c>
      <c r="E559" s="50" t="s">
        <v>652</v>
      </c>
      <c r="F559" s="53" t="s">
        <v>549</v>
      </c>
      <c r="G559" s="34" t="s">
        <v>1842</v>
      </c>
      <c r="H559" s="50" t="s">
        <v>141</v>
      </c>
      <c r="I559" s="34" t="s">
        <v>2042</v>
      </c>
      <c r="J559" s="50"/>
      <c r="K559" s="50"/>
      <c r="L559" s="50"/>
      <c r="M559" s="82">
        <v>10</v>
      </c>
      <c r="N559" s="226">
        <v>46086</v>
      </c>
      <c r="O559" s="225">
        <v>1</v>
      </c>
      <c r="P559" s="53" t="s">
        <v>24</v>
      </c>
      <c r="Q559" s="222" t="s">
        <v>575</v>
      </c>
      <c r="R559" s="34" t="s">
        <v>708</v>
      </c>
    </row>
    <row r="560" spans="1:18" ht="165" hidden="1">
      <c r="A560" s="50">
        <f t="shared" si="9"/>
        <v>104</v>
      </c>
      <c r="B560" s="90" t="s">
        <v>120</v>
      </c>
      <c r="C560" s="50" t="s">
        <v>25</v>
      </c>
      <c r="D560" s="50" t="s">
        <v>2043</v>
      </c>
      <c r="E560" s="50" t="s">
        <v>612</v>
      </c>
      <c r="F560" s="53" t="s">
        <v>553</v>
      </c>
      <c r="G560" s="34" t="s">
        <v>2044</v>
      </c>
      <c r="H560" s="50" t="s">
        <v>141</v>
      </c>
      <c r="I560" s="34" t="s">
        <v>2045</v>
      </c>
      <c r="J560" s="50"/>
      <c r="K560" s="50"/>
      <c r="L560" s="50"/>
      <c r="M560" s="82">
        <v>10</v>
      </c>
      <c r="N560" s="226">
        <v>46087</v>
      </c>
      <c r="O560" s="225">
        <v>2.5</v>
      </c>
      <c r="P560" s="53" t="s">
        <v>111</v>
      </c>
      <c r="Q560" s="222" t="s">
        <v>597</v>
      </c>
      <c r="R560" s="34" t="s">
        <v>683</v>
      </c>
    </row>
    <row r="561" spans="1:22" ht="66" hidden="1">
      <c r="A561" s="50">
        <f t="shared" si="9"/>
        <v>105</v>
      </c>
      <c r="B561" s="90" t="s">
        <v>368</v>
      </c>
      <c r="C561" s="50" t="s">
        <v>25</v>
      </c>
      <c r="D561" s="50" t="s">
        <v>2046</v>
      </c>
      <c r="E561" s="50" t="s">
        <v>573</v>
      </c>
      <c r="F561" s="53" t="s">
        <v>557</v>
      </c>
      <c r="G561" s="34" t="s">
        <v>2047</v>
      </c>
      <c r="H561" s="50" t="s">
        <v>810</v>
      </c>
      <c r="I561" s="34" t="s">
        <v>2048</v>
      </c>
      <c r="J561" s="50"/>
      <c r="K561" s="50"/>
      <c r="L561" s="50"/>
      <c r="M561" s="82">
        <v>10</v>
      </c>
      <c r="N561" s="226">
        <v>46087</v>
      </c>
      <c r="O561" s="225">
        <v>2</v>
      </c>
      <c r="P561" s="53" t="s">
        <v>24</v>
      </c>
      <c r="Q561" s="222" t="s">
        <v>597</v>
      </c>
      <c r="R561" s="34" t="s">
        <v>683</v>
      </c>
    </row>
    <row r="562" spans="1:22" ht="49.5" hidden="1">
      <c r="A562" s="50">
        <f t="shared" si="9"/>
        <v>106</v>
      </c>
      <c r="B562" s="90" t="s">
        <v>336</v>
      </c>
      <c r="C562" s="50" t="s">
        <v>25</v>
      </c>
      <c r="D562" s="50" t="s">
        <v>2049</v>
      </c>
      <c r="E562" s="50" t="s">
        <v>652</v>
      </c>
      <c r="F562" s="53" t="s">
        <v>553</v>
      </c>
      <c r="G562" s="34" t="s">
        <v>2050</v>
      </c>
      <c r="H562" s="50" t="s">
        <v>810</v>
      </c>
      <c r="I562" s="34" t="s">
        <v>2051</v>
      </c>
      <c r="J562" s="50"/>
      <c r="K562" s="50"/>
      <c r="L562" s="50"/>
      <c r="M562" s="82">
        <v>10</v>
      </c>
      <c r="N562" s="226">
        <v>46087</v>
      </c>
      <c r="O562" s="225">
        <v>2</v>
      </c>
      <c r="P562" s="53" t="s">
        <v>24</v>
      </c>
      <c r="Q562" s="222" t="s">
        <v>597</v>
      </c>
      <c r="R562" s="34" t="s">
        <v>683</v>
      </c>
    </row>
    <row r="563" spans="1:22" ht="66" hidden="1">
      <c r="A563" s="50">
        <f t="shared" si="9"/>
        <v>107</v>
      </c>
      <c r="B563" s="90" t="s">
        <v>149</v>
      </c>
      <c r="C563" s="50" t="s">
        <v>25</v>
      </c>
      <c r="D563" s="50" t="s">
        <v>25</v>
      </c>
      <c r="E563" s="50" t="s">
        <v>612</v>
      </c>
      <c r="F563" s="53" t="s">
        <v>552</v>
      </c>
      <c r="G563" s="34" t="s">
        <v>2052</v>
      </c>
      <c r="H563" s="50" t="s">
        <v>141</v>
      </c>
      <c r="I563" s="34" t="s">
        <v>2053</v>
      </c>
      <c r="J563" s="50"/>
      <c r="K563" s="50"/>
      <c r="L563" s="50"/>
      <c r="M563" s="82">
        <v>10</v>
      </c>
      <c r="N563" s="226">
        <v>46087</v>
      </c>
      <c r="O563" s="225">
        <v>0.5</v>
      </c>
      <c r="P563" s="53" t="s">
        <v>24</v>
      </c>
      <c r="Q563" s="222" t="s">
        <v>597</v>
      </c>
      <c r="R563" s="34" t="s">
        <v>683</v>
      </c>
    </row>
    <row r="564" spans="1:22" ht="49.5" hidden="1">
      <c r="A564" s="50">
        <f t="shared" si="9"/>
        <v>108</v>
      </c>
      <c r="B564" s="90" t="s">
        <v>92</v>
      </c>
      <c r="C564" s="50" t="s">
        <v>25</v>
      </c>
      <c r="D564" s="50" t="s">
        <v>2054</v>
      </c>
      <c r="E564" s="50" t="s">
        <v>573</v>
      </c>
      <c r="F564" s="53" t="s">
        <v>551</v>
      </c>
      <c r="G564" s="34" t="s">
        <v>2055</v>
      </c>
      <c r="H564" s="50" t="s">
        <v>141</v>
      </c>
      <c r="I564" s="34" t="s">
        <v>2056</v>
      </c>
      <c r="J564" s="50"/>
      <c r="K564" s="50"/>
      <c r="L564" s="50"/>
      <c r="M564" s="82">
        <v>10</v>
      </c>
      <c r="N564" s="226">
        <v>46087</v>
      </c>
      <c r="O564" s="225">
        <v>1.5</v>
      </c>
      <c r="P564" s="53" t="s">
        <v>24</v>
      </c>
      <c r="Q564" s="222" t="s">
        <v>597</v>
      </c>
      <c r="R564" s="34" t="s">
        <v>683</v>
      </c>
    </row>
    <row r="565" spans="1:22" ht="82.5" hidden="1">
      <c r="A565" s="50">
        <f t="shared" si="9"/>
        <v>109</v>
      </c>
      <c r="B565" s="90" t="s">
        <v>373</v>
      </c>
      <c r="C565" s="50" t="s">
        <v>25</v>
      </c>
      <c r="D565" s="50" t="s">
        <v>25</v>
      </c>
      <c r="E565" s="50" t="s">
        <v>592</v>
      </c>
      <c r="F565" s="53" t="s">
        <v>553</v>
      </c>
      <c r="G565" s="34" t="s">
        <v>2057</v>
      </c>
      <c r="H565" s="50" t="s">
        <v>141</v>
      </c>
      <c r="I565" s="34" t="s">
        <v>2058</v>
      </c>
      <c r="J565" s="50"/>
      <c r="K565" s="50"/>
      <c r="L565" s="50"/>
      <c r="M565" s="82">
        <v>10</v>
      </c>
      <c r="N565" s="226">
        <v>46087</v>
      </c>
      <c r="O565" s="225">
        <v>1</v>
      </c>
      <c r="P565" s="53" t="s">
        <v>111</v>
      </c>
      <c r="Q565" s="222" t="s">
        <v>597</v>
      </c>
      <c r="R565" s="34" t="s">
        <v>683</v>
      </c>
    </row>
    <row r="566" spans="1:22" ht="49.5" hidden="1">
      <c r="A566" s="50">
        <f t="shared" si="9"/>
        <v>110</v>
      </c>
      <c r="B566" s="90" t="s">
        <v>374</v>
      </c>
      <c r="C566" s="50" t="s">
        <v>25</v>
      </c>
      <c r="D566" s="50" t="s">
        <v>2059</v>
      </c>
      <c r="E566" s="50" t="s">
        <v>652</v>
      </c>
      <c r="F566" s="53" t="s">
        <v>555</v>
      </c>
      <c r="G566" s="34" t="s">
        <v>2060</v>
      </c>
      <c r="H566" s="50" t="s">
        <v>141</v>
      </c>
      <c r="I566" s="34" t="s">
        <v>2061</v>
      </c>
      <c r="J566" s="50"/>
      <c r="K566" s="50"/>
      <c r="L566" s="50"/>
      <c r="M566" s="82">
        <v>10</v>
      </c>
      <c r="N566" s="226">
        <v>46087</v>
      </c>
      <c r="O566" s="225">
        <v>0.5</v>
      </c>
      <c r="P566" s="53" t="s">
        <v>24</v>
      </c>
      <c r="Q566" s="222" t="s">
        <v>597</v>
      </c>
      <c r="R566" s="34" t="s">
        <v>683</v>
      </c>
    </row>
    <row r="567" spans="1:22" ht="66" hidden="1">
      <c r="A567" s="50">
        <f t="shared" si="9"/>
        <v>111</v>
      </c>
      <c r="B567" s="90" t="s">
        <v>375</v>
      </c>
      <c r="C567" s="50" t="s">
        <v>25</v>
      </c>
      <c r="D567" s="50" t="s">
        <v>2059</v>
      </c>
      <c r="E567" s="50" t="s">
        <v>652</v>
      </c>
      <c r="F567" s="53" t="s">
        <v>553</v>
      </c>
      <c r="G567" s="34" t="s">
        <v>2062</v>
      </c>
      <c r="H567" s="50" t="s">
        <v>141</v>
      </c>
      <c r="I567" s="34" t="s">
        <v>2063</v>
      </c>
      <c r="J567" s="50"/>
      <c r="K567" s="50"/>
      <c r="L567" s="50"/>
      <c r="M567" s="82">
        <v>10</v>
      </c>
      <c r="N567" s="226">
        <v>46087</v>
      </c>
      <c r="O567" s="225">
        <v>0.5</v>
      </c>
      <c r="P567" s="53" t="s">
        <v>24</v>
      </c>
      <c r="Q567" s="222" t="s">
        <v>597</v>
      </c>
      <c r="R567" s="34" t="s">
        <v>683</v>
      </c>
    </row>
    <row r="568" spans="1:22" ht="66" hidden="1">
      <c r="A568" s="50">
        <f t="shared" si="9"/>
        <v>112</v>
      </c>
      <c r="B568" s="90" t="s">
        <v>376</v>
      </c>
      <c r="C568" s="50" t="s">
        <v>25</v>
      </c>
      <c r="D568" s="50" t="s">
        <v>2059</v>
      </c>
      <c r="E568" s="50" t="s">
        <v>652</v>
      </c>
      <c r="F568" s="53" t="s">
        <v>553</v>
      </c>
      <c r="G568" s="34" t="s">
        <v>697</v>
      </c>
      <c r="H568" s="50" t="s">
        <v>141</v>
      </c>
      <c r="I568" s="34" t="s">
        <v>2064</v>
      </c>
      <c r="J568" s="50"/>
      <c r="K568" s="50"/>
      <c r="L568" s="50"/>
      <c r="M568" s="82">
        <v>10</v>
      </c>
      <c r="N568" s="226">
        <v>46087</v>
      </c>
      <c r="O568" s="225">
        <v>0.5</v>
      </c>
      <c r="P568" s="53" t="s">
        <v>24</v>
      </c>
      <c r="Q568" s="222" t="s">
        <v>597</v>
      </c>
      <c r="R568" s="34" t="s">
        <v>683</v>
      </c>
    </row>
    <row r="569" spans="1:22" ht="66" hidden="1">
      <c r="A569" s="50">
        <f t="shared" si="9"/>
        <v>113</v>
      </c>
      <c r="B569" s="90" t="s">
        <v>377</v>
      </c>
      <c r="C569" s="50" t="s">
        <v>25</v>
      </c>
      <c r="D569" s="50" t="s">
        <v>2059</v>
      </c>
      <c r="E569" s="50" t="s">
        <v>652</v>
      </c>
      <c r="F569" s="53" t="s">
        <v>553</v>
      </c>
      <c r="G569" s="34" t="s">
        <v>697</v>
      </c>
      <c r="H569" s="50" t="s">
        <v>141</v>
      </c>
      <c r="I569" s="34" t="s">
        <v>2065</v>
      </c>
      <c r="J569" s="50"/>
      <c r="K569" s="50"/>
      <c r="L569" s="50"/>
      <c r="M569" s="82">
        <v>10</v>
      </c>
      <c r="N569" s="226">
        <v>46087</v>
      </c>
      <c r="O569" s="225">
        <v>0.5</v>
      </c>
      <c r="P569" s="53" t="s">
        <v>24</v>
      </c>
      <c r="Q569" s="222" t="s">
        <v>597</v>
      </c>
      <c r="R569" s="34" t="s">
        <v>683</v>
      </c>
    </row>
    <row r="570" spans="1:22" s="153" customFormat="1" ht="66" hidden="1">
      <c r="A570" s="50">
        <f t="shared" si="9"/>
        <v>114</v>
      </c>
      <c r="B570" s="151" t="s">
        <v>378</v>
      </c>
      <c r="C570" s="245" t="s">
        <v>25</v>
      </c>
      <c r="D570" s="246" t="s">
        <v>2054</v>
      </c>
      <c r="E570" s="247" t="s">
        <v>573</v>
      </c>
      <c r="F570" s="248" t="s">
        <v>551</v>
      </c>
      <c r="G570" s="74" t="s">
        <v>2066</v>
      </c>
      <c r="H570" s="97" t="s">
        <v>141</v>
      </c>
      <c r="I570" s="74" t="s">
        <v>2067</v>
      </c>
      <c r="J570" s="249"/>
      <c r="K570" s="249"/>
      <c r="L570" s="249"/>
      <c r="M570" s="150">
        <v>10</v>
      </c>
      <c r="N570" s="250">
        <v>46087</v>
      </c>
      <c r="O570" s="251">
        <v>0.5</v>
      </c>
      <c r="P570" s="152" t="s">
        <v>24</v>
      </c>
      <c r="Q570" s="150" t="s">
        <v>597</v>
      </c>
      <c r="R570" s="97" t="s">
        <v>683</v>
      </c>
      <c r="S570" s="283"/>
      <c r="T570" s="252"/>
      <c r="U570" s="280"/>
      <c r="V570" s="280"/>
    </row>
    <row r="571" spans="1:22" s="153" customFormat="1" ht="66" hidden="1">
      <c r="A571" s="50">
        <f t="shared" si="9"/>
        <v>115</v>
      </c>
      <c r="B571" s="151" t="s">
        <v>379</v>
      </c>
      <c r="C571" s="245" t="s">
        <v>25</v>
      </c>
      <c r="D571" s="246" t="s">
        <v>2054</v>
      </c>
      <c r="E571" s="247" t="s">
        <v>573</v>
      </c>
      <c r="F571" s="248" t="s">
        <v>551</v>
      </c>
      <c r="G571" s="149" t="s">
        <v>2066</v>
      </c>
      <c r="H571" s="97" t="s">
        <v>141</v>
      </c>
      <c r="I571" s="74" t="s">
        <v>2067</v>
      </c>
      <c r="J571" s="249"/>
      <c r="K571" s="249"/>
      <c r="L571" s="249"/>
      <c r="M571" s="150">
        <v>10</v>
      </c>
      <c r="N571" s="250">
        <v>46087</v>
      </c>
      <c r="O571" s="251">
        <v>0.5</v>
      </c>
      <c r="P571" s="152" t="s">
        <v>24</v>
      </c>
      <c r="Q571" s="150" t="s">
        <v>597</v>
      </c>
      <c r="R571" s="97" t="s">
        <v>683</v>
      </c>
      <c r="S571" s="283"/>
      <c r="T571" s="252"/>
      <c r="U571" s="280"/>
      <c r="V571" s="280"/>
    </row>
    <row r="572" spans="1:22" ht="82.5" hidden="1">
      <c r="A572" s="50">
        <f t="shared" si="9"/>
        <v>116</v>
      </c>
      <c r="B572" s="90" t="s">
        <v>380</v>
      </c>
      <c r="C572" s="50" t="s">
        <v>25</v>
      </c>
      <c r="D572" s="50" t="s">
        <v>2054</v>
      </c>
      <c r="E572" s="50" t="s">
        <v>573</v>
      </c>
      <c r="F572" s="53" t="s">
        <v>551</v>
      </c>
      <c r="G572" s="34" t="s">
        <v>2068</v>
      </c>
      <c r="H572" s="50" t="s">
        <v>141</v>
      </c>
      <c r="I572" s="34" t="s">
        <v>2069</v>
      </c>
      <c r="J572" s="50"/>
      <c r="K572" s="50"/>
      <c r="L572" s="50"/>
      <c r="M572" s="150">
        <v>10</v>
      </c>
      <c r="N572" s="226">
        <v>46087</v>
      </c>
      <c r="O572" s="225">
        <v>0.5</v>
      </c>
      <c r="P572" s="53" t="s">
        <v>24</v>
      </c>
      <c r="Q572" s="50" t="s">
        <v>597</v>
      </c>
      <c r="R572" s="34" t="s">
        <v>683</v>
      </c>
    </row>
    <row r="573" spans="1:22" ht="115.5" hidden="1">
      <c r="A573" s="50">
        <f t="shared" si="9"/>
        <v>117</v>
      </c>
      <c r="B573" s="90" t="s">
        <v>381</v>
      </c>
      <c r="C573" s="50" t="s">
        <v>25</v>
      </c>
      <c r="D573" s="50" t="s">
        <v>2070</v>
      </c>
      <c r="E573" s="50" t="s">
        <v>612</v>
      </c>
      <c r="F573" s="53" t="s">
        <v>558</v>
      </c>
      <c r="G573" s="34" t="s">
        <v>2071</v>
      </c>
      <c r="H573" s="50" t="s">
        <v>141</v>
      </c>
      <c r="I573" s="34" t="s">
        <v>2072</v>
      </c>
      <c r="J573" s="50"/>
      <c r="K573" s="50"/>
      <c r="L573" s="50"/>
      <c r="M573" s="150">
        <v>10</v>
      </c>
      <c r="N573" s="226">
        <v>46087</v>
      </c>
      <c r="O573" s="225">
        <v>2</v>
      </c>
      <c r="P573" s="53" t="s">
        <v>24</v>
      </c>
      <c r="Q573" s="50" t="s">
        <v>597</v>
      </c>
      <c r="R573" s="34" t="s">
        <v>683</v>
      </c>
    </row>
    <row r="574" spans="1:22" ht="66" hidden="1">
      <c r="A574" s="50">
        <f t="shared" si="9"/>
        <v>118</v>
      </c>
      <c r="B574" s="90" t="s">
        <v>72</v>
      </c>
      <c r="C574" s="50" t="s">
        <v>25</v>
      </c>
      <c r="D574" s="50" t="s">
        <v>2054</v>
      </c>
      <c r="E574" s="50" t="s">
        <v>573</v>
      </c>
      <c r="F574" s="53" t="s">
        <v>551</v>
      </c>
      <c r="G574" s="34" t="s">
        <v>2073</v>
      </c>
      <c r="H574" s="50" t="s">
        <v>141</v>
      </c>
      <c r="I574" s="34" t="s">
        <v>2074</v>
      </c>
      <c r="J574" s="50"/>
      <c r="K574" s="50"/>
      <c r="L574" s="50"/>
      <c r="M574" s="150">
        <v>10</v>
      </c>
      <c r="N574" s="226">
        <v>46087</v>
      </c>
      <c r="O574" s="225">
        <v>0.5</v>
      </c>
      <c r="P574" s="53" t="s">
        <v>24</v>
      </c>
      <c r="Q574" s="50" t="s">
        <v>597</v>
      </c>
      <c r="R574" s="34" t="s">
        <v>683</v>
      </c>
    </row>
    <row r="575" spans="1:22" ht="49.5" hidden="1">
      <c r="A575" s="50">
        <f t="shared" si="9"/>
        <v>119</v>
      </c>
      <c r="B575" s="90" t="s">
        <v>382</v>
      </c>
      <c r="C575" s="50" t="s">
        <v>25</v>
      </c>
      <c r="D575" s="50" t="s">
        <v>2075</v>
      </c>
      <c r="E575" s="50" t="s">
        <v>584</v>
      </c>
      <c r="F575" s="53" t="s">
        <v>554</v>
      </c>
      <c r="G575" s="34" t="s">
        <v>2076</v>
      </c>
      <c r="H575" s="50" t="s">
        <v>141</v>
      </c>
      <c r="I575" s="34" t="s">
        <v>2077</v>
      </c>
      <c r="J575" s="50"/>
      <c r="K575" s="50"/>
      <c r="L575" s="50"/>
      <c r="M575" s="150">
        <v>10</v>
      </c>
      <c r="N575" s="226">
        <v>46087</v>
      </c>
      <c r="O575" s="225">
        <v>0.5</v>
      </c>
      <c r="P575" s="53" t="s">
        <v>24</v>
      </c>
      <c r="Q575" s="50" t="s">
        <v>597</v>
      </c>
      <c r="R575" s="34" t="s">
        <v>683</v>
      </c>
    </row>
    <row r="576" spans="1:22" ht="49.5" hidden="1">
      <c r="A576" s="50">
        <f t="shared" si="9"/>
        <v>120</v>
      </c>
      <c r="B576" s="90" t="s">
        <v>75</v>
      </c>
      <c r="C576" s="50" t="s">
        <v>25</v>
      </c>
      <c r="D576" s="50" t="s">
        <v>2078</v>
      </c>
      <c r="E576" s="50" t="s">
        <v>573</v>
      </c>
      <c r="F576" s="53" t="s">
        <v>551</v>
      </c>
      <c r="G576" s="34" t="s">
        <v>2079</v>
      </c>
      <c r="H576" s="50" t="s">
        <v>141</v>
      </c>
      <c r="I576" s="34" t="s">
        <v>2080</v>
      </c>
      <c r="J576" s="50"/>
      <c r="K576" s="50"/>
      <c r="L576" s="50"/>
      <c r="M576" s="150">
        <v>10</v>
      </c>
      <c r="N576" s="226">
        <v>46087</v>
      </c>
      <c r="O576" s="225">
        <v>0.5</v>
      </c>
      <c r="P576" s="53" t="s">
        <v>24</v>
      </c>
      <c r="Q576" s="50" t="s">
        <v>575</v>
      </c>
      <c r="R576" s="34" t="s">
        <v>708</v>
      </c>
    </row>
    <row r="577" spans="1:19" ht="66" hidden="1">
      <c r="A577" s="50">
        <f t="shared" si="9"/>
        <v>121</v>
      </c>
      <c r="B577" s="90" t="s">
        <v>350</v>
      </c>
      <c r="C577" s="50" t="s">
        <v>25</v>
      </c>
      <c r="D577" s="50" t="s">
        <v>2078</v>
      </c>
      <c r="E577" s="50" t="s">
        <v>573</v>
      </c>
      <c r="F577" s="53" t="s">
        <v>551</v>
      </c>
      <c r="G577" s="34" t="s">
        <v>2081</v>
      </c>
      <c r="H577" s="50" t="s">
        <v>141</v>
      </c>
      <c r="I577" s="34" t="s">
        <v>2082</v>
      </c>
      <c r="J577" s="50"/>
      <c r="K577" s="50"/>
      <c r="L577" s="50"/>
      <c r="M577" s="150">
        <v>10</v>
      </c>
      <c r="N577" s="226">
        <v>46087</v>
      </c>
      <c r="O577" s="225">
        <v>1.5</v>
      </c>
      <c r="P577" s="53" t="s">
        <v>24</v>
      </c>
      <c r="Q577" s="50" t="s">
        <v>575</v>
      </c>
      <c r="R577" s="34" t="s">
        <v>708</v>
      </c>
    </row>
    <row r="578" spans="1:19" ht="66" hidden="1">
      <c r="A578" s="150">
        <v>1</v>
      </c>
      <c r="B578" s="90" t="s">
        <v>253</v>
      </c>
      <c r="C578" s="50" t="s">
        <v>25</v>
      </c>
      <c r="D578" s="50" t="s">
        <v>2083</v>
      </c>
      <c r="E578" s="50" t="s">
        <v>652</v>
      </c>
      <c r="F578" s="53" t="s">
        <v>549</v>
      </c>
      <c r="G578" s="34" t="s">
        <v>384</v>
      </c>
      <c r="H578" s="50" t="s">
        <v>141</v>
      </c>
      <c r="I578" s="34" t="s">
        <v>385</v>
      </c>
      <c r="J578" s="50"/>
      <c r="K578" s="50"/>
      <c r="L578" s="50"/>
      <c r="M578" s="150">
        <v>11</v>
      </c>
      <c r="N578" s="226">
        <v>46088</v>
      </c>
      <c r="O578" s="225">
        <v>0.5</v>
      </c>
      <c r="P578" s="53" t="s">
        <v>24</v>
      </c>
      <c r="Q578" s="50" t="s">
        <v>643</v>
      </c>
      <c r="R578" s="34" t="s">
        <v>766</v>
      </c>
    </row>
    <row r="579" spans="1:19" ht="66" hidden="1">
      <c r="A579" s="150">
        <v>2</v>
      </c>
      <c r="B579" s="90" t="s">
        <v>386</v>
      </c>
      <c r="C579" s="50" t="s">
        <v>25</v>
      </c>
      <c r="D579" s="50" t="s">
        <v>1810</v>
      </c>
      <c r="E579" s="50" t="s">
        <v>736</v>
      </c>
      <c r="F579" s="53" t="s">
        <v>549</v>
      </c>
      <c r="G579" s="34" t="s">
        <v>387</v>
      </c>
      <c r="H579" s="50" t="s">
        <v>141</v>
      </c>
      <c r="I579" s="34" t="s">
        <v>388</v>
      </c>
      <c r="J579" s="50"/>
      <c r="K579" s="50"/>
      <c r="L579" s="50"/>
      <c r="M579" s="150">
        <v>11</v>
      </c>
      <c r="N579" s="226">
        <v>46088</v>
      </c>
      <c r="O579" s="225">
        <v>1</v>
      </c>
      <c r="P579" s="53" t="s">
        <v>24</v>
      </c>
      <c r="Q579" s="50" t="s">
        <v>643</v>
      </c>
      <c r="R579" s="34" t="s">
        <v>766</v>
      </c>
    </row>
    <row r="580" spans="1:19" ht="66" hidden="1">
      <c r="A580" s="150">
        <v>3</v>
      </c>
      <c r="B580" s="90" t="s">
        <v>94</v>
      </c>
      <c r="C580" s="50" t="s">
        <v>25</v>
      </c>
      <c r="D580" s="50" t="s">
        <v>2084</v>
      </c>
      <c r="E580" s="50" t="s">
        <v>573</v>
      </c>
      <c r="F580" s="53" t="s">
        <v>549</v>
      </c>
      <c r="G580" s="34" t="s">
        <v>389</v>
      </c>
      <c r="H580" s="50" t="s">
        <v>141</v>
      </c>
      <c r="I580" s="34" t="s">
        <v>390</v>
      </c>
      <c r="J580" s="50"/>
      <c r="K580" s="50"/>
      <c r="L580" s="50"/>
      <c r="M580" s="150">
        <v>11</v>
      </c>
      <c r="N580" s="226">
        <v>46088</v>
      </c>
      <c r="O580" s="225">
        <v>1</v>
      </c>
      <c r="P580" s="53" t="s">
        <v>24</v>
      </c>
      <c r="Q580" s="50" t="s">
        <v>643</v>
      </c>
      <c r="R580" s="34" t="s">
        <v>766</v>
      </c>
    </row>
    <row r="581" spans="1:19" ht="132" hidden="1">
      <c r="A581" s="150">
        <v>4</v>
      </c>
      <c r="B581" s="90" t="s">
        <v>371</v>
      </c>
      <c r="C581" s="50" t="s">
        <v>25</v>
      </c>
      <c r="D581" s="50" t="s">
        <v>2085</v>
      </c>
      <c r="E581" s="50" t="s">
        <v>584</v>
      </c>
      <c r="F581" s="53" t="s">
        <v>549</v>
      </c>
      <c r="G581" s="34" t="s">
        <v>391</v>
      </c>
      <c r="H581" s="50" t="s">
        <v>810</v>
      </c>
      <c r="I581" s="34" t="s">
        <v>392</v>
      </c>
      <c r="J581" s="50"/>
      <c r="K581" s="50"/>
      <c r="L581" s="50"/>
      <c r="M581" s="150">
        <v>11</v>
      </c>
      <c r="N581" s="226">
        <v>46088</v>
      </c>
      <c r="O581" s="225">
        <v>1</v>
      </c>
      <c r="P581" s="53" t="s">
        <v>53</v>
      </c>
      <c r="Q581" s="50" t="s">
        <v>643</v>
      </c>
      <c r="R581" s="34" t="s">
        <v>766</v>
      </c>
    </row>
    <row r="582" spans="1:19" ht="99" hidden="1">
      <c r="A582" s="150">
        <v>5</v>
      </c>
      <c r="B582" s="90" t="s">
        <v>393</v>
      </c>
      <c r="C582" s="50" t="s">
        <v>25</v>
      </c>
      <c r="D582" s="50" t="s">
        <v>2036</v>
      </c>
      <c r="E582" s="50" t="s">
        <v>573</v>
      </c>
      <c r="F582" s="53" t="s">
        <v>549</v>
      </c>
      <c r="G582" s="34" t="s">
        <v>394</v>
      </c>
      <c r="H582" s="50" t="s">
        <v>810</v>
      </c>
      <c r="I582" s="34" t="s">
        <v>395</v>
      </c>
      <c r="J582" s="50"/>
      <c r="K582" s="50"/>
      <c r="L582" s="50"/>
      <c r="M582" s="150">
        <v>11</v>
      </c>
      <c r="N582" s="226">
        <v>46088</v>
      </c>
      <c r="O582" s="225">
        <v>1</v>
      </c>
      <c r="P582" s="53" t="s">
        <v>24</v>
      </c>
      <c r="Q582" s="50" t="s">
        <v>643</v>
      </c>
      <c r="R582" s="34" t="s">
        <v>766</v>
      </c>
    </row>
    <row r="583" spans="1:19" ht="49.5" hidden="1">
      <c r="A583" s="150">
        <v>6</v>
      </c>
      <c r="B583" s="90" t="s">
        <v>2086</v>
      </c>
      <c r="C583" s="50" t="s">
        <v>25</v>
      </c>
      <c r="D583" s="50" t="s">
        <v>2084</v>
      </c>
      <c r="E583" s="50" t="s">
        <v>874</v>
      </c>
      <c r="F583" s="53" t="s">
        <v>557</v>
      </c>
      <c r="G583" s="34" t="s">
        <v>396</v>
      </c>
      <c r="H583" s="50" t="s">
        <v>141</v>
      </c>
      <c r="I583" s="34" t="s">
        <v>397</v>
      </c>
      <c r="J583" s="50"/>
      <c r="K583" s="50"/>
      <c r="L583" s="50"/>
      <c r="M583" s="150">
        <v>11</v>
      </c>
      <c r="N583" s="226">
        <v>46088</v>
      </c>
      <c r="O583" s="225">
        <v>0.5</v>
      </c>
      <c r="P583" s="53" t="s">
        <v>24</v>
      </c>
      <c r="Q583" s="50" t="s">
        <v>643</v>
      </c>
      <c r="R583" s="34" t="s">
        <v>766</v>
      </c>
    </row>
    <row r="584" spans="1:19" ht="66" hidden="1">
      <c r="A584" s="150">
        <v>7</v>
      </c>
      <c r="B584" s="90" t="s">
        <v>398</v>
      </c>
      <c r="C584" s="50" t="s">
        <v>25</v>
      </c>
      <c r="D584" s="50" t="s">
        <v>2084</v>
      </c>
      <c r="E584" s="50" t="s">
        <v>573</v>
      </c>
      <c r="F584" s="53" t="s">
        <v>551</v>
      </c>
      <c r="G584" s="34" t="s">
        <v>399</v>
      </c>
      <c r="H584" s="50" t="s">
        <v>141</v>
      </c>
      <c r="I584" s="34" t="s">
        <v>400</v>
      </c>
      <c r="J584" s="50"/>
      <c r="K584" s="50"/>
      <c r="L584" s="50"/>
      <c r="M584" s="150">
        <v>11</v>
      </c>
      <c r="N584" s="226">
        <v>46088</v>
      </c>
      <c r="O584" s="225">
        <v>0.5</v>
      </c>
      <c r="P584" s="53" t="s">
        <v>24</v>
      </c>
      <c r="Q584" s="50" t="s">
        <v>643</v>
      </c>
      <c r="R584" s="34" t="s">
        <v>766</v>
      </c>
    </row>
    <row r="585" spans="1:19" ht="49.5" hidden="1">
      <c r="A585" s="150">
        <v>8</v>
      </c>
      <c r="B585" s="90" t="s">
        <v>49</v>
      </c>
      <c r="C585" s="50" t="s">
        <v>25</v>
      </c>
      <c r="D585" s="50" t="s">
        <v>2084</v>
      </c>
      <c r="E585" s="50" t="s">
        <v>573</v>
      </c>
      <c r="F585" s="53" t="s">
        <v>551</v>
      </c>
      <c r="G585" s="34" t="s">
        <v>401</v>
      </c>
      <c r="H585" s="50" t="s">
        <v>141</v>
      </c>
      <c r="I585" s="34" t="s">
        <v>402</v>
      </c>
      <c r="J585" s="50"/>
      <c r="K585" s="50"/>
      <c r="L585" s="50"/>
      <c r="M585" s="150">
        <v>11</v>
      </c>
      <c r="N585" s="226">
        <v>46088</v>
      </c>
      <c r="O585" s="225">
        <v>1</v>
      </c>
      <c r="P585" s="53" t="s">
        <v>24</v>
      </c>
      <c r="Q585" s="50" t="s">
        <v>643</v>
      </c>
      <c r="R585" s="34" t="s">
        <v>766</v>
      </c>
    </row>
    <row r="586" spans="1:19" ht="49.5" hidden="1">
      <c r="A586" s="150">
        <v>9</v>
      </c>
      <c r="B586" s="90" t="s">
        <v>403</v>
      </c>
      <c r="C586" s="50" t="s">
        <v>25</v>
      </c>
      <c r="D586" s="50" t="s">
        <v>2084</v>
      </c>
      <c r="E586" s="50" t="s">
        <v>573</v>
      </c>
      <c r="F586" s="53" t="s">
        <v>551</v>
      </c>
      <c r="G586" s="34" t="s">
        <v>404</v>
      </c>
      <c r="H586" s="50" t="s">
        <v>141</v>
      </c>
      <c r="I586" s="34" t="s">
        <v>405</v>
      </c>
      <c r="J586" s="50"/>
      <c r="K586" s="50"/>
      <c r="L586" s="50"/>
      <c r="M586" s="150">
        <v>11</v>
      </c>
      <c r="N586" s="226">
        <v>46088</v>
      </c>
      <c r="O586" s="225">
        <v>1</v>
      </c>
      <c r="P586" s="53" t="s">
        <v>24</v>
      </c>
      <c r="Q586" s="50" t="s">
        <v>643</v>
      </c>
      <c r="R586" s="34" t="s">
        <v>766</v>
      </c>
    </row>
    <row r="587" spans="1:19" ht="66" hidden="1">
      <c r="A587" s="150">
        <v>10</v>
      </c>
      <c r="B587" s="90" t="s">
        <v>108</v>
      </c>
      <c r="C587" s="50" t="s">
        <v>25</v>
      </c>
      <c r="D587" s="50" t="s">
        <v>2084</v>
      </c>
      <c r="E587" s="50" t="s">
        <v>736</v>
      </c>
      <c r="F587" s="53" t="s">
        <v>551</v>
      </c>
      <c r="G587" s="34" t="s">
        <v>406</v>
      </c>
      <c r="H587" s="50" t="s">
        <v>141</v>
      </c>
      <c r="I587" s="34" t="s">
        <v>407</v>
      </c>
      <c r="J587" s="50"/>
      <c r="K587" s="50"/>
      <c r="L587" s="50"/>
      <c r="M587" s="150">
        <v>11</v>
      </c>
      <c r="N587" s="226">
        <v>46088</v>
      </c>
      <c r="O587" s="225">
        <v>1</v>
      </c>
      <c r="P587" s="53" t="s">
        <v>24</v>
      </c>
      <c r="Q587" s="50" t="s">
        <v>643</v>
      </c>
      <c r="R587" s="242" t="s">
        <v>766</v>
      </c>
      <c r="S587" s="278"/>
    </row>
    <row r="588" spans="1:19" ht="66" hidden="1">
      <c r="A588" s="150">
        <v>1</v>
      </c>
      <c r="B588" s="90" t="s">
        <v>108</v>
      </c>
      <c r="C588" s="50" t="s">
        <v>25</v>
      </c>
      <c r="D588" s="50" t="s">
        <v>2087</v>
      </c>
      <c r="E588" s="50" t="s">
        <v>736</v>
      </c>
      <c r="F588" s="53" t="s">
        <v>551</v>
      </c>
      <c r="G588" s="34" t="s">
        <v>408</v>
      </c>
      <c r="H588" s="50" t="s">
        <v>141</v>
      </c>
      <c r="I588" s="34" t="s">
        <v>409</v>
      </c>
      <c r="J588" s="50"/>
      <c r="K588" s="50"/>
      <c r="L588" s="50"/>
      <c r="M588" s="150">
        <v>11</v>
      </c>
      <c r="N588" s="226">
        <v>46088</v>
      </c>
      <c r="O588" s="225">
        <v>1</v>
      </c>
      <c r="P588" s="53" t="s">
        <v>24</v>
      </c>
      <c r="Q588" s="50" t="s">
        <v>620</v>
      </c>
      <c r="R588" s="34" t="s">
        <v>801</v>
      </c>
    </row>
    <row r="589" spans="1:19" ht="49.5" hidden="1">
      <c r="A589" s="150">
        <v>1</v>
      </c>
      <c r="B589" s="90" t="s">
        <v>75</v>
      </c>
      <c r="C589" s="50" t="s">
        <v>25</v>
      </c>
      <c r="D589" s="50" t="s">
        <v>1810</v>
      </c>
      <c r="E589" s="50" t="s">
        <v>573</v>
      </c>
      <c r="F589" s="53" t="s">
        <v>551</v>
      </c>
      <c r="G589" s="34" t="s">
        <v>410</v>
      </c>
      <c r="H589" s="50" t="s">
        <v>141</v>
      </c>
      <c r="I589" s="34" t="s">
        <v>411</v>
      </c>
      <c r="J589" s="50"/>
      <c r="K589" s="50"/>
      <c r="L589" s="50"/>
      <c r="M589" s="150">
        <v>11</v>
      </c>
      <c r="N589" s="226">
        <v>46089</v>
      </c>
      <c r="O589" s="225">
        <v>1</v>
      </c>
      <c r="P589" s="53" t="s">
        <v>24</v>
      </c>
      <c r="Q589" s="50" t="s">
        <v>643</v>
      </c>
      <c r="R589" s="242" t="s">
        <v>766</v>
      </c>
      <c r="S589" s="278"/>
    </row>
    <row r="590" spans="1:19" ht="66" hidden="1">
      <c r="A590" s="150">
        <v>2</v>
      </c>
      <c r="B590" s="90" t="s">
        <v>75</v>
      </c>
      <c r="C590" s="50" t="s">
        <v>25</v>
      </c>
      <c r="D590" s="50" t="s">
        <v>1810</v>
      </c>
      <c r="E590" s="50" t="s">
        <v>573</v>
      </c>
      <c r="F590" s="53" t="s">
        <v>551</v>
      </c>
      <c r="G590" s="34" t="s">
        <v>412</v>
      </c>
      <c r="H590" s="50" t="s">
        <v>141</v>
      </c>
      <c r="I590" s="34" t="s">
        <v>413</v>
      </c>
      <c r="J590" s="50"/>
      <c r="K590" s="50"/>
      <c r="L590" s="50"/>
      <c r="M590" s="150">
        <v>11</v>
      </c>
      <c r="N590" s="226">
        <v>46089</v>
      </c>
      <c r="O590" s="225">
        <v>1</v>
      </c>
      <c r="P590" s="53" t="s">
        <v>24</v>
      </c>
      <c r="Q590" s="50" t="s">
        <v>643</v>
      </c>
      <c r="R590" s="34" t="s">
        <v>766</v>
      </c>
    </row>
    <row r="591" spans="1:19" ht="49.5" hidden="1">
      <c r="A591" s="150">
        <v>3</v>
      </c>
      <c r="B591" s="90" t="s">
        <v>59</v>
      </c>
      <c r="C591" s="50" t="s">
        <v>25</v>
      </c>
      <c r="D591" s="50" t="s">
        <v>2088</v>
      </c>
      <c r="E591" s="50" t="s">
        <v>652</v>
      </c>
      <c r="F591" s="53" t="s">
        <v>549</v>
      </c>
      <c r="G591" s="34" t="s">
        <v>414</v>
      </c>
      <c r="H591" s="50" t="s">
        <v>141</v>
      </c>
      <c r="I591" s="34" t="s">
        <v>415</v>
      </c>
      <c r="J591" s="50"/>
      <c r="K591" s="50"/>
      <c r="L591" s="50"/>
      <c r="M591" s="150">
        <v>11</v>
      </c>
      <c r="N591" s="226">
        <v>46089</v>
      </c>
      <c r="O591" s="225">
        <v>1</v>
      </c>
      <c r="P591" s="53" t="s">
        <v>24</v>
      </c>
      <c r="Q591" s="50" t="s">
        <v>643</v>
      </c>
      <c r="R591" s="34" t="s">
        <v>766</v>
      </c>
    </row>
    <row r="592" spans="1:19" ht="148.5" hidden="1">
      <c r="A592" s="150">
        <v>4</v>
      </c>
      <c r="B592" s="90" t="s">
        <v>281</v>
      </c>
      <c r="C592" s="50" t="s">
        <v>1804</v>
      </c>
      <c r="D592" s="50" t="s">
        <v>2088</v>
      </c>
      <c r="E592" s="50" t="s">
        <v>652</v>
      </c>
      <c r="F592" s="53" t="s">
        <v>549</v>
      </c>
      <c r="G592" s="34" t="s">
        <v>416</v>
      </c>
      <c r="H592" s="50" t="s">
        <v>810</v>
      </c>
      <c r="I592" s="34" t="s">
        <v>417</v>
      </c>
      <c r="J592" s="50"/>
      <c r="K592" s="50"/>
      <c r="L592" s="50"/>
      <c r="M592" s="150">
        <v>11</v>
      </c>
      <c r="N592" s="226">
        <v>46089</v>
      </c>
      <c r="O592" s="225">
        <v>4</v>
      </c>
      <c r="P592" s="53" t="s">
        <v>24</v>
      </c>
      <c r="Q592" s="50" t="s">
        <v>643</v>
      </c>
      <c r="R592" s="34" t="s">
        <v>766</v>
      </c>
    </row>
    <row r="593" spans="1:22" ht="66" hidden="1">
      <c r="A593" s="150">
        <v>5</v>
      </c>
      <c r="B593" s="90" t="s">
        <v>418</v>
      </c>
      <c r="C593" s="50" t="s">
        <v>25</v>
      </c>
      <c r="D593" s="50" t="s">
        <v>2088</v>
      </c>
      <c r="E593" s="50" t="s">
        <v>652</v>
      </c>
      <c r="F593" s="53" t="s">
        <v>549</v>
      </c>
      <c r="G593" s="34" t="s">
        <v>419</v>
      </c>
      <c r="H593" s="50" t="s">
        <v>141</v>
      </c>
      <c r="I593" s="34" t="s">
        <v>420</v>
      </c>
      <c r="J593" s="50"/>
      <c r="K593" s="50"/>
      <c r="L593" s="50"/>
      <c r="M593" s="150">
        <v>11</v>
      </c>
      <c r="N593" s="226">
        <v>46089</v>
      </c>
      <c r="O593" s="225">
        <v>2</v>
      </c>
      <c r="P593" s="53" t="s">
        <v>24</v>
      </c>
      <c r="Q593" s="50" t="s">
        <v>643</v>
      </c>
      <c r="R593" s="34" t="s">
        <v>766</v>
      </c>
    </row>
    <row r="594" spans="1:22" ht="49.5" hidden="1">
      <c r="A594" s="150">
        <v>6</v>
      </c>
      <c r="B594" s="90" t="s">
        <v>72</v>
      </c>
      <c r="C594" s="50" t="s">
        <v>25</v>
      </c>
      <c r="D594" s="50" t="s">
        <v>1810</v>
      </c>
      <c r="E594" s="50" t="s">
        <v>573</v>
      </c>
      <c r="F594" s="53" t="s">
        <v>551</v>
      </c>
      <c r="G594" s="34" t="s">
        <v>421</v>
      </c>
      <c r="H594" s="50" t="s">
        <v>141</v>
      </c>
      <c r="I594" s="34" t="s">
        <v>422</v>
      </c>
      <c r="J594" s="50"/>
      <c r="K594" s="50"/>
      <c r="L594" s="50"/>
      <c r="M594" s="150">
        <v>11</v>
      </c>
      <c r="N594" s="226">
        <v>46089</v>
      </c>
      <c r="O594" s="225">
        <v>0.5</v>
      </c>
      <c r="P594" s="53" t="s">
        <v>24</v>
      </c>
      <c r="Q594" s="50" t="s">
        <v>643</v>
      </c>
      <c r="R594" s="34" t="s">
        <v>766</v>
      </c>
    </row>
    <row r="595" spans="1:22" ht="66" hidden="1">
      <c r="A595" s="150">
        <v>7</v>
      </c>
      <c r="B595" s="90" t="s">
        <v>74</v>
      </c>
      <c r="C595" s="50" t="s">
        <v>25</v>
      </c>
      <c r="D595" s="50" t="s">
        <v>1810</v>
      </c>
      <c r="E595" s="50" t="s">
        <v>573</v>
      </c>
      <c r="F595" s="53" t="s">
        <v>551</v>
      </c>
      <c r="G595" s="34" t="s">
        <v>423</v>
      </c>
      <c r="H595" s="50" t="s">
        <v>141</v>
      </c>
      <c r="I595" s="34" t="s">
        <v>424</v>
      </c>
      <c r="J595" s="50"/>
      <c r="K595" s="50"/>
      <c r="L595" s="50"/>
      <c r="M595" s="150">
        <v>11</v>
      </c>
      <c r="N595" s="226">
        <v>46089</v>
      </c>
      <c r="O595" s="225">
        <v>1</v>
      </c>
      <c r="P595" s="53" t="s">
        <v>24</v>
      </c>
      <c r="Q595" s="50" t="s">
        <v>643</v>
      </c>
      <c r="R595" s="34" t="s">
        <v>766</v>
      </c>
    </row>
    <row r="596" spans="1:22" ht="49.5" hidden="1">
      <c r="A596" s="150">
        <v>8</v>
      </c>
      <c r="B596" s="90" t="s">
        <v>57</v>
      </c>
      <c r="C596" s="50" t="s">
        <v>25</v>
      </c>
      <c r="D596" s="50" t="s">
        <v>1810</v>
      </c>
      <c r="E596" s="50" t="s">
        <v>573</v>
      </c>
      <c r="F596" s="53" t="s">
        <v>551</v>
      </c>
      <c r="G596" s="34" t="s">
        <v>425</v>
      </c>
      <c r="H596" s="50" t="s">
        <v>141</v>
      </c>
      <c r="I596" s="34" t="s">
        <v>426</v>
      </c>
      <c r="J596" s="50"/>
      <c r="K596" s="50"/>
      <c r="L596" s="50"/>
      <c r="M596" s="150">
        <v>11</v>
      </c>
      <c r="N596" s="226">
        <v>46089</v>
      </c>
      <c r="O596" s="225">
        <v>1</v>
      </c>
      <c r="P596" s="53" t="s">
        <v>24</v>
      </c>
      <c r="Q596" s="50" t="s">
        <v>643</v>
      </c>
      <c r="R596" s="34" t="s">
        <v>766</v>
      </c>
    </row>
    <row r="597" spans="1:22" ht="49.5" hidden="1">
      <c r="A597" s="150">
        <v>9</v>
      </c>
      <c r="B597" s="90" t="s">
        <v>427</v>
      </c>
      <c r="C597" s="50" t="s">
        <v>25</v>
      </c>
      <c r="D597" s="50" t="s">
        <v>2089</v>
      </c>
      <c r="E597" s="50" t="s">
        <v>612</v>
      </c>
      <c r="F597" s="53" t="s">
        <v>554</v>
      </c>
      <c r="G597" s="34" t="s">
        <v>428</v>
      </c>
      <c r="H597" s="50" t="s">
        <v>141</v>
      </c>
      <c r="I597" s="34" t="s">
        <v>429</v>
      </c>
      <c r="J597" s="50"/>
      <c r="K597" s="50"/>
      <c r="L597" s="50"/>
      <c r="M597" s="150">
        <v>11</v>
      </c>
      <c r="N597" s="226">
        <v>46089</v>
      </c>
      <c r="O597" s="225">
        <v>0.5</v>
      </c>
      <c r="P597" s="53" t="s">
        <v>24</v>
      </c>
      <c r="Q597" s="50" t="s">
        <v>643</v>
      </c>
      <c r="R597" s="34" t="s">
        <v>766</v>
      </c>
    </row>
    <row r="598" spans="1:22" ht="165" hidden="1">
      <c r="A598" s="150">
        <v>1</v>
      </c>
      <c r="B598" s="90" t="s">
        <v>430</v>
      </c>
      <c r="C598" s="50" t="s">
        <v>25</v>
      </c>
      <c r="D598" s="50" t="s">
        <v>2090</v>
      </c>
      <c r="E598" s="50" t="s">
        <v>592</v>
      </c>
      <c r="F598" s="53" t="s">
        <v>555</v>
      </c>
      <c r="G598" s="34" t="s">
        <v>431</v>
      </c>
      <c r="H598" s="50" t="s">
        <v>141</v>
      </c>
      <c r="I598" s="34" t="s">
        <v>432</v>
      </c>
      <c r="J598" s="50"/>
      <c r="K598" s="50"/>
      <c r="L598" s="50"/>
      <c r="M598" s="150">
        <v>11</v>
      </c>
      <c r="N598" s="226">
        <v>46089</v>
      </c>
      <c r="O598" s="225">
        <v>2</v>
      </c>
      <c r="P598" s="53" t="s">
        <v>24</v>
      </c>
      <c r="Q598" s="50" t="s">
        <v>620</v>
      </c>
      <c r="R598" s="34" t="s">
        <v>801</v>
      </c>
    </row>
    <row r="599" spans="1:22" ht="66" hidden="1">
      <c r="A599" s="150">
        <v>2</v>
      </c>
      <c r="B599" s="90" t="s">
        <v>433</v>
      </c>
      <c r="C599" s="50" t="s">
        <v>25</v>
      </c>
      <c r="D599" s="50" t="s">
        <v>2090</v>
      </c>
      <c r="E599" s="50" t="s">
        <v>592</v>
      </c>
      <c r="F599" s="53" t="s">
        <v>555</v>
      </c>
      <c r="G599" s="34" t="s">
        <v>434</v>
      </c>
      <c r="H599" s="50" t="s">
        <v>141</v>
      </c>
      <c r="I599" s="34" t="s">
        <v>435</v>
      </c>
      <c r="J599" s="50"/>
      <c r="K599" s="50"/>
      <c r="L599" s="50"/>
      <c r="M599" s="150">
        <v>11</v>
      </c>
      <c r="N599" s="226">
        <v>46089</v>
      </c>
      <c r="O599" s="225">
        <v>0.5</v>
      </c>
      <c r="P599" s="53" t="s">
        <v>24</v>
      </c>
      <c r="Q599" s="50" t="s">
        <v>620</v>
      </c>
      <c r="R599" s="34" t="s">
        <v>801</v>
      </c>
    </row>
    <row r="600" spans="1:22" ht="66" hidden="1">
      <c r="A600" s="150">
        <v>3</v>
      </c>
      <c r="B600" s="90" t="s">
        <v>436</v>
      </c>
      <c r="C600" s="50" t="s">
        <v>25</v>
      </c>
      <c r="D600" s="50" t="s">
        <v>2090</v>
      </c>
      <c r="E600" s="50" t="s">
        <v>592</v>
      </c>
      <c r="F600" s="53" t="s">
        <v>555</v>
      </c>
      <c r="G600" s="34" t="s">
        <v>434</v>
      </c>
      <c r="H600" s="50" t="s">
        <v>141</v>
      </c>
      <c r="I600" s="34" t="s">
        <v>435</v>
      </c>
      <c r="J600" s="50"/>
      <c r="K600" s="50"/>
      <c r="L600" s="50"/>
      <c r="M600" s="150">
        <v>11</v>
      </c>
      <c r="N600" s="226">
        <v>46089</v>
      </c>
      <c r="O600" s="225">
        <v>0.5</v>
      </c>
      <c r="P600" s="53" t="s">
        <v>24</v>
      </c>
      <c r="Q600" s="50" t="s">
        <v>620</v>
      </c>
      <c r="R600" s="34" t="s">
        <v>801</v>
      </c>
    </row>
    <row r="601" spans="1:22" ht="66" hidden="1">
      <c r="A601" s="150">
        <v>4</v>
      </c>
      <c r="B601" s="90" t="s">
        <v>344</v>
      </c>
      <c r="C601" s="50" t="s">
        <v>25</v>
      </c>
      <c r="D601" s="50" t="s">
        <v>2091</v>
      </c>
      <c r="E601" s="50" t="s">
        <v>652</v>
      </c>
      <c r="F601" s="53" t="s">
        <v>549</v>
      </c>
      <c r="G601" s="34" t="s">
        <v>437</v>
      </c>
      <c r="H601" s="50" t="s">
        <v>810</v>
      </c>
      <c r="I601" s="34" t="s">
        <v>438</v>
      </c>
      <c r="J601" s="50"/>
      <c r="K601" s="50"/>
      <c r="L601" s="50"/>
      <c r="M601" s="150">
        <v>11</v>
      </c>
      <c r="N601" s="226">
        <v>46089</v>
      </c>
      <c r="O601" s="225">
        <v>1</v>
      </c>
      <c r="P601" s="53" t="s">
        <v>24</v>
      </c>
      <c r="Q601" s="50" t="s">
        <v>620</v>
      </c>
      <c r="R601" s="34" t="s">
        <v>801</v>
      </c>
    </row>
    <row r="602" spans="1:22" ht="49.5" hidden="1">
      <c r="A602" s="150">
        <v>5</v>
      </c>
      <c r="B602" s="90" t="s">
        <v>439</v>
      </c>
      <c r="C602" s="50" t="s">
        <v>25</v>
      </c>
      <c r="D602" s="50" t="s">
        <v>2092</v>
      </c>
      <c r="E602" s="50" t="s">
        <v>573</v>
      </c>
      <c r="F602" s="53" t="s">
        <v>551</v>
      </c>
      <c r="G602" s="34" t="s">
        <v>440</v>
      </c>
      <c r="H602" s="50" t="s">
        <v>141</v>
      </c>
      <c r="I602" s="34" t="s">
        <v>441</v>
      </c>
      <c r="J602" s="50"/>
      <c r="K602" s="50"/>
      <c r="L602" s="50"/>
      <c r="M602" s="150">
        <v>11</v>
      </c>
      <c r="N602" s="226">
        <v>46089</v>
      </c>
      <c r="O602" s="225">
        <v>1</v>
      </c>
      <c r="P602" s="53" t="s">
        <v>24</v>
      </c>
      <c r="Q602" s="50" t="s">
        <v>620</v>
      </c>
      <c r="R602" s="34" t="s">
        <v>801</v>
      </c>
    </row>
    <row r="603" spans="1:22" ht="66" hidden="1">
      <c r="A603" s="150">
        <v>6</v>
      </c>
      <c r="B603" s="90" t="s">
        <v>352</v>
      </c>
      <c r="C603" s="50" t="s">
        <v>25</v>
      </c>
      <c r="D603" s="50" t="s">
        <v>25</v>
      </c>
      <c r="E603" s="50" t="s">
        <v>652</v>
      </c>
      <c r="F603" s="53" t="s">
        <v>556</v>
      </c>
      <c r="G603" s="34" t="s">
        <v>442</v>
      </c>
      <c r="H603" s="50" t="s">
        <v>141</v>
      </c>
      <c r="I603" s="34" t="s">
        <v>443</v>
      </c>
      <c r="J603" s="50"/>
      <c r="K603" s="50"/>
      <c r="L603" s="50"/>
      <c r="M603" s="150">
        <v>11</v>
      </c>
      <c r="N603" s="226">
        <v>46089</v>
      </c>
      <c r="O603" s="225">
        <v>0.5</v>
      </c>
      <c r="P603" s="53" t="s">
        <v>24</v>
      </c>
      <c r="Q603" s="50" t="s">
        <v>620</v>
      </c>
      <c r="R603" s="34" t="s">
        <v>801</v>
      </c>
    </row>
    <row r="604" spans="1:22" ht="49.5" hidden="1">
      <c r="A604" s="150">
        <v>7</v>
      </c>
      <c r="B604" s="90" t="s">
        <v>2093</v>
      </c>
      <c r="C604" s="50" t="s">
        <v>25</v>
      </c>
      <c r="D604" s="50" t="s">
        <v>2092</v>
      </c>
      <c r="E604" s="50" t="s">
        <v>573</v>
      </c>
      <c r="F604" s="53" t="s">
        <v>551</v>
      </c>
      <c r="G604" s="34" t="s">
        <v>2094</v>
      </c>
      <c r="H604" s="50" t="s">
        <v>141</v>
      </c>
      <c r="I604" s="34" t="s">
        <v>441</v>
      </c>
      <c r="J604" s="50"/>
      <c r="K604" s="50"/>
      <c r="L604" s="50"/>
      <c r="M604" s="150">
        <v>11</v>
      </c>
      <c r="N604" s="226">
        <v>46089</v>
      </c>
      <c r="O604" s="225">
        <v>1</v>
      </c>
      <c r="P604" s="53" t="s">
        <v>24</v>
      </c>
      <c r="Q604" s="50" t="s">
        <v>620</v>
      </c>
      <c r="R604" s="34" t="s">
        <v>801</v>
      </c>
    </row>
    <row r="605" spans="1:22" ht="66" hidden="1">
      <c r="A605" s="150">
        <v>1</v>
      </c>
      <c r="B605" s="90" t="s">
        <v>75</v>
      </c>
      <c r="C605" s="50" t="s">
        <v>25</v>
      </c>
      <c r="D605" s="50" t="s">
        <v>2095</v>
      </c>
      <c r="E605" s="50" t="s">
        <v>573</v>
      </c>
      <c r="F605" s="53" t="s">
        <v>551</v>
      </c>
      <c r="G605" s="34" t="s">
        <v>444</v>
      </c>
      <c r="H605" s="50" t="s">
        <v>141</v>
      </c>
      <c r="I605" s="34" t="s">
        <v>445</v>
      </c>
      <c r="J605" s="50"/>
      <c r="K605" s="50"/>
      <c r="L605" s="50"/>
      <c r="M605" s="150">
        <v>11</v>
      </c>
      <c r="N605" s="226">
        <v>46090</v>
      </c>
      <c r="O605" s="225">
        <v>1</v>
      </c>
      <c r="P605" s="53" t="s">
        <v>24</v>
      </c>
      <c r="Q605" s="50" t="s">
        <v>575</v>
      </c>
      <c r="R605" s="34" t="s">
        <v>576</v>
      </c>
    </row>
    <row r="606" spans="1:22" s="157" customFormat="1" ht="66" hidden="1">
      <c r="A606" s="150">
        <v>2</v>
      </c>
      <c r="B606" s="154" t="s">
        <v>49</v>
      </c>
      <c r="C606" s="50" t="s">
        <v>25</v>
      </c>
      <c r="D606" s="50" t="s">
        <v>2095</v>
      </c>
      <c r="E606" s="50" t="s">
        <v>573</v>
      </c>
      <c r="F606" s="77" t="s">
        <v>551</v>
      </c>
      <c r="G606" s="155" t="s">
        <v>444</v>
      </c>
      <c r="H606" s="253" t="s">
        <v>141</v>
      </c>
      <c r="I606" s="155" t="s">
        <v>446</v>
      </c>
      <c r="J606" s="50"/>
      <c r="K606" s="50"/>
      <c r="L606" s="50"/>
      <c r="M606" s="150">
        <v>11</v>
      </c>
      <c r="N606" s="254">
        <v>46090</v>
      </c>
      <c r="O606" s="255">
        <v>1</v>
      </c>
      <c r="P606" s="77" t="s">
        <v>24</v>
      </c>
      <c r="Q606" s="253" t="s">
        <v>575</v>
      </c>
      <c r="R606" s="155" t="s">
        <v>576</v>
      </c>
      <c r="S606" s="156"/>
      <c r="T606" s="156"/>
      <c r="U606" s="156"/>
      <c r="V606" s="156"/>
    </row>
    <row r="607" spans="1:22" ht="82.5" hidden="1">
      <c r="A607" s="150">
        <v>3</v>
      </c>
      <c r="B607" s="90" t="s">
        <v>248</v>
      </c>
      <c r="C607" s="50" t="s">
        <v>25</v>
      </c>
      <c r="D607" s="50" t="s">
        <v>2095</v>
      </c>
      <c r="E607" s="50" t="s">
        <v>573</v>
      </c>
      <c r="F607" s="53" t="s">
        <v>554</v>
      </c>
      <c r="G607" s="34" t="s">
        <v>447</v>
      </c>
      <c r="H607" s="50" t="s">
        <v>141</v>
      </c>
      <c r="I607" s="34" t="s">
        <v>448</v>
      </c>
      <c r="J607" s="50"/>
      <c r="K607" s="50"/>
      <c r="L607" s="50"/>
      <c r="M607" s="150">
        <v>11</v>
      </c>
      <c r="N607" s="226">
        <v>46090</v>
      </c>
      <c r="O607" s="225">
        <v>1</v>
      </c>
      <c r="P607" s="53" t="s">
        <v>24</v>
      </c>
      <c r="Q607" s="50" t="s">
        <v>575</v>
      </c>
      <c r="R607" s="34" t="s">
        <v>576</v>
      </c>
    </row>
    <row r="608" spans="1:22" ht="66" hidden="1">
      <c r="A608" s="150">
        <v>4</v>
      </c>
      <c r="B608" s="90" t="s">
        <v>449</v>
      </c>
      <c r="C608" s="50" t="s">
        <v>25</v>
      </c>
      <c r="D608" s="50" t="s">
        <v>2096</v>
      </c>
      <c r="E608" s="50" t="s">
        <v>874</v>
      </c>
      <c r="F608" s="53" t="s">
        <v>557</v>
      </c>
      <c r="G608" s="34" t="s">
        <v>450</v>
      </c>
      <c r="H608" s="50" t="s">
        <v>141</v>
      </c>
      <c r="I608" s="34" t="s">
        <v>451</v>
      </c>
      <c r="J608" s="50"/>
      <c r="K608" s="50"/>
      <c r="L608" s="50"/>
      <c r="M608" s="150">
        <v>11</v>
      </c>
      <c r="N608" s="226">
        <v>46090</v>
      </c>
      <c r="O608" s="225">
        <v>1</v>
      </c>
      <c r="P608" s="53" t="s">
        <v>24</v>
      </c>
      <c r="Q608" s="50" t="s">
        <v>575</v>
      </c>
      <c r="R608" s="34" t="s">
        <v>576</v>
      </c>
    </row>
    <row r="609" spans="1:18" ht="49.5" hidden="1">
      <c r="A609" s="150">
        <v>5</v>
      </c>
      <c r="B609" s="90" t="s">
        <v>452</v>
      </c>
      <c r="C609" s="50" t="s">
        <v>25</v>
      </c>
      <c r="D609" s="50" t="s">
        <v>25</v>
      </c>
      <c r="E609" s="50" t="s">
        <v>612</v>
      </c>
      <c r="F609" s="53" t="s">
        <v>554</v>
      </c>
      <c r="G609" s="34" t="s">
        <v>453</v>
      </c>
      <c r="H609" s="50" t="s">
        <v>141</v>
      </c>
      <c r="I609" s="34" t="s">
        <v>454</v>
      </c>
      <c r="J609" s="50"/>
      <c r="K609" s="50"/>
      <c r="L609" s="50"/>
      <c r="M609" s="150">
        <v>11</v>
      </c>
      <c r="N609" s="226">
        <v>46090</v>
      </c>
      <c r="O609" s="225">
        <v>0.5</v>
      </c>
      <c r="P609" s="53" t="s">
        <v>24</v>
      </c>
      <c r="Q609" s="50" t="s">
        <v>575</v>
      </c>
      <c r="R609" s="34" t="s">
        <v>576</v>
      </c>
    </row>
    <row r="610" spans="1:18" ht="66" hidden="1">
      <c r="A610" s="150">
        <v>6</v>
      </c>
      <c r="B610" s="90" t="s">
        <v>58</v>
      </c>
      <c r="C610" s="50" t="s">
        <v>25</v>
      </c>
      <c r="D610" s="50" t="s">
        <v>2097</v>
      </c>
      <c r="E610" s="50" t="s">
        <v>652</v>
      </c>
      <c r="F610" s="53" t="s">
        <v>549</v>
      </c>
      <c r="G610" s="34" t="s">
        <v>455</v>
      </c>
      <c r="H610" s="50" t="s">
        <v>141</v>
      </c>
      <c r="I610" s="34" t="s">
        <v>456</v>
      </c>
      <c r="J610" s="50"/>
      <c r="K610" s="50"/>
      <c r="L610" s="50"/>
      <c r="M610" s="150">
        <v>11</v>
      </c>
      <c r="N610" s="226">
        <v>46090</v>
      </c>
      <c r="O610" s="225">
        <v>1</v>
      </c>
      <c r="P610" s="53" t="s">
        <v>24</v>
      </c>
      <c r="Q610" s="50" t="s">
        <v>575</v>
      </c>
      <c r="R610" s="34" t="s">
        <v>576</v>
      </c>
    </row>
    <row r="611" spans="1:18" ht="66" hidden="1">
      <c r="A611" s="150">
        <v>7</v>
      </c>
      <c r="B611" s="90" t="s">
        <v>71</v>
      </c>
      <c r="C611" s="50" t="s">
        <v>25</v>
      </c>
      <c r="D611" s="50" t="s">
        <v>2097</v>
      </c>
      <c r="E611" s="50" t="s">
        <v>652</v>
      </c>
      <c r="F611" s="53" t="s">
        <v>549</v>
      </c>
      <c r="G611" s="34" t="s">
        <v>457</v>
      </c>
      <c r="H611" s="50" t="s">
        <v>141</v>
      </c>
      <c r="I611" s="34" t="s">
        <v>458</v>
      </c>
      <c r="J611" s="50"/>
      <c r="K611" s="50"/>
      <c r="L611" s="50"/>
      <c r="M611" s="150">
        <v>11</v>
      </c>
      <c r="N611" s="226">
        <v>46090</v>
      </c>
      <c r="O611" s="225">
        <v>1</v>
      </c>
      <c r="P611" s="53" t="s">
        <v>24</v>
      </c>
      <c r="Q611" s="50" t="s">
        <v>575</v>
      </c>
      <c r="R611" s="34" t="s">
        <v>576</v>
      </c>
    </row>
    <row r="612" spans="1:18" ht="66" hidden="1">
      <c r="A612" s="150">
        <v>8</v>
      </c>
      <c r="B612" s="90" t="s">
        <v>336</v>
      </c>
      <c r="C612" s="50" t="s">
        <v>25</v>
      </c>
      <c r="D612" s="50" t="s">
        <v>2097</v>
      </c>
      <c r="E612" s="50" t="s">
        <v>652</v>
      </c>
      <c r="F612" s="53" t="s">
        <v>553</v>
      </c>
      <c r="G612" s="34" t="s">
        <v>2098</v>
      </c>
      <c r="H612" s="50" t="s">
        <v>141</v>
      </c>
      <c r="I612" s="34" t="s">
        <v>2099</v>
      </c>
      <c r="J612" s="50"/>
      <c r="K612" s="50"/>
      <c r="L612" s="50"/>
      <c r="M612" s="150">
        <v>11</v>
      </c>
      <c r="N612" s="226">
        <v>46090</v>
      </c>
      <c r="O612" s="225">
        <v>5</v>
      </c>
      <c r="P612" s="53" t="s">
        <v>53</v>
      </c>
      <c r="Q612" s="50" t="s">
        <v>575</v>
      </c>
      <c r="R612" s="34" t="s">
        <v>576</v>
      </c>
    </row>
    <row r="613" spans="1:18" ht="49.5" hidden="1">
      <c r="A613" s="150">
        <v>9</v>
      </c>
      <c r="B613" s="90" t="s">
        <v>356</v>
      </c>
      <c r="C613" s="50" t="s">
        <v>25</v>
      </c>
      <c r="D613" s="50" t="s">
        <v>2095</v>
      </c>
      <c r="E613" s="50" t="s">
        <v>573</v>
      </c>
      <c r="F613" s="53" t="s">
        <v>554</v>
      </c>
      <c r="G613" s="34" t="s">
        <v>459</v>
      </c>
      <c r="H613" s="50" t="s">
        <v>141</v>
      </c>
      <c r="I613" s="34" t="s">
        <v>460</v>
      </c>
      <c r="J613" s="50"/>
      <c r="K613" s="50"/>
      <c r="L613" s="50"/>
      <c r="M613" s="150">
        <v>11</v>
      </c>
      <c r="N613" s="226">
        <v>46090</v>
      </c>
      <c r="O613" s="225">
        <v>1</v>
      </c>
      <c r="P613" s="53" t="s">
        <v>24</v>
      </c>
      <c r="Q613" s="50" t="s">
        <v>575</v>
      </c>
      <c r="R613" s="34" t="s">
        <v>576</v>
      </c>
    </row>
    <row r="614" spans="1:18" ht="49.5" hidden="1">
      <c r="A614" s="150">
        <v>10</v>
      </c>
      <c r="B614" s="90" t="s">
        <v>2100</v>
      </c>
      <c r="C614" s="50" t="s">
        <v>25</v>
      </c>
      <c r="D614" s="50" t="s">
        <v>2095</v>
      </c>
      <c r="E614" s="50" t="s">
        <v>573</v>
      </c>
      <c r="F614" s="53" t="s">
        <v>554</v>
      </c>
      <c r="G614" s="34" t="s">
        <v>459</v>
      </c>
      <c r="H614" s="50" t="s">
        <v>141</v>
      </c>
      <c r="I614" s="34" t="s">
        <v>460</v>
      </c>
      <c r="J614" s="50"/>
      <c r="K614" s="50"/>
      <c r="L614" s="50"/>
      <c r="M614" s="150">
        <v>11</v>
      </c>
      <c r="N614" s="226">
        <v>46090</v>
      </c>
      <c r="O614" s="225">
        <v>0.5</v>
      </c>
      <c r="P614" s="53" t="s">
        <v>24</v>
      </c>
      <c r="Q614" s="50" t="s">
        <v>575</v>
      </c>
      <c r="R614" s="34" t="s">
        <v>576</v>
      </c>
    </row>
    <row r="615" spans="1:18" ht="66" hidden="1">
      <c r="A615" s="150">
        <v>1</v>
      </c>
      <c r="B615" s="90" t="s">
        <v>49</v>
      </c>
      <c r="C615" s="50" t="s">
        <v>25</v>
      </c>
      <c r="D615" s="50" t="s">
        <v>2101</v>
      </c>
      <c r="E615" s="50" t="s">
        <v>573</v>
      </c>
      <c r="F615" s="53" t="s">
        <v>551</v>
      </c>
      <c r="G615" s="34" t="s">
        <v>461</v>
      </c>
      <c r="H615" s="50" t="s">
        <v>141</v>
      </c>
      <c r="I615" s="34" t="s">
        <v>462</v>
      </c>
      <c r="J615" s="50"/>
      <c r="K615" s="50"/>
      <c r="L615" s="50"/>
      <c r="M615" s="150">
        <v>11</v>
      </c>
      <c r="N615" s="226">
        <v>46090</v>
      </c>
      <c r="O615" s="225">
        <v>1</v>
      </c>
      <c r="P615" s="53" t="s">
        <v>24</v>
      </c>
      <c r="Q615" s="50" t="s">
        <v>597</v>
      </c>
      <c r="R615" s="34" t="s">
        <v>598</v>
      </c>
    </row>
    <row r="616" spans="1:18" ht="66" hidden="1">
      <c r="A616" s="150">
        <v>2</v>
      </c>
      <c r="B616" s="90" t="s">
        <v>76</v>
      </c>
      <c r="C616" s="50" t="s">
        <v>25</v>
      </c>
      <c r="D616" s="50" t="s">
        <v>2101</v>
      </c>
      <c r="E616" s="50" t="s">
        <v>573</v>
      </c>
      <c r="F616" s="53" t="s">
        <v>551</v>
      </c>
      <c r="G616" s="34" t="s">
        <v>461</v>
      </c>
      <c r="H616" s="50" t="s">
        <v>141</v>
      </c>
      <c r="I616" s="34" t="s">
        <v>462</v>
      </c>
      <c r="J616" s="50"/>
      <c r="K616" s="50"/>
      <c r="L616" s="50"/>
      <c r="M616" s="150">
        <v>11</v>
      </c>
      <c r="N616" s="226">
        <v>46090</v>
      </c>
      <c r="O616" s="225">
        <v>1</v>
      </c>
      <c r="P616" s="53" t="s">
        <v>24</v>
      </c>
      <c r="Q616" s="50" t="s">
        <v>597</v>
      </c>
      <c r="R616" s="34" t="s">
        <v>598</v>
      </c>
    </row>
    <row r="617" spans="1:18" ht="82.5" hidden="1">
      <c r="A617" s="150">
        <v>3</v>
      </c>
      <c r="B617" s="90" t="s">
        <v>463</v>
      </c>
      <c r="C617" s="50" t="s">
        <v>25</v>
      </c>
      <c r="D617" s="50" t="s">
        <v>2102</v>
      </c>
      <c r="E617" s="50" t="s">
        <v>652</v>
      </c>
      <c r="F617" s="53" t="s">
        <v>554</v>
      </c>
      <c r="G617" s="34" t="s">
        <v>464</v>
      </c>
      <c r="H617" s="50" t="s">
        <v>141</v>
      </c>
      <c r="I617" s="34" t="s">
        <v>465</v>
      </c>
      <c r="J617" s="50"/>
      <c r="K617" s="50"/>
      <c r="L617" s="50"/>
      <c r="M617" s="150">
        <v>11</v>
      </c>
      <c r="N617" s="226">
        <v>46090</v>
      </c>
      <c r="O617" s="225">
        <v>1.5</v>
      </c>
      <c r="P617" s="53" t="s">
        <v>24</v>
      </c>
      <c r="Q617" s="50" t="s">
        <v>597</v>
      </c>
      <c r="R617" s="34" t="s">
        <v>598</v>
      </c>
    </row>
    <row r="618" spans="1:18" ht="66" hidden="1">
      <c r="A618" s="150">
        <v>1</v>
      </c>
      <c r="B618" s="90" t="s">
        <v>466</v>
      </c>
      <c r="C618" s="50" t="s">
        <v>25</v>
      </c>
      <c r="D618" s="50" t="s">
        <v>2103</v>
      </c>
      <c r="E618" s="50" t="s">
        <v>612</v>
      </c>
      <c r="F618" s="53" t="s">
        <v>554</v>
      </c>
      <c r="G618" s="34" t="s">
        <v>467</v>
      </c>
      <c r="H618" s="50" t="s">
        <v>141</v>
      </c>
      <c r="I618" s="34" t="s">
        <v>468</v>
      </c>
      <c r="J618" s="50"/>
      <c r="K618" s="50"/>
      <c r="L618" s="50"/>
      <c r="M618" s="150">
        <v>11</v>
      </c>
      <c r="N618" s="226">
        <v>46091</v>
      </c>
      <c r="O618" s="225">
        <v>0.5</v>
      </c>
      <c r="P618" s="53" t="s">
        <v>53</v>
      </c>
      <c r="Q618" s="50" t="s">
        <v>575</v>
      </c>
      <c r="R618" s="34" t="s">
        <v>576</v>
      </c>
    </row>
    <row r="619" spans="1:18" ht="99" hidden="1">
      <c r="A619" s="150">
        <v>2</v>
      </c>
      <c r="B619" s="90" t="s">
        <v>469</v>
      </c>
      <c r="C619" s="50" t="s">
        <v>25</v>
      </c>
      <c r="D619" s="50" t="s">
        <v>2103</v>
      </c>
      <c r="E619" s="50" t="s">
        <v>612</v>
      </c>
      <c r="F619" s="53" t="s">
        <v>551</v>
      </c>
      <c r="G619" s="34" t="s">
        <v>470</v>
      </c>
      <c r="H619" s="50" t="s">
        <v>141</v>
      </c>
      <c r="I619" s="34" t="s">
        <v>2104</v>
      </c>
      <c r="J619" s="50"/>
      <c r="K619" s="50"/>
      <c r="L619" s="50"/>
      <c r="M619" s="150">
        <v>11</v>
      </c>
      <c r="N619" s="226">
        <v>46091</v>
      </c>
      <c r="O619" s="225">
        <v>0.5</v>
      </c>
      <c r="P619" s="53" t="s">
        <v>53</v>
      </c>
      <c r="Q619" s="50" t="s">
        <v>575</v>
      </c>
      <c r="R619" s="34" t="s">
        <v>576</v>
      </c>
    </row>
    <row r="620" spans="1:18" ht="66" hidden="1">
      <c r="A620" s="150">
        <v>3</v>
      </c>
      <c r="B620" s="90" t="s">
        <v>471</v>
      </c>
      <c r="C620" s="50" t="s">
        <v>25</v>
      </c>
      <c r="D620" s="50" t="s">
        <v>2103</v>
      </c>
      <c r="E620" s="50" t="s">
        <v>612</v>
      </c>
      <c r="F620" s="53" t="s">
        <v>553</v>
      </c>
      <c r="G620" s="34" t="s">
        <v>472</v>
      </c>
      <c r="H620" s="50" t="s">
        <v>141</v>
      </c>
      <c r="I620" s="34" t="s">
        <v>2105</v>
      </c>
      <c r="J620" s="50"/>
      <c r="K620" s="50"/>
      <c r="L620" s="50"/>
      <c r="M620" s="150">
        <v>11</v>
      </c>
      <c r="N620" s="226">
        <v>46091</v>
      </c>
      <c r="O620" s="225">
        <v>1</v>
      </c>
      <c r="P620" s="53" t="s">
        <v>24</v>
      </c>
      <c r="Q620" s="50" t="s">
        <v>575</v>
      </c>
      <c r="R620" s="34" t="s">
        <v>576</v>
      </c>
    </row>
    <row r="621" spans="1:18" ht="99" hidden="1">
      <c r="A621" s="150">
        <v>4</v>
      </c>
      <c r="B621" s="90" t="s">
        <v>71</v>
      </c>
      <c r="C621" s="50" t="s">
        <v>25</v>
      </c>
      <c r="D621" s="50" t="s">
        <v>2106</v>
      </c>
      <c r="E621" s="50" t="s">
        <v>652</v>
      </c>
      <c r="F621" s="53" t="s">
        <v>549</v>
      </c>
      <c r="G621" s="34" t="s">
        <v>473</v>
      </c>
      <c r="H621" s="50" t="s">
        <v>141</v>
      </c>
      <c r="I621" s="34" t="s">
        <v>2107</v>
      </c>
      <c r="J621" s="50"/>
      <c r="K621" s="50"/>
      <c r="L621" s="50"/>
      <c r="M621" s="150">
        <v>11</v>
      </c>
      <c r="N621" s="226">
        <v>46091</v>
      </c>
      <c r="O621" s="225">
        <v>2</v>
      </c>
      <c r="P621" s="53" t="s">
        <v>24</v>
      </c>
      <c r="Q621" s="50" t="s">
        <v>575</v>
      </c>
      <c r="R621" s="34" t="s">
        <v>576</v>
      </c>
    </row>
    <row r="622" spans="1:18" ht="82.5" hidden="1">
      <c r="A622" s="150">
        <v>5</v>
      </c>
      <c r="B622" s="90" t="s">
        <v>344</v>
      </c>
      <c r="C622" s="50" t="s">
        <v>25</v>
      </c>
      <c r="D622" s="50" t="s">
        <v>2106</v>
      </c>
      <c r="E622" s="50" t="s">
        <v>652</v>
      </c>
      <c r="F622" s="53" t="s">
        <v>549</v>
      </c>
      <c r="G622" s="34" t="s">
        <v>474</v>
      </c>
      <c r="H622" s="50" t="s">
        <v>141</v>
      </c>
      <c r="I622" s="34" t="s">
        <v>475</v>
      </c>
      <c r="J622" s="50"/>
      <c r="K622" s="50"/>
      <c r="L622" s="50"/>
      <c r="M622" s="150">
        <v>11</v>
      </c>
      <c r="N622" s="226">
        <v>46091</v>
      </c>
      <c r="O622" s="225">
        <v>1</v>
      </c>
      <c r="P622" s="53" t="s">
        <v>24</v>
      </c>
      <c r="Q622" s="50" t="s">
        <v>575</v>
      </c>
      <c r="R622" s="34" t="s">
        <v>576</v>
      </c>
    </row>
    <row r="623" spans="1:18" ht="66" hidden="1">
      <c r="A623" s="150">
        <v>6</v>
      </c>
      <c r="B623" s="90" t="s">
        <v>345</v>
      </c>
      <c r="C623" s="50" t="s">
        <v>25</v>
      </c>
      <c r="D623" s="50" t="s">
        <v>2103</v>
      </c>
      <c r="E623" s="50" t="s">
        <v>612</v>
      </c>
      <c r="F623" s="53" t="s">
        <v>554</v>
      </c>
      <c r="G623" s="34" t="s">
        <v>476</v>
      </c>
      <c r="H623" s="50" t="s">
        <v>141</v>
      </c>
      <c r="I623" s="34" t="s">
        <v>477</v>
      </c>
      <c r="J623" s="50"/>
      <c r="K623" s="50"/>
      <c r="L623" s="50"/>
      <c r="M623" s="150">
        <v>11</v>
      </c>
      <c r="N623" s="226">
        <v>46091</v>
      </c>
      <c r="O623" s="225">
        <v>0.5</v>
      </c>
      <c r="P623" s="53" t="s">
        <v>24</v>
      </c>
      <c r="Q623" s="50" t="s">
        <v>575</v>
      </c>
      <c r="R623" s="34" t="s">
        <v>576</v>
      </c>
    </row>
    <row r="624" spans="1:18" ht="99" hidden="1">
      <c r="A624" s="150">
        <v>7</v>
      </c>
      <c r="B624" s="90" t="s">
        <v>336</v>
      </c>
      <c r="C624" s="50" t="s">
        <v>25</v>
      </c>
      <c r="D624" s="50" t="s">
        <v>2097</v>
      </c>
      <c r="E624" s="50" t="s">
        <v>652</v>
      </c>
      <c r="F624" s="53" t="s">
        <v>553</v>
      </c>
      <c r="G624" s="34" t="s">
        <v>478</v>
      </c>
      <c r="H624" s="50" t="s">
        <v>141</v>
      </c>
      <c r="I624" s="34" t="s">
        <v>479</v>
      </c>
      <c r="J624" s="50"/>
      <c r="K624" s="50"/>
      <c r="L624" s="50"/>
      <c r="M624" s="150">
        <v>11</v>
      </c>
      <c r="N624" s="226">
        <v>46091</v>
      </c>
      <c r="O624" s="225">
        <v>5</v>
      </c>
      <c r="P624" s="53" t="s">
        <v>53</v>
      </c>
      <c r="Q624" s="50" t="s">
        <v>575</v>
      </c>
      <c r="R624" s="34" t="s">
        <v>576</v>
      </c>
    </row>
    <row r="625" spans="1:18" ht="66" hidden="1">
      <c r="A625" s="150">
        <v>8</v>
      </c>
      <c r="B625" s="90" t="s">
        <v>253</v>
      </c>
      <c r="C625" s="50" t="s">
        <v>25</v>
      </c>
      <c r="D625" s="50" t="s">
        <v>2097</v>
      </c>
      <c r="E625" s="50" t="s">
        <v>652</v>
      </c>
      <c r="F625" s="53" t="s">
        <v>549</v>
      </c>
      <c r="G625" s="34" t="s">
        <v>480</v>
      </c>
      <c r="H625" s="50" t="s">
        <v>141</v>
      </c>
      <c r="I625" s="34" t="s">
        <v>481</v>
      </c>
      <c r="J625" s="50"/>
      <c r="K625" s="50"/>
      <c r="L625" s="50"/>
      <c r="M625" s="150">
        <v>11</v>
      </c>
      <c r="N625" s="226">
        <v>46091</v>
      </c>
      <c r="O625" s="225">
        <v>1</v>
      </c>
      <c r="P625" s="53" t="s">
        <v>24</v>
      </c>
      <c r="Q625" s="50" t="s">
        <v>575</v>
      </c>
      <c r="R625" s="34" t="s">
        <v>576</v>
      </c>
    </row>
    <row r="626" spans="1:18" ht="66" hidden="1">
      <c r="A626" s="150">
        <v>9</v>
      </c>
      <c r="B626" s="90" t="s">
        <v>482</v>
      </c>
      <c r="C626" s="50" t="s">
        <v>25</v>
      </c>
      <c r="D626" s="50" t="s">
        <v>2108</v>
      </c>
      <c r="E626" s="50" t="s">
        <v>573</v>
      </c>
      <c r="F626" s="53" t="s">
        <v>551</v>
      </c>
      <c r="G626" s="34" t="s">
        <v>483</v>
      </c>
      <c r="H626" s="50" t="s">
        <v>141</v>
      </c>
      <c r="I626" s="34" t="s">
        <v>484</v>
      </c>
      <c r="J626" s="50"/>
      <c r="K626" s="50"/>
      <c r="L626" s="50"/>
      <c r="M626" s="150">
        <v>11</v>
      </c>
      <c r="N626" s="226">
        <v>46091</v>
      </c>
      <c r="O626" s="225">
        <v>1</v>
      </c>
      <c r="P626" s="53" t="s">
        <v>24</v>
      </c>
      <c r="Q626" s="50" t="s">
        <v>575</v>
      </c>
      <c r="R626" s="34" t="s">
        <v>576</v>
      </c>
    </row>
    <row r="627" spans="1:18" ht="49.5" hidden="1">
      <c r="A627" s="150">
        <v>10</v>
      </c>
      <c r="B627" s="90" t="s">
        <v>485</v>
      </c>
      <c r="C627" s="50" t="s">
        <v>25</v>
      </c>
      <c r="D627" s="50" t="s">
        <v>2108</v>
      </c>
      <c r="E627" s="50" t="s">
        <v>573</v>
      </c>
      <c r="F627" s="53" t="s">
        <v>551</v>
      </c>
      <c r="G627" s="34" t="s">
        <v>459</v>
      </c>
      <c r="H627" s="50" t="s">
        <v>141</v>
      </c>
      <c r="I627" s="34" t="s">
        <v>460</v>
      </c>
      <c r="J627" s="50"/>
      <c r="K627" s="50"/>
      <c r="L627" s="50"/>
      <c r="M627" s="150">
        <v>11</v>
      </c>
      <c r="N627" s="226">
        <v>46091</v>
      </c>
      <c r="O627" s="225">
        <v>0.5</v>
      </c>
      <c r="P627" s="53" t="s">
        <v>24</v>
      </c>
      <c r="Q627" s="50" t="s">
        <v>575</v>
      </c>
      <c r="R627" s="34" t="s">
        <v>576</v>
      </c>
    </row>
    <row r="628" spans="1:18" ht="82.5" hidden="1">
      <c r="A628" s="150">
        <v>1</v>
      </c>
      <c r="B628" s="90" t="s">
        <v>486</v>
      </c>
      <c r="C628" s="50" t="s">
        <v>25</v>
      </c>
      <c r="D628" s="50" t="s">
        <v>2109</v>
      </c>
      <c r="E628" s="50" t="s">
        <v>652</v>
      </c>
      <c r="F628" s="53" t="s">
        <v>549</v>
      </c>
      <c r="G628" s="34" t="s">
        <v>487</v>
      </c>
      <c r="H628" s="50" t="s">
        <v>141</v>
      </c>
      <c r="I628" s="34" t="s">
        <v>488</v>
      </c>
      <c r="J628" s="50"/>
      <c r="K628" s="50"/>
      <c r="L628" s="50"/>
      <c r="M628" s="150">
        <v>11</v>
      </c>
      <c r="N628" s="226">
        <v>46091</v>
      </c>
      <c r="O628" s="225">
        <v>1</v>
      </c>
      <c r="P628" s="53" t="s">
        <v>24</v>
      </c>
      <c r="Q628" s="50" t="s">
        <v>597</v>
      </c>
      <c r="R628" s="34" t="s">
        <v>598</v>
      </c>
    </row>
    <row r="629" spans="1:18" ht="82.5" hidden="1">
      <c r="A629" s="150">
        <v>2</v>
      </c>
      <c r="B629" s="90" t="s">
        <v>489</v>
      </c>
      <c r="C629" s="50" t="s">
        <v>25</v>
      </c>
      <c r="D629" s="50" t="s">
        <v>2109</v>
      </c>
      <c r="E629" s="50" t="s">
        <v>652</v>
      </c>
      <c r="F629" s="53" t="s">
        <v>549</v>
      </c>
      <c r="G629" s="34" t="s">
        <v>487</v>
      </c>
      <c r="H629" s="50" t="s">
        <v>141</v>
      </c>
      <c r="I629" s="34" t="s">
        <v>490</v>
      </c>
      <c r="J629" s="50"/>
      <c r="K629" s="50"/>
      <c r="L629" s="50"/>
      <c r="M629" s="150">
        <v>11</v>
      </c>
      <c r="N629" s="226">
        <v>46091</v>
      </c>
      <c r="O629" s="225">
        <v>1</v>
      </c>
      <c r="P629" s="53" t="s">
        <v>24</v>
      </c>
      <c r="Q629" s="50" t="s">
        <v>597</v>
      </c>
      <c r="R629" s="34" t="s">
        <v>598</v>
      </c>
    </row>
    <row r="630" spans="1:18" ht="66" hidden="1">
      <c r="A630" s="150">
        <v>3</v>
      </c>
      <c r="B630" s="90" t="s">
        <v>491</v>
      </c>
      <c r="C630" s="50" t="s">
        <v>25</v>
      </c>
      <c r="D630" s="50" t="s">
        <v>2109</v>
      </c>
      <c r="E630" s="50" t="s">
        <v>652</v>
      </c>
      <c r="F630" s="53" t="s">
        <v>549</v>
      </c>
      <c r="G630" s="34" t="s">
        <v>492</v>
      </c>
      <c r="H630" s="50" t="s">
        <v>141</v>
      </c>
      <c r="I630" s="34" t="s">
        <v>493</v>
      </c>
      <c r="J630" s="50"/>
      <c r="K630" s="50"/>
      <c r="L630" s="50"/>
      <c r="M630" s="150">
        <v>11</v>
      </c>
      <c r="N630" s="226">
        <v>46091</v>
      </c>
      <c r="O630" s="225">
        <v>1</v>
      </c>
      <c r="P630" s="53" t="s">
        <v>24</v>
      </c>
      <c r="Q630" s="50" t="s">
        <v>597</v>
      </c>
      <c r="R630" s="34" t="s">
        <v>598</v>
      </c>
    </row>
    <row r="631" spans="1:18" ht="66" hidden="1">
      <c r="A631" s="150">
        <v>4</v>
      </c>
      <c r="B631" s="90" t="s">
        <v>75</v>
      </c>
      <c r="C631" s="50" t="s">
        <v>25</v>
      </c>
      <c r="D631" s="50" t="s">
        <v>2110</v>
      </c>
      <c r="E631" s="50" t="s">
        <v>573</v>
      </c>
      <c r="F631" s="53" t="s">
        <v>551</v>
      </c>
      <c r="G631" s="34" t="s">
        <v>492</v>
      </c>
      <c r="H631" s="50" t="s">
        <v>141</v>
      </c>
      <c r="I631" s="34" t="s">
        <v>494</v>
      </c>
      <c r="J631" s="50"/>
      <c r="K631" s="50"/>
      <c r="L631" s="50"/>
      <c r="M631" s="150">
        <v>11</v>
      </c>
      <c r="N631" s="226">
        <v>46091</v>
      </c>
      <c r="O631" s="225">
        <v>1</v>
      </c>
      <c r="P631" s="53" t="s">
        <v>24</v>
      </c>
      <c r="Q631" s="50" t="s">
        <v>597</v>
      </c>
      <c r="R631" s="34" t="s">
        <v>598</v>
      </c>
    </row>
    <row r="632" spans="1:18" ht="66" hidden="1">
      <c r="A632" s="150">
        <v>5</v>
      </c>
      <c r="B632" s="90" t="s">
        <v>49</v>
      </c>
      <c r="C632" s="50" t="s">
        <v>25</v>
      </c>
      <c r="D632" s="50" t="s">
        <v>2111</v>
      </c>
      <c r="E632" s="50" t="s">
        <v>573</v>
      </c>
      <c r="F632" s="53" t="s">
        <v>551</v>
      </c>
      <c r="G632" s="34" t="s">
        <v>492</v>
      </c>
      <c r="H632" s="50" t="s">
        <v>141</v>
      </c>
      <c r="I632" s="34" t="s">
        <v>494</v>
      </c>
      <c r="J632" s="50"/>
      <c r="K632" s="50"/>
      <c r="L632" s="50"/>
      <c r="M632" s="150">
        <v>11</v>
      </c>
      <c r="N632" s="226">
        <v>46091</v>
      </c>
      <c r="O632" s="225">
        <v>1</v>
      </c>
      <c r="P632" s="53" t="s">
        <v>24</v>
      </c>
      <c r="Q632" s="50" t="s">
        <v>597</v>
      </c>
      <c r="R632" s="34" t="s">
        <v>598</v>
      </c>
    </row>
    <row r="633" spans="1:18" ht="66" hidden="1">
      <c r="A633" s="150">
        <v>6</v>
      </c>
      <c r="B633" s="90" t="s">
        <v>92</v>
      </c>
      <c r="C633" s="50" t="s">
        <v>25</v>
      </c>
      <c r="D633" s="50" t="s">
        <v>2111</v>
      </c>
      <c r="E633" s="50" t="s">
        <v>573</v>
      </c>
      <c r="F633" s="53" t="s">
        <v>551</v>
      </c>
      <c r="G633" s="34" t="s">
        <v>495</v>
      </c>
      <c r="H633" s="50" t="s">
        <v>141</v>
      </c>
      <c r="I633" s="34" t="s">
        <v>496</v>
      </c>
      <c r="J633" s="50"/>
      <c r="K633" s="50"/>
      <c r="L633" s="50"/>
      <c r="M633" s="150">
        <v>11</v>
      </c>
      <c r="N633" s="226">
        <v>46091</v>
      </c>
      <c r="O633" s="225">
        <v>1</v>
      </c>
      <c r="P633" s="53" t="s">
        <v>24</v>
      </c>
      <c r="Q633" s="50" t="s">
        <v>597</v>
      </c>
      <c r="R633" s="34" t="s">
        <v>598</v>
      </c>
    </row>
    <row r="634" spans="1:18" ht="49.5" hidden="1">
      <c r="A634" s="150">
        <v>1</v>
      </c>
      <c r="B634" s="90" t="s">
        <v>75</v>
      </c>
      <c r="C634" s="50" t="s">
        <v>25</v>
      </c>
      <c r="D634" s="50" t="s">
        <v>2112</v>
      </c>
      <c r="E634" s="50" t="s">
        <v>573</v>
      </c>
      <c r="F634" s="53" t="s">
        <v>551</v>
      </c>
      <c r="G634" s="34" t="s">
        <v>497</v>
      </c>
      <c r="H634" s="50" t="s">
        <v>141</v>
      </c>
      <c r="I634" s="34" t="s">
        <v>498</v>
      </c>
      <c r="J634" s="50"/>
      <c r="K634" s="50"/>
      <c r="L634" s="50"/>
      <c r="M634" s="150">
        <v>11</v>
      </c>
      <c r="N634" s="226">
        <v>46092</v>
      </c>
      <c r="O634" s="225">
        <v>0.5</v>
      </c>
      <c r="P634" s="53" t="s">
        <v>24</v>
      </c>
      <c r="Q634" s="50" t="s">
        <v>620</v>
      </c>
      <c r="R634" s="34" t="s">
        <v>621</v>
      </c>
    </row>
    <row r="635" spans="1:18" ht="66" hidden="1">
      <c r="A635" s="150">
        <v>2</v>
      </c>
      <c r="B635" s="90" t="s">
        <v>499</v>
      </c>
      <c r="C635" s="50" t="s">
        <v>25</v>
      </c>
      <c r="D635" s="50" t="s">
        <v>2113</v>
      </c>
      <c r="E635" s="50" t="s">
        <v>584</v>
      </c>
      <c r="F635" s="53" t="s">
        <v>552</v>
      </c>
      <c r="G635" s="34" t="s">
        <v>500</v>
      </c>
      <c r="H635" s="50" t="s">
        <v>141</v>
      </c>
      <c r="I635" s="34" t="s">
        <v>501</v>
      </c>
      <c r="J635" s="50"/>
      <c r="K635" s="50"/>
      <c r="L635" s="50"/>
      <c r="M635" s="150">
        <v>11</v>
      </c>
      <c r="N635" s="226">
        <v>46092</v>
      </c>
      <c r="O635" s="225">
        <v>1</v>
      </c>
      <c r="P635" s="53" t="s">
        <v>24</v>
      </c>
      <c r="Q635" s="50" t="s">
        <v>620</v>
      </c>
      <c r="R635" s="34" t="s">
        <v>621</v>
      </c>
    </row>
    <row r="636" spans="1:18" ht="82.5" hidden="1">
      <c r="A636" s="150">
        <v>3</v>
      </c>
      <c r="B636" s="90" t="s">
        <v>502</v>
      </c>
      <c r="C636" s="50" t="s">
        <v>2114</v>
      </c>
      <c r="D636" s="50" t="s">
        <v>2115</v>
      </c>
      <c r="E636" s="50" t="s">
        <v>592</v>
      </c>
      <c r="F636" s="53" t="s">
        <v>558</v>
      </c>
      <c r="G636" s="34" t="s">
        <v>503</v>
      </c>
      <c r="H636" s="50" t="s">
        <v>141</v>
      </c>
      <c r="I636" s="34" t="s">
        <v>504</v>
      </c>
      <c r="J636" s="50"/>
      <c r="K636" s="50"/>
      <c r="L636" s="50"/>
      <c r="M636" s="150">
        <v>11</v>
      </c>
      <c r="N636" s="226">
        <v>46092</v>
      </c>
      <c r="O636" s="225">
        <v>1.5</v>
      </c>
      <c r="P636" s="53" t="s">
        <v>24</v>
      </c>
      <c r="Q636" s="50" t="s">
        <v>620</v>
      </c>
      <c r="R636" s="34" t="s">
        <v>621</v>
      </c>
    </row>
    <row r="637" spans="1:18" ht="49.5" hidden="1">
      <c r="A637" s="150">
        <v>4</v>
      </c>
      <c r="B637" s="90" t="s">
        <v>534</v>
      </c>
      <c r="C637" s="50" t="s">
        <v>25</v>
      </c>
      <c r="D637" s="50" t="s">
        <v>2116</v>
      </c>
      <c r="E637" s="50" t="s">
        <v>592</v>
      </c>
      <c r="F637" s="53" t="s">
        <v>554</v>
      </c>
      <c r="G637" s="34" t="s">
        <v>535</v>
      </c>
      <c r="H637" s="50" t="s">
        <v>141</v>
      </c>
      <c r="I637" s="34" t="s">
        <v>2117</v>
      </c>
      <c r="J637" s="50"/>
      <c r="K637" s="50"/>
      <c r="L637" s="50"/>
      <c r="M637" s="150">
        <v>11</v>
      </c>
      <c r="N637" s="226">
        <v>46092</v>
      </c>
      <c r="O637" s="225">
        <v>1.5</v>
      </c>
      <c r="P637" s="53" t="s">
        <v>111</v>
      </c>
      <c r="Q637" s="50" t="s">
        <v>620</v>
      </c>
      <c r="R637" s="34" t="s">
        <v>621</v>
      </c>
    </row>
    <row r="638" spans="1:18" ht="66" hidden="1">
      <c r="A638" s="150">
        <v>5</v>
      </c>
      <c r="B638" s="90" t="s">
        <v>75</v>
      </c>
      <c r="C638" s="50" t="s">
        <v>25</v>
      </c>
      <c r="D638" s="50" t="s">
        <v>2118</v>
      </c>
      <c r="E638" s="50" t="s">
        <v>573</v>
      </c>
      <c r="F638" s="53" t="s">
        <v>551</v>
      </c>
      <c r="G638" s="34" t="s">
        <v>505</v>
      </c>
      <c r="H638" s="50" t="s">
        <v>141</v>
      </c>
      <c r="I638" s="34" t="s">
        <v>506</v>
      </c>
      <c r="J638" s="50"/>
      <c r="K638" s="50"/>
      <c r="L638" s="50"/>
      <c r="M638" s="150">
        <v>11</v>
      </c>
      <c r="N638" s="226">
        <v>46092</v>
      </c>
      <c r="O638" s="225">
        <v>1.5</v>
      </c>
      <c r="P638" s="53" t="s">
        <v>24</v>
      </c>
      <c r="Q638" s="50" t="s">
        <v>620</v>
      </c>
      <c r="R638" s="34" t="s">
        <v>621</v>
      </c>
    </row>
    <row r="639" spans="1:18" ht="66" hidden="1">
      <c r="A639" s="150">
        <v>6</v>
      </c>
      <c r="B639" s="90" t="s">
        <v>49</v>
      </c>
      <c r="C639" s="50" t="s">
        <v>25</v>
      </c>
      <c r="D639" s="50" t="s">
        <v>2118</v>
      </c>
      <c r="E639" s="50" t="s">
        <v>573</v>
      </c>
      <c r="F639" s="53" t="s">
        <v>551</v>
      </c>
      <c r="G639" s="34" t="s">
        <v>507</v>
      </c>
      <c r="H639" s="50" t="s">
        <v>141</v>
      </c>
      <c r="I639" s="34" t="s">
        <v>508</v>
      </c>
      <c r="J639" s="50"/>
      <c r="K639" s="50"/>
      <c r="L639" s="50"/>
      <c r="M639" s="150">
        <v>11</v>
      </c>
      <c r="N639" s="226">
        <v>46092</v>
      </c>
      <c r="O639" s="225">
        <v>1</v>
      </c>
      <c r="P639" s="53" t="s">
        <v>24</v>
      </c>
      <c r="Q639" s="50" t="s">
        <v>620</v>
      </c>
      <c r="R639" s="34" t="s">
        <v>621</v>
      </c>
    </row>
    <row r="640" spans="1:18" ht="66" hidden="1">
      <c r="A640" s="150">
        <v>1</v>
      </c>
      <c r="B640" s="90" t="s">
        <v>2119</v>
      </c>
      <c r="C640" s="50" t="s">
        <v>25</v>
      </c>
      <c r="D640" s="50" t="s">
        <v>2120</v>
      </c>
      <c r="E640" s="50" t="s">
        <v>573</v>
      </c>
      <c r="F640" s="53" t="s">
        <v>554</v>
      </c>
      <c r="G640" s="34" t="s">
        <v>509</v>
      </c>
      <c r="H640" s="50" t="s">
        <v>141</v>
      </c>
      <c r="I640" s="34" t="s">
        <v>510</v>
      </c>
      <c r="J640" s="50"/>
      <c r="K640" s="50"/>
      <c r="L640" s="50"/>
      <c r="M640" s="150">
        <v>11</v>
      </c>
      <c r="N640" s="226">
        <v>46092</v>
      </c>
      <c r="O640" s="225">
        <v>1</v>
      </c>
      <c r="P640" s="53" t="s">
        <v>24</v>
      </c>
      <c r="Q640" s="50" t="s">
        <v>643</v>
      </c>
      <c r="R640" s="34" t="s">
        <v>644</v>
      </c>
    </row>
    <row r="641" spans="1:18" ht="66" hidden="1">
      <c r="A641" s="150">
        <v>2</v>
      </c>
      <c r="B641" s="90" t="s">
        <v>71</v>
      </c>
      <c r="C641" s="50" t="s">
        <v>25</v>
      </c>
      <c r="D641" s="50" t="s">
        <v>2121</v>
      </c>
      <c r="E641" s="50" t="s">
        <v>652</v>
      </c>
      <c r="F641" s="53" t="s">
        <v>549</v>
      </c>
      <c r="G641" s="34" t="s">
        <v>511</v>
      </c>
      <c r="H641" s="50" t="s">
        <v>141</v>
      </c>
      <c r="I641" s="34" t="s">
        <v>512</v>
      </c>
      <c r="J641" s="50"/>
      <c r="K641" s="50"/>
      <c r="L641" s="50"/>
      <c r="M641" s="150">
        <v>11</v>
      </c>
      <c r="N641" s="226">
        <v>46092</v>
      </c>
      <c r="O641" s="225">
        <v>1</v>
      </c>
      <c r="P641" s="53" t="s">
        <v>24</v>
      </c>
      <c r="Q641" s="50" t="s">
        <v>643</v>
      </c>
      <c r="R641" s="34" t="s">
        <v>644</v>
      </c>
    </row>
    <row r="642" spans="1:18" ht="66" hidden="1">
      <c r="A642" s="150">
        <v>3</v>
      </c>
      <c r="B642" s="90" t="s">
        <v>71</v>
      </c>
      <c r="C642" s="50" t="s">
        <v>25</v>
      </c>
      <c r="D642" s="50" t="s">
        <v>2121</v>
      </c>
      <c r="E642" s="50" t="s">
        <v>652</v>
      </c>
      <c r="F642" s="53" t="s">
        <v>549</v>
      </c>
      <c r="G642" s="34" t="s">
        <v>513</v>
      </c>
      <c r="H642" s="50" t="s">
        <v>141</v>
      </c>
      <c r="I642" s="34" t="s">
        <v>514</v>
      </c>
      <c r="J642" s="50"/>
      <c r="K642" s="50"/>
      <c r="L642" s="50"/>
      <c r="M642" s="150">
        <v>11</v>
      </c>
      <c r="N642" s="226">
        <v>46092</v>
      </c>
      <c r="O642" s="225">
        <v>1</v>
      </c>
      <c r="P642" s="53" t="s">
        <v>24</v>
      </c>
      <c r="Q642" s="50" t="s">
        <v>643</v>
      </c>
      <c r="R642" s="34" t="s">
        <v>644</v>
      </c>
    </row>
    <row r="643" spans="1:18" ht="115.5" hidden="1">
      <c r="A643" s="150">
        <v>1</v>
      </c>
      <c r="B643" s="90" t="s">
        <v>2122</v>
      </c>
      <c r="C643" s="50" t="s">
        <v>25</v>
      </c>
      <c r="D643" s="50" t="s">
        <v>2123</v>
      </c>
      <c r="E643" s="50" t="s">
        <v>573</v>
      </c>
      <c r="F643" s="53" t="s">
        <v>551</v>
      </c>
      <c r="G643" s="34" t="s">
        <v>515</v>
      </c>
      <c r="H643" s="50" t="s">
        <v>141</v>
      </c>
      <c r="I643" s="34" t="s">
        <v>516</v>
      </c>
      <c r="J643" s="50"/>
      <c r="K643" s="50"/>
      <c r="L643" s="50"/>
      <c r="M643" s="150">
        <v>11</v>
      </c>
      <c r="N643" s="226">
        <v>46093</v>
      </c>
      <c r="O643" s="225">
        <v>8</v>
      </c>
      <c r="P643" s="53" t="s">
        <v>53</v>
      </c>
      <c r="Q643" s="50" t="s">
        <v>620</v>
      </c>
      <c r="R643" s="34" t="s">
        <v>621</v>
      </c>
    </row>
    <row r="644" spans="1:18" ht="82.5" hidden="1">
      <c r="A644" s="150">
        <v>2</v>
      </c>
      <c r="B644" s="90" t="s">
        <v>2124</v>
      </c>
      <c r="C644" s="50" t="s">
        <v>25</v>
      </c>
      <c r="D644" s="50" t="s">
        <v>2125</v>
      </c>
      <c r="E644" s="50" t="s">
        <v>592</v>
      </c>
      <c r="F644" s="53" t="s">
        <v>558</v>
      </c>
      <c r="G644" s="34" t="s">
        <v>2126</v>
      </c>
      <c r="H644" s="50" t="s">
        <v>810</v>
      </c>
      <c r="I644" s="34" t="s">
        <v>2127</v>
      </c>
      <c r="J644" s="50"/>
      <c r="K644" s="50"/>
      <c r="L644" s="50"/>
      <c r="M644" s="54">
        <v>11</v>
      </c>
      <c r="N644" s="226">
        <v>46093</v>
      </c>
      <c r="O644" s="225">
        <v>0.5</v>
      </c>
      <c r="P644" s="53" t="s">
        <v>24</v>
      </c>
      <c r="Q644" s="50" t="s">
        <v>620</v>
      </c>
      <c r="R644" s="34" t="s">
        <v>621</v>
      </c>
    </row>
    <row r="645" spans="1:18" ht="66" hidden="1">
      <c r="A645" s="150">
        <v>3</v>
      </c>
      <c r="B645" s="90" t="s">
        <v>2128</v>
      </c>
      <c r="C645" s="50" t="s">
        <v>25</v>
      </c>
      <c r="D645" s="50" t="s">
        <v>2125</v>
      </c>
      <c r="E645" s="50" t="s">
        <v>584</v>
      </c>
      <c r="F645" s="53" t="s">
        <v>554</v>
      </c>
      <c r="G645" s="34" t="s">
        <v>2129</v>
      </c>
      <c r="H645" s="50" t="s">
        <v>141</v>
      </c>
      <c r="I645" s="34" t="s">
        <v>2130</v>
      </c>
      <c r="J645" s="50"/>
      <c r="K645" s="50"/>
      <c r="L645" s="50"/>
      <c r="M645" s="54">
        <v>11</v>
      </c>
      <c r="N645" s="226">
        <v>46093</v>
      </c>
      <c r="O645" s="225">
        <v>0.5</v>
      </c>
      <c r="P645" s="53" t="s">
        <v>53</v>
      </c>
      <c r="Q645" s="50" t="s">
        <v>620</v>
      </c>
      <c r="R645" s="34" t="s">
        <v>621</v>
      </c>
    </row>
    <row r="646" spans="1:18" ht="49.5" hidden="1">
      <c r="A646" s="150">
        <v>4</v>
      </c>
      <c r="B646" s="90" t="s">
        <v>517</v>
      </c>
      <c r="C646" s="50" t="s">
        <v>2131</v>
      </c>
      <c r="D646" s="50" t="s">
        <v>25</v>
      </c>
      <c r="E646" s="50" t="s">
        <v>874</v>
      </c>
      <c r="F646" s="53" t="s">
        <v>557</v>
      </c>
      <c r="G646" s="34" t="s">
        <v>518</v>
      </c>
      <c r="H646" s="50" t="s">
        <v>141</v>
      </c>
      <c r="I646" s="34" t="s">
        <v>519</v>
      </c>
      <c r="J646" s="50"/>
      <c r="K646" s="50"/>
      <c r="L646" s="50"/>
      <c r="M646" s="54">
        <v>11</v>
      </c>
      <c r="N646" s="226">
        <v>46093</v>
      </c>
      <c r="O646" s="225">
        <v>0.5</v>
      </c>
      <c r="P646" s="53" t="s">
        <v>53</v>
      </c>
      <c r="Q646" s="50" t="s">
        <v>620</v>
      </c>
      <c r="R646" s="34" t="s">
        <v>621</v>
      </c>
    </row>
    <row r="647" spans="1:18" ht="148.5" hidden="1">
      <c r="A647" s="50">
        <v>1</v>
      </c>
      <c r="B647" s="90" t="s">
        <v>2122</v>
      </c>
      <c r="C647" s="50" t="s">
        <v>25</v>
      </c>
      <c r="D647" s="50" t="s">
        <v>2132</v>
      </c>
      <c r="E647" s="50" t="s">
        <v>573</v>
      </c>
      <c r="F647" s="53" t="s">
        <v>551</v>
      </c>
      <c r="G647" s="34" t="s">
        <v>520</v>
      </c>
      <c r="H647" s="50" t="s">
        <v>810</v>
      </c>
      <c r="I647" s="34" t="s">
        <v>521</v>
      </c>
      <c r="J647" s="50"/>
      <c r="K647" s="50"/>
      <c r="L647" s="50"/>
      <c r="M647" s="54">
        <v>11</v>
      </c>
      <c r="N647" s="226">
        <v>46093</v>
      </c>
      <c r="O647" s="225">
        <v>4</v>
      </c>
      <c r="P647" s="53" t="s">
        <v>24</v>
      </c>
      <c r="Q647" s="50" t="s">
        <v>643</v>
      </c>
      <c r="R647" s="34" t="s">
        <v>644</v>
      </c>
    </row>
    <row r="648" spans="1:18" ht="66" hidden="1">
      <c r="A648" s="50">
        <v>2</v>
      </c>
      <c r="B648" s="90" t="s">
        <v>2119</v>
      </c>
      <c r="C648" s="50" t="s">
        <v>25</v>
      </c>
      <c r="D648" s="50" t="s">
        <v>2132</v>
      </c>
      <c r="E648" s="50" t="s">
        <v>573</v>
      </c>
      <c r="F648" s="53" t="s">
        <v>551</v>
      </c>
      <c r="G648" s="34" t="s">
        <v>522</v>
      </c>
      <c r="H648" s="50" t="s">
        <v>141</v>
      </c>
      <c r="I648" s="34" t="s">
        <v>523</v>
      </c>
      <c r="J648" s="50"/>
      <c r="K648" s="50"/>
      <c r="L648" s="50"/>
      <c r="M648" s="54">
        <v>11</v>
      </c>
      <c r="N648" s="226">
        <v>46093</v>
      </c>
      <c r="O648" s="225">
        <v>0.5</v>
      </c>
      <c r="P648" s="53" t="s">
        <v>24</v>
      </c>
      <c r="Q648" s="50" t="s">
        <v>643</v>
      </c>
      <c r="R648" s="34" t="s">
        <v>644</v>
      </c>
    </row>
    <row r="649" spans="1:18" ht="66" hidden="1">
      <c r="A649" s="50">
        <v>3</v>
      </c>
      <c r="B649" s="90" t="s">
        <v>2133</v>
      </c>
      <c r="C649" s="50" t="s">
        <v>25</v>
      </c>
      <c r="D649" s="50" t="s">
        <v>2132</v>
      </c>
      <c r="E649" s="50" t="s">
        <v>573</v>
      </c>
      <c r="F649" s="53" t="s">
        <v>551</v>
      </c>
      <c r="G649" s="34" t="s">
        <v>325</v>
      </c>
      <c r="H649" s="50" t="s">
        <v>141</v>
      </c>
      <c r="I649" s="34" t="s">
        <v>524</v>
      </c>
      <c r="J649" s="50"/>
      <c r="K649" s="50"/>
      <c r="L649" s="50"/>
      <c r="M649" s="54">
        <v>11</v>
      </c>
      <c r="N649" s="226">
        <v>46093</v>
      </c>
      <c r="O649" s="225">
        <v>1</v>
      </c>
      <c r="P649" s="53" t="s">
        <v>24</v>
      </c>
      <c r="Q649" s="50" t="s">
        <v>643</v>
      </c>
      <c r="R649" s="34" t="s">
        <v>644</v>
      </c>
    </row>
    <row r="650" spans="1:18" ht="66" hidden="1">
      <c r="A650" s="50">
        <v>4</v>
      </c>
      <c r="B650" s="90" t="s">
        <v>58</v>
      </c>
      <c r="C650" s="50" t="s">
        <v>25</v>
      </c>
      <c r="D650" s="50" t="s">
        <v>2134</v>
      </c>
      <c r="E650" s="50" t="s">
        <v>652</v>
      </c>
      <c r="F650" s="53" t="s">
        <v>549</v>
      </c>
      <c r="G650" s="34" t="s">
        <v>525</v>
      </c>
      <c r="H650" s="50" t="s">
        <v>141</v>
      </c>
      <c r="I650" s="34" t="s">
        <v>526</v>
      </c>
      <c r="J650" s="50"/>
      <c r="K650" s="50"/>
      <c r="L650" s="50"/>
      <c r="M650" s="54">
        <v>11</v>
      </c>
      <c r="N650" s="226">
        <v>46093</v>
      </c>
      <c r="O650" s="225">
        <v>1</v>
      </c>
      <c r="P650" s="53" t="s">
        <v>24</v>
      </c>
      <c r="Q650" s="50" t="s">
        <v>643</v>
      </c>
      <c r="R650" s="34" t="s">
        <v>644</v>
      </c>
    </row>
    <row r="651" spans="1:18" ht="49.5" hidden="1">
      <c r="A651" s="50">
        <v>5</v>
      </c>
      <c r="B651" s="90" t="s">
        <v>71</v>
      </c>
      <c r="C651" s="50" t="s">
        <v>25</v>
      </c>
      <c r="D651" s="50" t="s">
        <v>2134</v>
      </c>
      <c r="E651" s="50" t="s">
        <v>652</v>
      </c>
      <c r="F651" s="53" t="s">
        <v>549</v>
      </c>
      <c r="G651" s="34" t="s">
        <v>527</v>
      </c>
      <c r="H651" s="50" t="s">
        <v>141</v>
      </c>
      <c r="I651" s="34" t="s">
        <v>528</v>
      </c>
      <c r="J651" s="50"/>
      <c r="K651" s="50"/>
      <c r="L651" s="50"/>
      <c r="M651" s="54">
        <v>11</v>
      </c>
      <c r="N651" s="226">
        <v>46093</v>
      </c>
      <c r="O651" s="225">
        <v>0.5</v>
      </c>
      <c r="P651" s="53" t="s">
        <v>24</v>
      </c>
      <c r="Q651" s="50" t="s">
        <v>643</v>
      </c>
      <c r="R651" s="34" t="s">
        <v>644</v>
      </c>
    </row>
    <row r="652" spans="1:18" ht="82.5" hidden="1">
      <c r="A652" s="50">
        <v>1</v>
      </c>
      <c r="B652" s="90" t="s">
        <v>156</v>
      </c>
      <c r="C652" s="50" t="s">
        <v>25</v>
      </c>
      <c r="D652" s="50" t="s">
        <v>2135</v>
      </c>
      <c r="E652" s="50" t="s">
        <v>612</v>
      </c>
      <c r="F652" s="53" t="s">
        <v>551</v>
      </c>
      <c r="G652" s="34" t="s">
        <v>529</v>
      </c>
      <c r="H652" s="50" t="s">
        <v>810</v>
      </c>
      <c r="I652" s="34" t="s">
        <v>530</v>
      </c>
      <c r="J652" s="50"/>
      <c r="K652" s="50"/>
      <c r="L652" s="50"/>
      <c r="M652" s="54">
        <v>11</v>
      </c>
      <c r="N652" s="226">
        <v>46094</v>
      </c>
      <c r="O652" s="225">
        <v>1</v>
      </c>
      <c r="P652" s="53" t="s">
        <v>24</v>
      </c>
      <c r="Q652" s="50" t="s">
        <v>597</v>
      </c>
      <c r="R652" s="34" t="s">
        <v>683</v>
      </c>
    </row>
    <row r="653" spans="1:18" ht="198" hidden="1">
      <c r="A653" s="50">
        <v>2</v>
      </c>
      <c r="B653" s="90" t="s">
        <v>531</v>
      </c>
      <c r="C653" s="50" t="s">
        <v>25</v>
      </c>
      <c r="D653" s="50" t="s">
        <v>2136</v>
      </c>
      <c r="E653" s="50" t="s">
        <v>592</v>
      </c>
      <c r="F653" s="53" t="s">
        <v>551</v>
      </c>
      <c r="G653" s="34" t="s">
        <v>532</v>
      </c>
      <c r="H653" s="50" t="s">
        <v>141</v>
      </c>
      <c r="I653" s="34" t="s">
        <v>533</v>
      </c>
      <c r="J653" s="50"/>
      <c r="K653" s="50"/>
      <c r="L653" s="50"/>
      <c r="M653" s="54">
        <v>11</v>
      </c>
      <c r="N653" s="226">
        <v>46094</v>
      </c>
      <c r="O653" s="225">
        <v>1.5</v>
      </c>
      <c r="P653" s="53" t="s">
        <v>24</v>
      </c>
      <c r="Q653" s="50" t="s">
        <v>597</v>
      </c>
      <c r="R653" s="34" t="s">
        <v>683</v>
      </c>
    </row>
    <row r="654" spans="1:18" ht="82.5" hidden="1">
      <c r="A654" s="50">
        <v>3</v>
      </c>
      <c r="B654" s="90" t="s">
        <v>2128</v>
      </c>
      <c r="C654" s="50" t="s">
        <v>25</v>
      </c>
      <c r="D654" s="50" t="s">
        <v>2137</v>
      </c>
      <c r="E654" s="50" t="s">
        <v>584</v>
      </c>
      <c r="F654" s="53" t="s">
        <v>554</v>
      </c>
      <c r="G654" s="34" t="s">
        <v>2138</v>
      </c>
      <c r="H654" s="50" t="s">
        <v>141</v>
      </c>
      <c r="I654" s="34" t="s">
        <v>2139</v>
      </c>
      <c r="J654" s="50"/>
      <c r="K654" s="50"/>
      <c r="L654" s="50"/>
      <c r="M654" s="54">
        <v>11</v>
      </c>
      <c r="N654" s="226">
        <v>46094</v>
      </c>
      <c r="O654" s="225">
        <v>2</v>
      </c>
      <c r="P654" s="53" t="s">
        <v>24</v>
      </c>
      <c r="Q654" s="50" t="s">
        <v>597</v>
      </c>
      <c r="R654" s="34" t="s">
        <v>683</v>
      </c>
    </row>
    <row r="655" spans="1:18" ht="132" hidden="1">
      <c r="A655" s="50">
        <v>4</v>
      </c>
      <c r="B655" s="90" t="s">
        <v>536</v>
      </c>
      <c r="C655" s="50" t="s">
        <v>25</v>
      </c>
      <c r="D655" s="50" t="s">
        <v>25</v>
      </c>
      <c r="E655" s="50" t="s">
        <v>592</v>
      </c>
      <c r="F655" s="53" t="s">
        <v>554</v>
      </c>
      <c r="G655" s="34" t="s">
        <v>537</v>
      </c>
      <c r="H655" s="50" t="s">
        <v>141</v>
      </c>
      <c r="I655" s="34" t="s">
        <v>538</v>
      </c>
      <c r="J655" s="50"/>
      <c r="K655" s="50"/>
      <c r="L655" s="50"/>
      <c r="M655" s="54">
        <v>11</v>
      </c>
      <c r="N655" s="226">
        <v>46094</v>
      </c>
      <c r="O655" s="225">
        <v>1</v>
      </c>
      <c r="P655" s="53" t="s">
        <v>24</v>
      </c>
      <c r="Q655" s="50" t="s">
        <v>597</v>
      </c>
      <c r="R655" s="34" t="s">
        <v>683</v>
      </c>
    </row>
    <row r="656" spans="1:18" ht="66" hidden="1">
      <c r="A656" s="50">
        <v>5</v>
      </c>
      <c r="B656" s="90" t="s">
        <v>539</v>
      </c>
      <c r="C656" s="50" t="s">
        <v>25</v>
      </c>
      <c r="D656" s="50" t="s">
        <v>2140</v>
      </c>
      <c r="E656" s="50" t="s">
        <v>612</v>
      </c>
      <c r="F656" s="53" t="s">
        <v>554</v>
      </c>
      <c r="G656" s="34" t="s">
        <v>540</v>
      </c>
      <c r="H656" s="50" t="s">
        <v>141</v>
      </c>
      <c r="I656" s="34" t="s">
        <v>541</v>
      </c>
      <c r="J656" s="50"/>
      <c r="K656" s="50"/>
      <c r="L656" s="50"/>
      <c r="M656" s="54">
        <v>11</v>
      </c>
      <c r="N656" s="226">
        <v>46094</v>
      </c>
      <c r="O656" s="225">
        <v>1.5</v>
      </c>
      <c r="P656" s="53" t="s">
        <v>24</v>
      </c>
      <c r="Q656" s="50" t="s">
        <v>597</v>
      </c>
      <c r="R656" s="34" t="s">
        <v>683</v>
      </c>
    </row>
    <row r="657" spans="1:22" ht="66" hidden="1">
      <c r="A657" s="50">
        <v>6</v>
      </c>
      <c r="B657" s="90" t="s">
        <v>517</v>
      </c>
      <c r="C657" s="50" t="s">
        <v>25</v>
      </c>
      <c r="D657" s="50" t="s">
        <v>2141</v>
      </c>
      <c r="E657" s="50" t="s">
        <v>874</v>
      </c>
      <c r="F657" s="53" t="s">
        <v>557</v>
      </c>
      <c r="G657" s="34" t="s">
        <v>542</v>
      </c>
      <c r="H657" s="50" t="s">
        <v>141</v>
      </c>
      <c r="I657" s="34" t="s">
        <v>543</v>
      </c>
      <c r="J657" s="50"/>
      <c r="K657" s="50"/>
      <c r="L657" s="50"/>
      <c r="M657" s="54">
        <v>11</v>
      </c>
      <c r="N657" s="226">
        <v>46094</v>
      </c>
      <c r="O657" s="225">
        <v>1</v>
      </c>
      <c r="P657" s="53" t="s">
        <v>24</v>
      </c>
      <c r="Q657" s="50" t="s">
        <v>597</v>
      </c>
      <c r="R657" s="34" t="s">
        <v>683</v>
      </c>
    </row>
    <row r="658" spans="1:22" ht="66" hidden="1">
      <c r="A658" s="50">
        <v>1</v>
      </c>
      <c r="B658" s="90" t="s">
        <v>109</v>
      </c>
      <c r="C658" s="50" t="s">
        <v>25</v>
      </c>
      <c r="D658" s="50" t="s">
        <v>2142</v>
      </c>
      <c r="E658" s="50" t="s">
        <v>573</v>
      </c>
      <c r="F658" s="53" t="s">
        <v>551</v>
      </c>
      <c r="G658" s="34" t="s">
        <v>544</v>
      </c>
      <c r="H658" s="50" t="s">
        <v>141</v>
      </c>
      <c r="I658" s="34" t="s">
        <v>545</v>
      </c>
      <c r="J658" s="50"/>
      <c r="K658" s="50"/>
      <c r="L658" s="50"/>
      <c r="M658" s="54">
        <v>11</v>
      </c>
      <c r="N658" s="226">
        <v>46094</v>
      </c>
      <c r="O658" s="225">
        <v>1</v>
      </c>
      <c r="P658" s="53" t="s">
        <v>24</v>
      </c>
      <c r="Q658" s="50" t="s">
        <v>575</v>
      </c>
      <c r="R658" s="34" t="s">
        <v>708</v>
      </c>
    </row>
    <row r="659" spans="1:22" ht="99" hidden="1">
      <c r="A659" s="50">
        <v>2</v>
      </c>
      <c r="B659" s="90" t="s">
        <v>546</v>
      </c>
      <c r="C659" s="50" t="s">
        <v>25</v>
      </c>
      <c r="D659" s="50" t="s">
        <v>2143</v>
      </c>
      <c r="E659" s="50" t="s">
        <v>612</v>
      </c>
      <c r="F659" s="53" t="s">
        <v>558</v>
      </c>
      <c r="G659" s="34" t="s">
        <v>547</v>
      </c>
      <c r="H659" s="50" t="s">
        <v>141</v>
      </c>
      <c r="I659" s="34" t="s">
        <v>548</v>
      </c>
      <c r="J659" s="50"/>
      <c r="K659" s="50"/>
      <c r="L659" s="50"/>
      <c r="M659" s="54">
        <v>11</v>
      </c>
      <c r="N659" s="226">
        <v>46094</v>
      </c>
      <c r="O659" s="225">
        <v>4</v>
      </c>
      <c r="P659" s="53" t="s">
        <v>24</v>
      </c>
      <c r="Q659" s="50" t="s">
        <v>575</v>
      </c>
      <c r="R659" s="34" t="s">
        <v>708</v>
      </c>
    </row>
    <row r="660" spans="1:22" ht="82.5" hidden="1">
      <c r="A660" s="50">
        <v>1</v>
      </c>
      <c r="B660" s="90" t="s">
        <v>1772</v>
      </c>
      <c r="C660" s="50" t="s">
        <v>25</v>
      </c>
      <c r="D660" s="50" t="s">
        <v>2188</v>
      </c>
      <c r="E660" s="50" t="s">
        <v>612</v>
      </c>
      <c r="F660" s="53" t="s">
        <v>553</v>
      </c>
      <c r="G660" s="34" t="s">
        <v>1709</v>
      </c>
      <c r="H660" s="50" t="s">
        <v>141</v>
      </c>
      <c r="I660" s="34" t="s">
        <v>2189</v>
      </c>
      <c r="J660" s="50"/>
      <c r="K660" s="50"/>
      <c r="L660" s="50"/>
      <c r="M660" s="54">
        <v>12</v>
      </c>
      <c r="N660" s="226">
        <v>46095</v>
      </c>
      <c r="O660" s="225">
        <v>1.5</v>
      </c>
      <c r="P660" s="53" t="s">
        <v>24</v>
      </c>
      <c r="Q660" s="50" t="s">
        <v>597</v>
      </c>
      <c r="R660" s="34" t="s">
        <v>683</v>
      </c>
      <c r="T660" s="132"/>
      <c r="U660" s="132"/>
      <c r="V660" s="132"/>
    </row>
    <row r="661" spans="1:22" ht="49.5" hidden="1">
      <c r="A661" s="50">
        <f>A660+1</f>
        <v>2</v>
      </c>
      <c r="B661" s="90" t="s">
        <v>546</v>
      </c>
      <c r="C661" s="50" t="s">
        <v>25</v>
      </c>
      <c r="D661" s="50" t="s">
        <v>2188</v>
      </c>
      <c r="E661" s="50" t="s">
        <v>612</v>
      </c>
      <c r="F661" s="53" t="s">
        <v>558</v>
      </c>
      <c r="G661" s="34" t="s">
        <v>2190</v>
      </c>
      <c r="H661" s="50" t="s">
        <v>141</v>
      </c>
      <c r="I661" s="34" t="s">
        <v>2191</v>
      </c>
      <c r="J661" s="50"/>
      <c r="K661" s="50"/>
      <c r="L661" s="50"/>
      <c r="M661" s="54">
        <v>12</v>
      </c>
      <c r="N661" s="226">
        <v>46095</v>
      </c>
      <c r="O661" s="225">
        <v>1</v>
      </c>
      <c r="P661" s="53" t="s">
        <v>24</v>
      </c>
      <c r="Q661" s="50" t="s">
        <v>597</v>
      </c>
      <c r="R661" s="34" t="s">
        <v>683</v>
      </c>
      <c r="T661" s="132"/>
      <c r="U661" s="132"/>
      <c r="V661" s="132"/>
    </row>
    <row r="662" spans="1:22" ht="66" hidden="1">
      <c r="A662" s="50">
        <f t="shared" ref="A662:A725" si="10">A661+1</f>
        <v>3</v>
      </c>
      <c r="B662" s="90" t="s">
        <v>489</v>
      </c>
      <c r="C662" s="50" t="s">
        <v>25</v>
      </c>
      <c r="D662" s="50" t="s">
        <v>2192</v>
      </c>
      <c r="E662" s="50" t="s">
        <v>652</v>
      </c>
      <c r="F662" s="53" t="s">
        <v>549</v>
      </c>
      <c r="G662" s="34" t="s">
        <v>2193</v>
      </c>
      <c r="H662" s="50" t="s">
        <v>141</v>
      </c>
      <c r="I662" s="34" t="s">
        <v>2194</v>
      </c>
      <c r="J662" s="50"/>
      <c r="K662" s="50"/>
      <c r="L662" s="50"/>
      <c r="M662" s="54">
        <v>12</v>
      </c>
      <c r="N662" s="226">
        <v>46095</v>
      </c>
      <c r="O662" s="225">
        <v>1</v>
      </c>
      <c r="P662" s="53" t="s">
        <v>24</v>
      </c>
      <c r="Q662" s="50" t="s">
        <v>597</v>
      </c>
      <c r="R662" s="34" t="s">
        <v>683</v>
      </c>
      <c r="T662" s="132"/>
      <c r="U662" s="132"/>
      <c r="V662" s="132"/>
    </row>
    <row r="663" spans="1:22" ht="99" hidden="1">
      <c r="A663" s="50">
        <f t="shared" si="10"/>
        <v>4</v>
      </c>
      <c r="B663" s="90" t="s">
        <v>49</v>
      </c>
      <c r="C663" s="50" t="s">
        <v>25</v>
      </c>
      <c r="D663" s="50" t="s">
        <v>2195</v>
      </c>
      <c r="E663" s="50" t="s">
        <v>573</v>
      </c>
      <c r="F663" s="53" t="s">
        <v>551</v>
      </c>
      <c r="G663" s="34" t="s">
        <v>2196</v>
      </c>
      <c r="H663" s="50" t="s">
        <v>141</v>
      </c>
      <c r="I663" s="34" t="s">
        <v>2197</v>
      </c>
      <c r="J663" s="50"/>
      <c r="K663" s="50"/>
      <c r="L663" s="50"/>
      <c r="M663" s="54">
        <v>12</v>
      </c>
      <c r="N663" s="226">
        <v>46095</v>
      </c>
      <c r="O663" s="225">
        <v>1</v>
      </c>
      <c r="P663" s="53" t="s">
        <v>24</v>
      </c>
      <c r="Q663" s="50" t="s">
        <v>597</v>
      </c>
      <c r="R663" s="34" t="s">
        <v>683</v>
      </c>
      <c r="T663" s="132"/>
      <c r="U663" s="132"/>
      <c r="V663" s="132"/>
    </row>
    <row r="664" spans="1:22" ht="82.5" hidden="1">
      <c r="A664" s="50">
        <f t="shared" si="10"/>
        <v>5</v>
      </c>
      <c r="B664" s="90" t="s">
        <v>2198</v>
      </c>
      <c r="C664" s="50" t="s">
        <v>25</v>
      </c>
      <c r="D664" s="50" t="s">
        <v>2199</v>
      </c>
      <c r="E664" s="50" t="s">
        <v>652</v>
      </c>
      <c r="F664" s="53" t="s">
        <v>549</v>
      </c>
      <c r="G664" s="34" t="s">
        <v>103</v>
      </c>
      <c r="H664" s="50" t="s">
        <v>141</v>
      </c>
      <c r="I664" s="34" t="s">
        <v>2200</v>
      </c>
      <c r="J664" s="50"/>
      <c r="K664" s="50"/>
      <c r="L664" s="50"/>
      <c r="M664" s="54">
        <v>12</v>
      </c>
      <c r="N664" s="226">
        <v>46095</v>
      </c>
      <c r="O664" s="225">
        <v>1</v>
      </c>
      <c r="P664" s="53" t="s">
        <v>24</v>
      </c>
      <c r="Q664" s="50" t="s">
        <v>575</v>
      </c>
      <c r="R664" s="34" t="s">
        <v>708</v>
      </c>
      <c r="T664" s="132"/>
      <c r="U664" s="132"/>
      <c r="V664" s="132"/>
    </row>
    <row r="665" spans="1:22" ht="49.5" hidden="1">
      <c r="A665" s="50">
        <f t="shared" si="10"/>
        <v>6</v>
      </c>
      <c r="B665" s="90" t="s">
        <v>356</v>
      </c>
      <c r="C665" s="50" t="s">
        <v>25</v>
      </c>
      <c r="D665" s="50" t="s">
        <v>2201</v>
      </c>
      <c r="E665" s="50" t="s">
        <v>573</v>
      </c>
      <c r="F665" s="53" t="s">
        <v>551</v>
      </c>
      <c r="G665" s="34" t="s">
        <v>2202</v>
      </c>
      <c r="H665" s="50" t="s">
        <v>141</v>
      </c>
      <c r="I665" s="34" t="s">
        <v>2203</v>
      </c>
      <c r="J665" s="50"/>
      <c r="K665" s="50"/>
      <c r="L665" s="50"/>
      <c r="M665" s="54">
        <v>12</v>
      </c>
      <c r="N665" s="226">
        <v>46095</v>
      </c>
      <c r="O665" s="225">
        <v>1</v>
      </c>
      <c r="P665" s="53" t="s">
        <v>24</v>
      </c>
      <c r="Q665" s="50" t="s">
        <v>575</v>
      </c>
      <c r="R665" s="34" t="s">
        <v>708</v>
      </c>
      <c r="T665" s="132"/>
      <c r="U665" s="132"/>
      <c r="V665" s="132"/>
    </row>
    <row r="666" spans="1:22" ht="49.5" hidden="1">
      <c r="A666" s="50">
        <f t="shared" si="10"/>
        <v>7</v>
      </c>
      <c r="B666" s="90" t="s">
        <v>2100</v>
      </c>
      <c r="C666" s="50" t="s">
        <v>25</v>
      </c>
      <c r="D666" s="50" t="s">
        <v>2201</v>
      </c>
      <c r="E666" s="50" t="s">
        <v>573</v>
      </c>
      <c r="F666" s="53" t="s">
        <v>551</v>
      </c>
      <c r="G666" s="34" t="s">
        <v>2202</v>
      </c>
      <c r="H666" s="50" t="s">
        <v>141</v>
      </c>
      <c r="I666" s="34" t="s">
        <v>2203</v>
      </c>
      <c r="J666" s="50"/>
      <c r="K666" s="50"/>
      <c r="L666" s="50"/>
      <c r="M666" s="54">
        <v>12</v>
      </c>
      <c r="N666" s="226">
        <v>46095</v>
      </c>
      <c r="O666" s="225">
        <v>1</v>
      </c>
      <c r="P666" s="53" t="s">
        <v>24</v>
      </c>
      <c r="Q666" s="50" t="s">
        <v>575</v>
      </c>
      <c r="R666" s="34" t="s">
        <v>708</v>
      </c>
      <c r="T666" s="132"/>
      <c r="U666" s="132"/>
      <c r="V666" s="132"/>
    </row>
    <row r="667" spans="1:22" ht="82.5" hidden="1">
      <c r="A667" s="50">
        <f t="shared" si="10"/>
        <v>8</v>
      </c>
      <c r="B667" s="90" t="s">
        <v>2204</v>
      </c>
      <c r="C667" s="50" t="s">
        <v>25</v>
      </c>
      <c r="D667" s="50" t="s">
        <v>2205</v>
      </c>
      <c r="E667" s="50" t="s">
        <v>584</v>
      </c>
      <c r="F667" s="53" t="s">
        <v>553</v>
      </c>
      <c r="G667" s="34" t="s">
        <v>2206</v>
      </c>
      <c r="H667" s="50" t="s">
        <v>141</v>
      </c>
      <c r="I667" s="34" t="s">
        <v>2207</v>
      </c>
      <c r="J667" s="50"/>
      <c r="K667" s="50"/>
      <c r="L667" s="50"/>
      <c r="M667" s="54">
        <v>12</v>
      </c>
      <c r="N667" s="226">
        <v>46096</v>
      </c>
      <c r="O667" s="225">
        <v>2</v>
      </c>
      <c r="P667" s="53" t="s">
        <v>24</v>
      </c>
      <c r="Q667" s="50" t="s">
        <v>643</v>
      </c>
      <c r="R667" s="34" t="s">
        <v>766</v>
      </c>
      <c r="T667" s="132"/>
      <c r="U667" s="132"/>
      <c r="V667" s="132"/>
    </row>
    <row r="668" spans="1:22" ht="49.5" hidden="1">
      <c r="A668" s="50">
        <f t="shared" si="10"/>
        <v>9</v>
      </c>
      <c r="B668" s="90" t="s">
        <v>74</v>
      </c>
      <c r="C668" s="50" t="s">
        <v>25</v>
      </c>
      <c r="D668" s="50" t="s">
        <v>2208</v>
      </c>
      <c r="E668" s="50" t="s">
        <v>573</v>
      </c>
      <c r="F668" s="53" t="s">
        <v>551</v>
      </c>
      <c r="G668" s="34" t="s">
        <v>2209</v>
      </c>
      <c r="H668" s="50" t="s">
        <v>141</v>
      </c>
      <c r="I668" s="34" t="s">
        <v>2210</v>
      </c>
      <c r="J668" s="50"/>
      <c r="K668" s="50"/>
      <c r="L668" s="50"/>
      <c r="M668" s="54">
        <v>12</v>
      </c>
      <c r="N668" s="226">
        <v>46096</v>
      </c>
      <c r="O668" s="225">
        <v>1</v>
      </c>
      <c r="P668" s="53" t="s">
        <v>24</v>
      </c>
      <c r="Q668" s="50" t="s">
        <v>643</v>
      </c>
      <c r="R668" s="34" t="s">
        <v>766</v>
      </c>
      <c r="T668" s="132"/>
      <c r="U668" s="132"/>
      <c r="V668" s="132"/>
    </row>
    <row r="669" spans="1:22" ht="66" hidden="1">
      <c r="A669" s="50">
        <f t="shared" si="10"/>
        <v>10</v>
      </c>
      <c r="B669" s="90" t="s">
        <v>2211</v>
      </c>
      <c r="C669" s="50">
        <v>2000019044</v>
      </c>
      <c r="D669" s="50" t="s">
        <v>2208</v>
      </c>
      <c r="E669" s="50" t="s">
        <v>874</v>
      </c>
      <c r="F669" s="53" t="s">
        <v>557</v>
      </c>
      <c r="G669" s="34" t="s">
        <v>2212</v>
      </c>
      <c r="H669" s="50" t="s">
        <v>141</v>
      </c>
      <c r="I669" s="34" t="s">
        <v>2213</v>
      </c>
      <c r="J669" s="50"/>
      <c r="K669" s="50"/>
      <c r="L669" s="50"/>
      <c r="M669" s="54">
        <v>12</v>
      </c>
      <c r="N669" s="226">
        <v>46096</v>
      </c>
      <c r="O669" s="225">
        <v>0.5</v>
      </c>
      <c r="P669" s="53" t="s">
        <v>53</v>
      </c>
      <c r="Q669" s="50" t="s">
        <v>643</v>
      </c>
      <c r="R669" s="34" t="s">
        <v>766</v>
      </c>
      <c r="T669" s="132"/>
      <c r="U669" s="132"/>
      <c r="V669" s="132"/>
    </row>
    <row r="670" spans="1:22" ht="66" hidden="1">
      <c r="A670" s="50">
        <f t="shared" si="10"/>
        <v>11</v>
      </c>
      <c r="B670" s="90" t="s">
        <v>2214</v>
      </c>
      <c r="C670" s="50">
        <v>2000019042</v>
      </c>
      <c r="D670" s="50" t="s">
        <v>2208</v>
      </c>
      <c r="E670" s="50" t="s">
        <v>874</v>
      </c>
      <c r="F670" s="53" t="s">
        <v>557</v>
      </c>
      <c r="G670" s="34" t="s">
        <v>2215</v>
      </c>
      <c r="H670" s="50" t="s">
        <v>141</v>
      </c>
      <c r="I670" s="34" t="s">
        <v>2216</v>
      </c>
      <c r="J670" s="50"/>
      <c r="K670" s="50"/>
      <c r="L670" s="50"/>
      <c r="M670" s="54">
        <v>12</v>
      </c>
      <c r="N670" s="226">
        <v>46096</v>
      </c>
      <c r="O670" s="225">
        <v>0.5</v>
      </c>
      <c r="P670" s="53" t="s">
        <v>53</v>
      </c>
      <c r="Q670" s="50" t="s">
        <v>643</v>
      </c>
      <c r="R670" s="34" t="s">
        <v>766</v>
      </c>
      <c r="T670" s="132"/>
      <c r="U670" s="132"/>
      <c r="V670" s="132"/>
    </row>
    <row r="671" spans="1:22" ht="66" hidden="1">
      <c r="A671" s="50">
        <f t="shared" si="10"/>
        <v>12</v>
      </c>
      <c r="B671" s="90" t="s">
        <v>2217</v>
      </c>
      <c r="C671" s="50">
        <v>2000019043</v>
      </c>
      <c r="D671" s="50" t="s">
        <v>2208</v>
      </c>
      <c r="E671" s="50" t="s">
        <v>874</v>
      </c>
      <c r="F671" s="53" t="s">
        <v>557</v>
      </c>
      <c r="G671" s="34" t="s">
        <v>2215</v>
      </c>
      <c r="H671" s="50" t="s">
        <v>141</v>
      </c>
      <c r="I671" s="34" t="s">
        <v>2218</v>
      </c>
      <c r="J671" s="50"/>
      <c r="K671" s="50"/>
      <c r="L671" s="50"/>
      <c r="M671" s="54">
        <v>12</v>
      </c>
      <c r="N671" s="226">
        <v>46096</v>
      </c>
      <c r="O671" s="225">
        <v>0.5</v>
      </c>
      <c r="P671" s="53" t="s">
        <v>53</v>
      </c>
      <c r="Q671" s="50" t="s">
        <v>643</v>
      </c>
      <c r="R671" s="34" t="s">
        <v>766</v>
      </c>
      <c r="T671" s="132"/>
      <c r="U671" s="132"/>
      <c r="V671" s="132"/>
    </row>
    <row r="672" spans="1:22" ht="66" hidden="1">
      <c r="A672" s="50">
        <f t="shared" si="10"/>
        <v>13</v>
      </c>
      <c r="B672" s="90" t="s">
        <v>1766</v>
      </c>
      <c r="C672" s="50" t="s">
        <v>25</v>
      </c>
      <c r="D672" s="50" t="s">
        <v>2219</v>
      </c>
      <c r="E672" s="50" t="s">
        <v>584</v>
      </c>
      <c r="F672" s="53" t="s">
        <v>558</v>
      </c>
      <c r="G672" s="34" t="s">
        <v>2220</v>
      </c>
      <c r="H672" s="50" t="s">
        <v>141</v>
      </c>
      <c r="I672" s="34" t="s">
        <v>2221</v>
      </c>
      <c r="J672" s="50"/>
      <c r="K672" s="50"/>
      <c r="L672" s="50"/>
      <c r="M672" s="54">
        <v>12</v>
      </c>
      <c r="N672" s="226">
        <v>46096</v>
      </c>
      <c r="O672" s="225">
        <v>0.5</v>
      </c>
      <c r="P672" s="53" t="s">
        <v>24</v>
      </c>
      <c r="Q672" s="50" t="s">
        <v>643</v>
      </c>
      <c r="R672" s="34" t="s">
        <v>766</v>
      </c>
      <c r="T672" s="132"/>
      <c r="U672" s="132"/>
      <c r="V672" s="132"/>
    </row>
    <row r="673" spans="1:22" ht="66" hidden="1">
      <c r="A673" s="50">
        <f t="shared" si="10"/>
        <v>14</v>
      </c>
      <c r="B673" s="90" t="s">
        <v>2222</v>
      </c>
      <c r="C673" s="50">
        <v>2000019045</v>
      </c>
      <c r="D673" s="50" t="s">
        <v>2223</v>
      </c>
      <c r="E673" s="50" t="s">
        <v>874</v>
      </c>
      <c r="F673" s="53" t="s">
        <v>557</v>
      </c>
      <c r="G673" s="34" t="s">
        <v>2224</v>
      </c>
      <c r="H673" s="50" t="s">
        <v>141</v>
      </c>
      <c r="I673" s="34" t="s">
        <v>2225</v>
      </c>
      <c r="J673" s="50"/>
      <c r="K673" s="50"/>
      <c r="L673" s="50"/>
      <c r="M673" s="54">
        <v>12</v>
      </c>
      <c r="N673" s="226">
        <v>46096</v>
      </c>
      <c r="O673" s="225">
        <v>1</v>
      </c>
      <c r="P673" s="53" t="s">
        <v>24</v>
      </c>
      <c r="Q673" s="50" t="s">
        <v>643</v>
      </c>
      <c r="R673" s="34" t="s">
        <v>766</v>
      </c>
      <c r="T673" s="132"/>
      <c r="U673" s="132"/>
      <c r="V673" s="132"/>
    </row>
    <row r="674" spans="1:22" ht="49.5" hidden="1">
      <c r="A674" s="50">
        <f t="shared" si="10"/>
        <v>15</v>
      </c>
      <c r="B674" s="90" t="s">
        <v>2226</v>
      </c>
      <c r="C674" s="50" t="s">
        <v>25</v>
      </c>
      <c r="D674" s="50" t="s">
        <v>2227</v>
      </c>
      <c r="E674" s="50" t="s">
        <v>573</v>
      </c>
      <c r="F674" s="53" t="s">
        <v>551</v>
      </c>
      <c r="G674" s="34" t="s">
        <v>2228</v>
      </c>
      <c r="H674" s="50" t="s">
        <v>141</v>
      </c>
      <c r="I674" s="34" t="s">
        <v>2229</v>
      </c>
      <c r="J674" s="50"/>
      <c r="K674" s="50"/>
      <c r="L674" s="50"/>
      <c r="M674" s="54">
        <v>12</v>
      </c>
      <c r="N674" s="226">
        <v>46096</v>
      </c>
      <c r="O674" s="225">
        <v>0.5</v>
      </c>
      <c r="P674" s="53" t="s">
        <v>24</v>
      </c>
      <c r="Q674" s="50" t="s">
        <v>620</v>
      </c>
      <c r="R674" s="34" t="s">
        <v>801</v>
      </c>
      <c r="T674" s="132"/>
      <c r="U674" s="132"/>
      <c r="V674" s="132"/>
    </row>
    <row r="675" spans="1:22" ht="49.5" hidden="1">
      <c r="A675" s="50">
        <f t="shared" si="10"/>
        <v>16</v>
      </c>
      <c r="B675" s="90" t="s">
        <v>2230</v>
      </c>
      <c r="C675" s="50" t="s">
        <v>25</v>
      </c>
      <c r="D675" s="50" t="s">
        <v>2227</v>
      </c>
      <c r="E675" s="50" t="s">
        <v>573</v>
      </c>
      <c r="F675" s="53" t="s">
        <v>551</v>
      </c>
      <c r="G675" s="34" t="s">
        <v>2228</v>
      </c>
      <c r="H675" s="50" t="s">
        <v>141</v>
      </c>
      <c r="I675" s="34" t="s">
        <v>2229</v>
      </c>
      <c r="J675" s="50"/>
      <c r="K675" s="50"/>
      <c r="L675" s="50"/>
      <c r="M675" s="54">
        <v>12</v>
      </c>
      <c r="N675" s="226">
        <v>46096</v>
      </c>
      <c r="O675" s="225">
        <v>0.5</v>
      </c>
      <c r="P675" s="53" t="s">
        <v>24</v>
      </c>
      <c r="Q675" s="50" t="s">
        <v>620</v>
      </c>
      <c r="R675" s="34" t="s">
        <v>801</v>
      </c>
      <c r="T675" s="132"/>
      <c r="U675" s="132"/>
      <c r="V675" s="132"/>
    </row>
    <row r="676" spans="1:22" ht="49.5" hidden="1">
      <c r="A676" s="50">
        <f t="shared" si="10"/>
        <v>17</v>
      </c>
      <c r="B676" s="90" t="s">
        <v>109</v>
      </c>
      <c r="C676" s="50" t="s">
        <v>25</v>
      </c>
      <c r="D676" s="50" t="s">
        <v>2227</v>
      </c>
      <c r="E676" s="50" t="s">
        <v>573</v>
      </c>
      <c r="F676" s="53" t="s">
        <v>551</v>
      </c>
      <c r="G676" s="34" t="s">
        <v>2231</v>
      </c>
      <c r="H676" s="50" t="s">
        <v>141</v>
      </c>
      <c r="I676" s="34" t="s">
        <v>2232</v>
      </c>
      <c r="J676" s="50"/>
      <c r="K676" s="50"/>
      <c r="L676" s="50"/>
      <c r="M676" s="54">
        <v>12</v>
      </c>
      <c r="N676" s="226">
        <v>46096</v>
      </c>
      <c r="O676" s="225">
        <v>0.5</v>
      </c>
      <c r="P676" s="53" t="s">
        <v>24</v>
      </c>
      <c r="Q676" s="50" t="s">
        <v>620</v>
      </c>
      <c r="R676" s="34" t="s">
        <v>801</v>
      </c>
      <c r="T676" s="132"/>
      <c r="U676" s="132"/>
      <c r="V676" s="132"/>
    </row>
    <row r="677" spans="1:22" ht="49.5" hidden="1">
      <c r="A677" s="50">
        <f t="shared" si="10"/>
        <v>18</v>
      </c>
      <c r="B677" s="90" t="s">
        <v>58</v>
      </c>
      <c r="C677" s="50" t="s">
        <v>25</v>
      </c>
      <c r="D677" s="50" t="s">
        <v>2233</v>
      </c>
      <c r="E677" s="50" t="s">
        <v>652</v>
      </c>
      <c r="F677" s="53" t="s">
        <v>549</v>
      </c>
      <c r="G677" s="34" t="s">
        <v>2234</v>
      </c>
      <c r="H677" s="50" t="s">
        <v>141</v>
      </c>
      <c r="I677" s="34" t="s">
        <v>2235</v>
      </c>
      <c r="J677" s="50"/>
      <c r="K677" s="50"/>
      <c r="L677" s="50"/>
      <c r="M677" s="54">
        <v>12</v>
      </c>
      <c r="N677" s="226">
        <v>46096</v>
      </c>
      <c r="O677" s="225">
        <v>1</v>
      </c>
      <c r="P677" s="53" t="s">
        <v>24</v>
      </c>
      <c r="Q677" s="50" t="s">
        <v>620</v>
      </c>
      <c r="R677" s="34" t="s">
        <v>801</v>
      </c>
      <c r="T677" s="132"/>
      <c r="U677" s="132"/>
      <c r="V677" s="132"/>
    </row>
    <row r="678" spans="1:22" ht="49.5" hidden="1">
      <c r="A678" s="50">
        <f t="shared" si="10"/>
        <v>19</v>
      </c>
      <c r="B678" s="90" t="s">
        <v>2236</v>
      </c>
      <c r="C678" s="50" t="s">
        <v>25</v>
      </c>
      <c r="D678" s="50" t="s">
        <v>2233</v>
      </c>
      <c r="E678" s="50" t="s">
        <v>652</v>
      </c>
      <c r="F678" s="53" t="s">
        <v>549</v>
      </c>
      <c r="G678" s="34" t="s">
        <v>1332</v>
      </c>
      <c r="H678" s="50" t="s">
        <v>141</v>
      </c>
      <c r="I678" s="34" t="s">
        <v>2237</v>
      </c>
      <c r="J678" s="50"/>
      <c r="K678" s="50"/>
      <c r="L678" s="50"/>
      <c r="M678" s="54">
        <v>12</v>
      </c>
      <c r="N678" s="226">
        <v>46096</v>
      </c>
      <c r="O678" s="225">
        <v>1</v>
      </c>
      <c r="P678" s="53" t="s">
        <v>24</v>
      </c>
      <c r="Q678" s="50" t="s">
        <v>620</v>
      </c>
      <c r="R678" s="34" t="s">
        <v>801</v>
      </c>
      <c r="T678" s="132"/>
      <c r="U678" s="132"/>
      <c r="V678" s="132"/>
    </row>
    <row r="679" spans="1:22" ht="49.5" hidden="1">
      <c r="A679" s="50">
        <f t="shared" si="10"/>
        <v>20</v>
      </c>
      <c r="B679" s="90" t="s">
        <v>59</v>
      </c>
      <c r="C679" s="50" t="s">
        <v>25</v>
      </c>
      <c r="D679" s="50" t="s">
        <v>2233</v>
      </c>
      <c r="E679" s="50" t="s">
        <v>652</v>
      </c>
      <c r="F679" s="53" t="s">
        <v>549</v>
      </c>
      <c r="G679" s="34" t="s">
        <v>2238</v>
      </c>
      <c r="H679" s="50" t="s">
        <v>141</v>
      </c>
      <c r="I679" s="34" t="s">
        <v>2239</v>
      </c>
      <c r="J679" s="50"/>
      <c r="K679" s="50"/>
      <c r="L679" s="50"/>
      <c r="M679" s="54">
        <v>12</v>
      </c>
      <c r="N679" s="226">
        <v>46096</v>
      </c>
      <c r="O679" s="225">
        <v>1</v>
      </c>
      <c r="P679" s="53" t="s">
        <v>24</v>
      </c>
      <c r="Q679" s="50" t="s">
        <v>620</v>
      </c>
      <c r="R679" s="34" t="s">
        <v>801</v>
      </c>
      <c r="T679" s="132"/>
      <c r="U679" s="132"/>
      <c r="V679" s="132"/>
    </row>
    <row r="680" spans="1:22" ht="66" hidden="1">
      <c r="A680" s="50">
        <f t="shared" si="10"/>
        <v>21</v>
      </c>
      <c r="B680" s="90" t="s">
        <v>71</v>
      </c>
      <c r="C680" s="50" t="s">
        <v>25</v>
      </c>
      <c r="D680" s="50" t="s">
        <v>2233</v>
      </c>
      <c r="E680" s="50" t="s">
        <v>652</v>
      </c>
      <c r="F680" s="53" t="s">
        <v>549</v>
      </c>
      <c r="G680" s="34" t="s">
        <v>473</v>
      </c>
      <c r="H680" s="50" t="s">
        <v>141</v>
      </c>
      <c r="I680" s="34" t="s">
        <v>2240</v>
      </c>
      <c r="J680" s="50"/>
      <c r="K680" s="50"/>
      <c r="L680" s="50"/>
      <c r="M680" s="54">
        <v>12</v>
      </c>
      <c r="N680" s="226">
        <v>46096</v>
      </c>
      <c r="O680" s="225">
        <v>1</v>
      </c>
      <c r="P680" s="53" t="s">
        <v>24</v>
      </c>
      <c r="Q680" s="50" t="s">
        <v>620</v>
      </c>
      <c r="R680" s="34" t="s">
        <v>801</v>
      </c>
      <c r="T680" s="132"/>
      <c r="U680" s="132"/>
      <c r="V680" s="132"/>
    </row>
    <row r="681" spans="1:22" ht="66" hidden="1">
      <c r="A681" s="50">
        <f t="shared" si="10"/>
        <v>22</v>
      </c>
      <c r="B681" s="90" t="s">
        <v>71</v>
      </c>
      <c r="C681" s="50" t="s">
        <v>25</v>
      </c>
      <c r="D681" s="50" t="s">
        <v>2233</v>
      </c>
      <c r="E681" s="50" t="s">
        <v>652</v>
      </c>
      <c r="F681" s="53" t="s">
        <v>549</v>
      </c>
      <c r="G681" s="34" t="s">
        <v>657</v>
      </c>
      <c r="H681" s="50" t="s">
        <v>141</v>
      </c>
      <c r="I681" s="34" t="s">
        <v>2241</v>
      </c>
      <c r="J681" s="50"/>
      <c r="K681" s="50"/>
      <c r="L681" s="50"/>
      <c r="M681" s="54">
        <v>12</v>
      </c>
      <c r="N681" s="226">
        <v>46096</v>
      </c>
      <c r="O681" s="225">
        <v>1</v>
      </c>
      <c r="P681" s="53" t="s">
        <v>53</v>
      </c>
      <c r="Q681" s="50" t="s">
        <v>620</v>
      </c>
      <c r="R681" s="34" t="s">
        <v>801</v>
      </c>
      <c r="T681" s="132"/>
      <c r="U681" s="132"/>
      <c r="V681" s="132"/>
    </row>
    <row r="682" spans="1:22" ht="49.5" hidden="1">
      <c r="A682" s="50">
        <f t="shared" si="10"/>
        <v>23</v>
      </c>
      <c r="B682" s="90" t="s">
        <v>71</v>
      </c>
      <c r="C682" s="50" t="s">
        <v>25</v>
      </c>
      <c r="D682" s="50" t="s">
        <v>2242</v>
      </c>
      <c r="E682" s="50" t="s">
        <v>652</v>
      </c>
      <c r="F682" s="53" t="s">
        <v>549</v>
      </c>
      <c r="G682" s="34" t="s">
        <v>2243</v>
      </c>
      <c r="H682" s="50" t="s">
        <v>810</v>
      </c>
      <c r="I682" s="34" t="s">
        <v>2244</v>
      </c>
      <c r="J682" s="50"/>
      <c r="K682" s="50"/>
      <c r="L682" s="50"/>
      <c r="M682" s="54">
        <v>12</v>
      </c>
      <c r="N682" s="226">
        <v>46097</v>
      </c>
      <c r="O682" s="225">
        <v>1</v>
      </c>
      <c r="P682" s="53" t="s">
        <v>24</v>
      </c>
      <c r="Q682" s="50" t="s">
        <v>643</v>
      </c>
      <c r="R682" s="34" t="s">
        <v>766</v>
      </c>
      <c r="T682" s="132"/>
      <c r="U682" s="132"/>
      <c r="V682" s="132"/>
    </row>
    <row r="683" spans="1:22" ht="66" hidden="1">
      <c r="A683" s="50">
        <f t="shared" si="10"/>
        <v>24</v>
      </c>
      <c r="B683" s="90" t="s">
        <v>58</v>
      </c>
      <c r="C683" s="50" t="s">
        <v>25</v>
      </c>
      <c r="D683" s="50" t="s">
        <v>2242</v>
      </c>
      <c r="E683" s="50" t="s">
        <v>652</v>
      </c>
      <c r="F683" s="53" t="s">
        <v>549</v>
      </c>
      <c r="G683" s="34" t="s">
        <v>2245</v>
      </c>
      <c r="H683" s="50" t="s">
        <v>141</v>
      </c>
      <c r="I683" s="34" t="s">
        <v>2246</v>
      </c>
      <c r="J683" s="50"/>
      <c r="K683" s="50"/>
      <c r="L683" s="50"/>
      <c r="M683" s="54">
        <v>12</v>
      </c>
      <c r="N683" s="226">
        <v>46097</v>
      </c>
      <c r="O683" s="225">
        <v>1</v>
      </c>
      <c r="P683" s="53" t="s">
        <v>24</v>
      </c>
      <c r="Q683" s="50" t="s">
        <v>643</v>
      </c>
      <c r="R683" s="34" t="s">
        <v>766</v>
      </c>
      <c r="T683" s="132"/>
      <c r="U683" s="132"/>
      <c r="V683" s="132"/>
    </row>
    <row r="684" spans="1:22" ht="66" hidden="1">
      <c r="A684" s="50">
        <f t="shared" si="10"/>
        <v>25</v>
      </c>
      <c r="B684" s="90" t="s">
        <v>2247</v>
      </c>
      <c r="C684" s="50" t="s">
        <v>25</v>
      </c>
      <c r="D684" s="50" t="s">
        <v>2248</v>
      </c>
      <c r="E684" s="50" t="s">
        <v>592</v>
      </c>
      <c r="F684" s="53" t="s">
        <v>552</v>
      </c>
      <c r="G684" s="34" t="s">
        <v>2249</v>
      </c>
      <c r="H684" s="50" t="s">
        <v>141</v>
      </c>
      <c r="I684" s="34" t="s">
        <v>2250</v>
      </c>
      <c r="J684" s="50"/>
      <c r="K684" s="50"/>
      <c r="L684" s="50"/>
      <c r="M684" s="54">
        <v>12</v>
      </c>
      <c r="N684" s="226">
        <v>46097</v>
      </c>
      <c r="O684" s="225">
        <v>1</v>
      </c>
      <c r="P684" s="53" t="s">
        <v>24</v>
      </c>
      <c r="Q684" s="50" t="s">
        <v>643</v>
      </c>
      <c r="R684" s="34" t="s">
        <v>766</v>
      </c>
      <c r="T684" s="132"/>
      <c r="U684" s="132"/>
      <c r="V684" s="132"/>
    </row>
    <row r="685" spans="1:22" ht="82.5" hidden="1">
      <c r="A685" s="50">
        <f t="shared" si="10"/>
        <v>26</v>
      </c>
      <c r="B685" s="90" t="s">
        <v>2251</v>
      </c>
      <c r="C685" s="50" t="s">
        <v>25</v>
      </c>
      <c r="D685" s="50" t="s">
        <v>2252</v>
      </c>
      <c r="E685" s="50" t="s">
        <v>612</v>
      </c>
      <c r="F685" s="53" t="s">
        <v>558</v>
      </c>
      <c r="G685" s="34" t="s">
        <v>2253</v>
      </c>
      <c r="H685" s="50" t="s">
        <v>141</v>
      </c>
      <c r="I685" s="34" t="s">
        <v>2254</v>
      </c>
      <c r="J685" s="50"/>
      <c r="K685" s="50"/>
      <c r="L685" s="50"/>
      <c r="M685" s="54">
        <v>12</v>
      </c>
      <c r="N685" s="226">
        <v>46097</v>
      </c>
      <c r="O685" s="225">
        <v>1</v>
      </c>
      <c r="P685" s="53" t="s">
        <v>53</v>
      </c>
      <c r="Q685" s="50" t="s">
        <v>643</v>
      </c>
      <c r="R685" s="34" t="s">
        <v>766</v>
      </c>
      <c r="T685" s="132"/>
      <c r="U685" s="132"/>
      <c r="V685" s="132"/>
    </row>
    <row r="686" spans="1:22" ht="82.5" hidden="1">
      <c r="A686" s="50">
        <f t="shared" si="10"/>
        <v>27</v>
      </c>
      <c r="B686" s="90" t="s">
        <v>2255</v>
      </c>
      <c r="C686" s="50" t="s">
        <v>25</v>
      </c>
      <c r="D686" s="50" t="s">
        <v>2256</v>
      </c>
      <c r="E686" s="50" t="s">
        <v>584</v>
      </c>
      <c r="F686" s="53" t="s">
        <v>553</v>
      </c>
      <c r="G686" s="34" t="s">
        <v>2257</v>
      </c>
      <c r="H686" s="50" t="s">
        <v>141</v>
      </c>
      <c r="I686" s="34" t="s">
        <v>2258</v>
      </c>
      <c r="J686" s="50"/>
      <c r="K686" s="50"/>
      <c r="L686" s="50"/>
      <c r="M686" s="54">
        <v>12</v>
      </c>
      <c r="N686" s="226">
        <v>46097</v>
      </c>
      <c r="O686" s="225">
        <v>1</v>
      </c>
      <c r="P686" s="53" t="s">
        <v>24</v>
      </c>
      <c r="Q686" s="50" t="s">
        <v>643</v>
      </c>
      <c r="R686" s="34" t="s">
        <v>766</v>
      </c>
      <c r="T686" s="132"/>
      <c r="U686" s="132"/>
      <c r="V686" s="132"/>
    </row>
    <row r="687" spans="1:22" ht="82.5" hidden="1">
      <c r="A687" s="50">
        <f t="shared" si="10"/>
        <v>28</v>
      </c>
      <c r="B687" s="90" t="s">
        <v>2259</v>
      </c>
      <c r="C687" s="50" t="s">
        <v>25</v>
      </c>
      <c r="D687" s="50" t="s">
        <v>2252</v>
      </c>
      <c r="E687" s="50" t="s">
        <v>612</v>
      </c>
      <c r="F687" s="53" t="s">
        <v>554</v>
      </c>
      <c r="G687" s="34" t="s">
        <v>2260</v>
      </c>
      <c r="H687" s="50" t="s">
        <v>141</v>
      </c>
      <c r="I687" s="34" t="s">
        <v>2261</v>
      </c>
      <c r="J687" s="50"/>
      <c r="K687" s="50"/>
      <c r="L687" s="50"/>
      <c r="M687" s="54">
        <v>12</v>
      </c>
      <c r="N687" s="226">
        <v>46097</v>
      </c>
      <c r="O687" s="225">
        <v>5</v>
      </c>
      <c r="P687" s="53" t="s">
        <v>24</v>
      </c>
      <c r="Q687" s="50" t="s">
        <v>643</v>
      </c>
      <c r="R687" s="34" t="s">
        <v>766</v>
      </c>
      <c r="T687" s="132"/>
      <c r="U687" s="132"/>
      <c r="V687" s="132"/>
    </row>
    <row r="688" spans="1:22" ht="82.5" hidden="1">
      <c r="A688" s="50">
        <f t="shared" si="10"/>
        <v>29</v>
      </c>
      <c r="B688" s="90" t="s">
        <v>2262</v>
      </c>
      <c r="C688" s="50" t="s">
        <v>25</v>
      </c>
      <c r="D688" s="50" t="s">
        <v>2248</v>
      </c>
      <c r="E688" s="50" t="s">
        <v>592</v>
      </c>
      <c r="F688" s="53" t="s">
        <v>558</v>
      </c>
      <c r="G688" s="34" t="s">
        <v>2263</v>
      </c>
      <c r="H688" s="50" t="s">
        <v>141</v>
      </c>
      <c r="I688" s="34" t="s">
        <v>2264</v>
      </c>
      <c r="J688" s="50"/>
      <c r="K688" s="50"/>
      <c r="L688" s="50"/>
      <c r="M688" s="54">
        <v>12</v>
      </c>
      <c r="N688" s="226">
        <v>46097</v>
      </c>
      <c r="O688" s="225">
        <v>1</v>
      </c>
      <c r="P688" s="53" t="s">
        <v>24</v>
      </c>
      <c r="Q688" s="50" t="s">
        <v>643</v>
      </c>
      <c r="R688" s="34" t="s">
        <v>766</v>
      </c>
      <c r="T688" s="132"/>
      <c r="U688" s="132"/>
      <c r="V688" s="132"/>
    </row>
    <row r="689" spans="1:22" ht="66" hidden="1">
      <c r="A689" s="50">
        <f t="shared" si="10"/>
        <v>30</v>
      </c>
      <c r="B689" s="90" t="s">
        <v>1618</v>
      </c>
      <c r="C689" s="50" t="s">
        <v>25</v>
      </c>
      <c r="D689" s="50" t="s">
        <v>2242</v>
      </c>
      <c r="E689" s="50" t="s">
        <v>652</v>
      </c>
      <c r="F689" s="53" t="s">
        <v>549</v>
      </c>
      <c r="G689" s="34" t="s">
        <v>1761</v>
      </c>
      <c r="H689" s="50" t="s">
        <v>141</v>
      </c>
      <c r="I689" s="34" t="s">
        <v>2265</v>
      </c>
      <c r="J689" s="50"/>
      <c r="K689" s="50"/>
      <c r="L689" s="50"/>
      <c r="M689" s="54">
        <v>12</v>
      </c>
      <c r="N689" s="226">
        <v>46097</v>
      </c>
      <c r="O689" s="225">
        <v>1</v>
      </c>
      <c r="P689" s="53" t="s">
        <v>24</v>
      </c>
      <c r="Q689" s="50" t="s">
        <v>643</v>
      </c>
      <c r="R689" s="34" t="s">
        <v>766</v>
      </c>
      <c r="T689" s="132"/>
      <c r="U689" s="132"/>
      <c r="V689" s="132"/>
    </row>
    <row r="690" spans="1:22" ht="66" hidden="1">
      <c r="A690" s="50">
        <f t="shared" si="10"/>
        <v>31</v>
      </c>
      <c r="B690" s="90" t="s">
        <v>1066</v>
      </c>
      <c r="C690" s="50" t="s">
        <v>25</v>
      </c>
      <c r="D690" s="50" t="s">
        <v>2252</v>
      </c>
      <c r="E690" s="50" t="s">
        <v>612</v>
      </c>
      <c r="F690" s="53" t="s">
        <v>552</v>
      </c>
      <c r="G690" s="34" t="s">
        <v>2266</v>
      </c>
      <c r="H690" s="50" t="s">
        <v>141</v>
      </c>
      <c r="I690" s="34" t="s">
        <v>2267</v>
      </c>
      <c r="J690" s="50"/>
      <c r="K690" s="50"/>
      <c r="L690" s="50"/>
      <c r="M690" s="54">
        <v>12</v>
      </c>
      <c r="N690" s="226">
        <v>46097</v>
      </c>
      <c r="O690" s="225">
        <v>1</v>
      </c>
      <c r="P690" s="53" t="s">
        <v>24</v>
      </c>
      <c r="Q690" s="50" t="s">
        <v>643</v>
      </c>
      <c r="R690" s="34" t="s">
        <v>766</v>
      </c>
      <c r="T690" s="132"/>
      <c r="U690" s="132"/>
      <c r="V690" s="132"/>
    </row>
    <row r="691" spans="1:22" ht="82.5" hidden="1">
      <c r="A691" s="50">
        <f t="shared" si="10"/>
        <v>32</v>
      </c>
      <c r="B691" s="90" t="s">
        <v>2268</v>
      </c>
      <c r="C691" s="50" t="s">
        <v>25</v>
      </c>
      <c r="D691" s="50" t="s">
        <v>2269</v>
      </c>
      <c r="E691" s="50" t="s">
        <v>874</v>
      </c>
      <c r="F691" s="53" t="s">
        <v>557</v>
      </c>
      <c r="G691" s="34" t="s">
        <v>2270</v>
      </c>
      <c r="H691" s="50" t="s">
        <v>141</v>
      </c>
      <c r="I691" s="34" t="s">
        <v>2271</v>
      </c>
      <c r="J691" s="50"/>
      <c r="K691" s="50"/>
      <c r="L691" s="50"/>
      <c r="M691" s="54">
        <v>12</v>
      </c>
      <c r="N691" s="226">
        <v>46097</v>
      </c>
      <c r="O691" s="225">
        <v>1</v>
      </c>
      <c r="P691" s="53" t="s">
        <v>24</v>
      </c>
      <c r="Q691" s="50" t="s">
        <v>620</v>
      </c>
      <c r="R691" s="34" t="s">
        <v>801</v>
      </c>
      <c r="T691" s="132"/>
      <c r="U691" s="132"/>
      <c r="V691" s="132"/>
    </row>
    <row r="692" spans="1:22" ht="66" hidden="1">
      <c r="A692" s="50">
        <f t="shared" si="10"/>
        <v>33</v>
      </c>
      <c r="B692" s="90" t="s">
        <v>2272</v>
      </c>
      <c r="C692" s="50" t="s">
        <v>25</v>
      </c>
      <c r="D692" s="50" t="s">
        <v>2273</v>
      </c>
      <c r="E692" s="50" t="s">
        <v>652</v>
      </c>
      <c r="F692" s="53" t="s">
        <v>549</v>
      </c>
      <c r="G692" s="34" t="s">
        <v>2274</v>
      </c>
      <c r="H692" s="50" t="s">
        <v>141</v>
      </c>
      <c r="I692" s="34" t="s">
        <v>2275</v>
      </c>
      <c r="J692" s="50"/>
      <c r="K692" s="50"/>
      <c r="L692" s="50"/>
      <c r="M692" s="54">
        <v>12</v>
      </c>
      <c r="N692" s="226">
        <v>46097</v>
      </c>
      <c r="O692" s="225">
        <v>0.5</v>
      </c>
      <c r="P692" s="53" t="s">
        <v>24</v>
      </c>
      <c r="Q692" s="50" t="s">
        <v>620</v>
      </c>
      <c r="R692" s="34" t="s">
        <v>801</v>
      </c>
      <c r="T692" s="132"/>
      <c r="U692" s="132"/>
      <c r="V692" s="132"/>
    </row>
    <row r="693" spans="1:22" ht="82.5" hidden="1">
      <c r="A693" s="50">
        <f t="shared" si="10"/>
        <v>34</v>
      </c>
      <c r="B693" s="90" t="s">
        <v>253</v>
      </c>
      <c r="C693" s="50">
        <v>2000019057</v>
      </c>
      <c r="D693" s="50" t="s">
        <v>2273</v>
      </c>
      <c r="E693" s="50" t="s">
        <v>652</v>
      </c>
      <c r="F693" s="53" t="s">
        <v>549</v>
      </c>
      <c r="G693" s="34" t="s">
        <v>2276</v>
      </c>
      <c r="H693" s="50" t="s">
        <v>141</v>
      </c>
      <c r="I693" s="34" t="s">
        <v>2277</v>
      </c>
      <c r="J693" s="50"/>
      <c r="K693" s="50"/>
      <c r="L693" s="50"/>
      <c r="M693" s="54">
        <v>12</v>
      </c>
      <c r="N693" s="226">
        <v>46097</v>
      </c>
      <c r="O693" s="225">
        <v>2</v>
      </c>
      <c r="P693" s="53" t="s">
        <v>24</v>
      </c>
      <c r="Q693" s="50" t="s">
        <v>620</v>
      </c>
      <c r="R693" s="34" t="s">
        <v>801</v>
      </c>
      <c r="T693" s="132"/>
      <c r="U693" s="132"/>
      <c r="V693" s="132"/>
    </row>
    <row r="694" spans="1:22" ht="66" hidden="1">
      <c r="A694" s="50">
        <f t="shared" si="10"/>
        <v>35</v>
      </c>
      <c r="B694" s="90" t="s">
        <v>2278</v>
      </c>
      <c r="C694" s="50" t="s">
        <v>25</v>
      </c>
      <c r="D694" s="50" t="s">
        <v>2279</v>
      </c>
      <c r="E694" s="50" t="s">
        <v>573</v>
      </c>
      <c r="F694" s="53" t="s">
        <v>551</v>
      </c>
      <c r="G694" s="34" t="s">
        <v>1842</v>
      </c>
      <c r="H694" s="50" t="s">
        <v>141</v>
      </c>
      <c r="I694" s="34" t="s">
        <v>2280</v>
      </c>
      <c r="J694" s="50"/>
      <c r="K694" s="50"/>
      <c r="L694" s="50"/>
      <c r="M694" s="54">
        <v>12</v>
      </c>
      <c r="N694" s="226">
        <v>46097</v>
      </c>
      <c r="O694" s="225">
        <v>0.5</v>
      </c>
      <c r="P694" s="53" t="s">
        <v>24</v>
      </c>
      <c r="Q694" s="50" t="s">
        <v>620</v>
      </c>
      <c r="R694" s="34" t="s">
        <v>801</v>
      </c>
      <c r="T694" s="132"/>
      <c r="U694" s="132"/>
      <c r="V694" s="132"/>
    </row>
    <row r="695" spans="1:22" ht="66" hidden="1">
      <c r="A695" s="50">
        <f t="shared" si="10"/>
        <v>36</v>
      </c>
      <c r="B695" s="90" t="s">
        <v>1327</v>
      </c>
      <c r="C695" s="50" t="s">
        <v>25</v>
      </c>
      <c r="D695" s="50" t="s">
        <v>2279</v>
      </c>
      <c r="E695" s="50" t="s">
        <v>573</v>
      </c>
      <c r="F695" s="53" t="s">
        <v>551</v>
      </c>
      <c r="G695" s="34" t="s">
        <v>940</v>
      </c>
      <c r="H695" s="50" t="s">
        <v>141</v>
      </c>
      <c r="I695" s="34" t="s">
        <v>2281</v>
      </c>
      <c r="J695" s="50"/>
      <c r="K695" s="50"/>
      <c r="L695" s="50"/>
      <c r="M695" s="54">
        <v>12</v>
      </c>
      <c r="N695" s="226">
        <v>46097</v>
      </c>
      <c r="O695" s="225">
        <v>1</v>
      </c>
      <c r="P695" s="53" t="s">
        <v>24</v>
      </c>
      <c r="Q695" s="50" t="s">
        <v>620</v>
      </c>
      <c r="R695" s="34" t="s">
        <v>801</v>
      </c>
      <c r="T695" s="132"/>
      <c r="U695" s="132"/>
      <c r="V695" s="132"/>
    </row>
    <row r="696" spans="1:22" ht="132" hidden="1">
      <c r="A696" s="50">
        <f t="shared" si="10"/>
        <v>37</v>
      </c>
      <c r="B696" s="90" t="s">
        <v>2268</v>
      </c>
      <c r="C696" s="50">
        <v>200000019688</v>
      </c>
      <c r="D696" s="50" t="s">
        <v>2282</v>
      </c>
      <c r="E696" s="50" t="s">
        <v>874</v>
      </c>
      <c r="F696" s="53" t="s">
        <v>557</v>
      </c>
      <c r="G696" s="34" t="s">
        <v>2270</v>
      </c>
      <c r="H696" s="50" t="s">
        <v>810</v>
      </c>
      <c r="I696" s="34" t="s">
        <v>2283</v>
      </c>
      <c r="J696" s="50"/>
      <c r="K696" s="50"/>
      <c r="L696" s="50"/>
      <c r="M696" s="54">
        <v>12</v>
      </c>
      <c r="N696" s="226">
        <v>46098</v>
      </c>
      <c r="O696" s="225">
        <v>1</v>
      </c>
      <c r="P696" s="53" t="s">
        <v>24</v>
      </c>
      <c r="Q696" s="50" t="s">
        <v>575</v>
      </c>
      <c r="R696" s="34" t="s">
        <v>576</v>
      </c>
      <c r="T696" s="132"/>
      <c r="U696" s="132"/>
      <c r="V696" s="132"/>
    </row>
    <row r="697" spans="1:22" ht="82.5" hidden="1">
      <c r="A697" s="50">
        <f t="shared" si="10"/>
        <v>38</v>
      </c>
      <c r="B697" s="90" t="s">
        <v>2284</v>
      </c>
      <c r="C697" s="50" t="s">
        <v>25</v>
      </c>
      <c r="D697" s="50" t="s">
        <v>2285</v>
      </c>
      <c r="E697" s="50" t="s">
        <v>592</v>
      </c>
      <c r="F697" s="53" t="s">
        <v>553</v>
      </c>
      <c r="G697" s="34" t="s">
        <v>2286</v>
      </c>
      <c r="H697" s="50" t="s">
        <v>141</v>
      </c>
      <c r="I697" s="34" t="s">
        <v>2287</v>
      </c>
      <c r="J697" s="50"/>
      <c r="K697" s="50"/>
      <c r="L697" s="50"/>
      <c r="M697" s="54">
        <v>12</v>
      </c>
      <c r="N697" s="226">
        <v>46098</v>
      </c>
      <c r="O697" s="225">
        <v>1</v>
      </c>
      <c r="P697" s="53" t="s">
        <v>24</v>
      </c>
      <c r="Q697" s="50" t="s">
        <v>575</v>
      </c>
      <c r="R697" s="34" t="s">
        <v>576</v>
      </c>
      <c r="T697" s="132"/>
      <c r="U697" s="132"/>
      <c r="V697" s="132"/>
    </row>
    <row r="698" spans="1:22" ht="66" hidden="1">
      <c r="A698" s="50">
        <f t="shared" si="10"/>
        <v>39</v>
      </c>
      <c r="B698" s="90" t="s">
        <v>2288</v>
      </c>
      <c r="C698" s="50" t="s">
        <v>25</v>
      </c>
      <c r="D698" s="50" t="s">
        <v>2289</v>
      </c>
      <c r="E698" s="50" t="s">
        <v>612</v>
      </c>
      <c r="F698" s="53" t="s">
        <v>553</v>
      </c>
      <c r="G698" s="34" t="s">
        <v>2290</v>
      </c>
      <c r="H698" s="50" t="s">
        <v>141</v>
      </c>
      <c r="I698" s="34" t="s">
        <v>2291</v>
      </c>
      <c r="J698" s="50"/>
      <c r="K698" s="50"/>
      <c r="L698" s="50"/>
      <c r="M698" s="54">
        <v>12</v>
      </c>
      <c r="N698" s="226">
        <v>46098</v>
      </c>
      <c r="O698" s="225">
        <v>1</v>
      </c>
      <c r="P698" s="53" t="s">
        <v>24</v>
      </c>
      <c r="Q698" s="50" t="s">
        <v>575</v>
      </c>
      <c r="R698" s="34" t="s">
        <v>576</v>
      </c>
      <c r="T698" s="132"/>
      <c r="U698" s="132"/>
      <c r="V698" s="132"/>
    </row>
    <row r="699" spans="1:22" ht="132" hidden="1">
      <c r="A699" s="50">
        <f t="shared" si="10"/>
        <v>40</v>
      </c>
      <c r="B699" s="90" t="s">
        <v>2251</v>
      </c>
      <c r="C699" s="50">
        <v>200000019687</v>
      </c>
      <c r="D699" s="50" t="s">
        <v>2292</v>
      </c>
      <c r="E699" s="50" t="s">
        <v>612</v>
      </c>
      <c r="F699" s="53" t="s">
        <v>558</v>
      </c>
      <c r="G699" s="34" t="s">
        <v>2253</v>
      </c>
      <c r="H699" s="50" t="s">
        <v>810</v>
      </c>
      <c r="I699" s="34" t="s">
        <v>2293</v>
      </c>
      <c r="J699" s="50"/>
      <c r="K699" s="50"/>
      <c r="L699" s="50"/>
      <c r="M699" s="54">
        <v>12</v>
      </c>
      <c r="N699" s="226">
        <v>46098</v>
      </c>
      <c r="O699" s="225">
        <v>1</v>
      </c>
      <c r="P699" s="53" t="s">
        <v>24</v>
      </c>
      <c r="Q699" s="50" t="s">
        <v>575</v>
      </c>
      <c r="R699" s="34" t="s">
        <v>576</v>
      </c>
      <c r="T699" s="132"/>
      <c r="U699" s="132"/>
      <c r="V699" s="132"/>
    </row>
    <row r="700" spans="1:22" ht="82.5" hidden="1">
      <c r="A700" s="50">
        <f t="shared" si="10"/>
        <v>41</v>
      </c>
      <c r="B700" s="90" t="s">
        <v>2294</v>
      </c>
      <c r="C700" s="50" t="s">
        <v>1707</v>
      </c>
      <c r="D700" s="50" t="s">
        <v>2295</v>
      </c>
      <c r="E700" s="50" t="s">
        <v>573</v>
      </c>
      <c r="F700" s="53" t="s">
        <v>557</v>
      </c>
      <c r="G700" s="34" t="s">
        <v>2296</v>
      </c>
      <c r="H700" s="50" t="s">
        <v>141</v>
      </c>
      <c r="I700" s="34" t="s">
        <v>2297</v>
      </c>
      <c r="J700" s="50"/>
      <c r="K700" s="50"/>
      <c r="L700" s="50"/>
      <c r="M700" s="54">
        <v>12</v>
      </c>
      <c r="N700" s="226">
        <v>46098</v>
      </c>
      <c r="O700" s="225">
        <v>1</v>
      </c>
      <c r="P700" s="53" t="s">
        <v>24</v>
      </c>
      <c r="Q700" s="50" t="s">
        <v>597</v>
      </c>
      <c r="R700" s="34" t="s">
        <v>598</v>
      </c>
      <c r="T700" s="132"/>
      <c r="U700" s="132"/>
      <c r="V700" s="132"/>
    </row>
    <row r="701" spans="1:22" ht="115.5" hidden="1">
      <c r="A701" s="50">
        <f t="shared" si="10"/>
        <v>42</v>
      </c>
      <c r="B701" s="90" t="s">
        <v>58</v>
      </c>
      <c r="C701" s="50" t="s">
        <v>1707</v>
      </c>
      <c r="D701" s="50" t="s">
        <v>1707</v>
      </c>
      <c r="E701" s="50" t="s">
        <v>652</v>
      </c>
      <c r="F701" s="53" t="s">
        <v>549</v>
      </c>
      <c r="G701" s="34" t="s">
        <v>2298</v>
      </c>
      <c r="H701" s="50" t="s">
        <v>141</v>
      </c>
      <c r="I701" s="34" t="s">
        <v>2299</v>
      </c>
      <c r="J701" s="50"/>
      <c r="K701" s="50"/>
      <c r="L701" s="50"/>
      <c r="M701" s="54">
        <v>12</v>
      </c>
      <c r="N701" s="226">
        <v>46098</v>
      </c>
      <c r="O701" s="225">
        <v>1</v>
      </c>
      <c r="P701" s="53" t="s">
        <v>53</v>
      </c>
      <c r="Q701" s="50" t="s">
        <v>597</v>
      </c>
      <c r="R701" s="34" t="s">
        <v>598</v>
      </c>
      <c r="T701" s="132"/>
      <c r="U701" s="132"/>
      <c r="V701" s="132"/>
    </row>
    <row r="702" spans="1:22" ht="66" hidden="1">
      <c r="A702" s="50">
        <f t="shared" si="10"/>
        <v>43</v>
      </c>
      <c r="B702" s="90" t="s">
        <v>344</v>
      </c>
      <c r="C702" s="50" t="s">
        <v>25</v>
      </c>
      <c r="D702" s="50" t="s">
        <v>2300</v>
      </c>
      <c r="E702" s="50" t="s">
        <v>652</v>
      </c>
      <c r="F702" s="53" t="s">
        <v>549</v>
      </c>
      <c r="G702" s="34" t="s">
        <v>2301</v>
      </c>
      <c r="H702" s="50" t="s">
        <v>141</v>
      </c>
      <c r="I702" s="34" t="s">
        <v>2302</v>
      </c>
      <c r="J702" s="50"/>
      <c r="K702" s="50"/>
      <c r="L702" s="50"/>
      <c r="M702" s="54">
        <v>12</v>
      </c>
      <c r="N702" s="226">
        <v>46099</v>
      </c>
      <c r="O702" s="225">
        <v>1.5</v>
      </c>
      <c r="P702" s="53" t="s">
        <v>24</v>
      </c>
      <c r="Q702" s="50" t="s">
        <v>575</v>
      </c>
      <c r="R702" s="34" t="s">
        <v>576</v>
      </c>
      <c r="T702" s="132"/>
      <c r="U702" s="132"/>
      <c r="V702" s="132"/>
    </row>
    <row r="703" spans="1:22" ht="49.5" hidden="1">
      <c r="A703" s="50">
        <f t="shared" si="10"/>
        <v>44</v>
      </c>
      <c r="B703" s="90" t="s">
        <v>2303</v>
      </c>
      <c r="C703" s="50" t="s">
        <v>25</v>
      </c>
      <c r="D703" s="50" t="s">
        <v>2304</v>
      </c>
      <c r="E703" s="50" t="s">
        <v>584</v>
      </c>
      <c r="F703" s="53" t="s">
        <v>554</v>
      </c>
      <c r="G703" s="34" t="s">
        <v>2305</v>
      </c>
      <c r="H703" s="50" t="s">
        <v>141</v>
      </c>
      <c r="I703" s="34" t="s">
        <v>2306</v>
      </c>
      <c r="J703" s="50"/>
      <c r="K703" s="50"/>
      <c r="L703" s="50"/>
      <c r="M703" s="54">
        <v>12</v>
      </c>
      <c r="N703" s="226">
        <v>46099</v>
      </c>
      <c r="O703" s="225">
        <v>1</v>
      </c>
      <c r="P703" s="53" t="s">
        <v>24</v>
      </c>
      <c r="Q703" s="50" t="s">
        <v>575</v>
      </c>
      <c r="R703" s="34" t="s">
        <v>576</v>
      </c>
      <c r="T703" s="132"/>
      <c r="U703" s="132"/>
      <c r="V703" s="132"/>
    </row>
    <row r="704" spans="1:22" ht="181.5" hidden="1">
      <c r="A704" s="50">
        <f t="shared" si="10"/>
        <v>45</v>
      </c>
      <c r="B704" s="90" t="s">
        <v>536</v>
      </c>
      <c r="C704" s="50" t="s">
        <v>25</v>
      </c>
      <c r="D704" s="50" t="s">
        <v>25</v>
      </c>
      <c r="E704" s="50" t="s">
        <v>592</v>
      </c>
      <c r="F704" s="53" t="s">
        <v>1071</v>
      </c>
      <c r="G704" s="34" t="s">
        <v>2307</v>
      </c>
      <c r="H704" s="50" t="s">
        <v>141</v>
      </c>
      <c r="I704" s="34" t="s">
        <v>2308</v>
      </c>
      <c r="J704" s="50"/>
      <c r="K704" s="50"/>
      <c r="L704" s="50"/>
      <c r="M704" s="54">
        <v>12</v>
      </c>
      <c r="N704" s="226">
        <v>46099</v>
      </c>
      <c r="O704" s="225">
        <v>1</v>
      </c>
      <c r="P704" s="53" t="s">
        <v>24</v>
      </c>
      <c r="Q704" s="50" t="s">
        <v>575</v>
      </c>
      <c r="R704" s="34" t="s">
        <v>576</v>
      </c>
      <c r="T704" s="132"/>
      <c r="U704" s="132"/>
      <c r="V704" s="132"/>
    </row>
    <row r="705" spans="1:22" ht="66">
      <c r="A705" s="50">
        <f t="shared" si="10"/>
        <v>46</v>
      </c>
      <c r="B705" s="90" t="s">
        <v>2309</v>
      </c>
      <c r="C705" s="50" t="s">
        <v>25</v>
      </c>
      <c r="D705" s="50" t="s">
        <v>2310</v>
      </c>
      <c r="E705" s="50" t="s">
        <v>612</v>
      </c>
      <c r="F705" s="53" t="s">
        <v>554</v>
      </c>
      <c r="G705" s="34" t="s">
        <v>2311</v>
      </c>
      <c r="H705" s="50" t="s">
        <v>141</v>
      </c>
      <c r="I705" s="34" t="s">
        <v>2312</v>
      </c>
      <c r="J705" s="50"/>
      <c r="K705" s="50"/>
      <c r="L705" s="50"/>
      <c r="M705" s="54">
        <v>12</v>
      </c>
      <c r="N705" s="226">
        <v>46099</v>
      </c>
      <c r="O705" s="225">
        <v>0.5</v>
      </c>
      <c r="P705" s="53" t="s">
        <v>53</v>
      </c>
      <c r="Q705" s="50" t="s">
        <v>575</v>
      </c>
      <c r="R705" s="34" t="s">
        <v>576</v>
      </c>
      <c r="T705" s="132"/>
      <c r="U705" s="132"/>
      <c r="V705" s="132"/>
    </row>
    <row r="706" spans="1:22" ht="66" hidden="1">
      <c r="A706" s="50">
        <f t="shared" si="10"/>
        <v>47</v>
      </c>
      <c r="B706" s="90" t="s">
        <v>2313</v>
      </c>
      <c r="C706" s="50" t="s">
        <v>25</v>
      </c>
      <c r="D706" s="50" t="s">
        <v>2310</v>
      </c>
      <c r="E706" s="50" t="s">
        <v>612</v>
      </c>
      <c r="F706" s="53" t="s">
        <v>554</v>
      </c>
      <c r="G706" s="34" t="s">
        <v>2314</v>
      </c>
      <c r="H706" s="50" t="s">
        <v>141</v>
      </c>
      <c r="I706" s="34" t="s">
        <v>2315</v>
      </c>
      <c r="J706" s="50"/>
      <c r="K706" s="50"/>
      <c r="L706" s="50"/>
      <c r="M706" s="54">
        <v>12</v>
      </c>
      <c r="N706" s="226">
        <v>46099</v>
      </c>
      <c r="O706" s="225">
        <v>0.5</v>
      </c>
      <c r="P706" s="53" t="s">
        <v>24</v>
      </c>
      <c r="Q706" s="50" t="s">
        <v>575</v>
      </c>
      <c r="R706" s="34" t="s">
        <v>576</v>
      </c>
      <c r="T706" s="132"/>
      <c r="U706" s="132"/>
      <c r="V706" s="132"/>
    </row>
    <row r="707" spans="1:22" ht="66" hidden="1">
      <c r="A707" s="50">
        <f t="shared" si="10"/>
        <v>48</v>
      </c>
      <c r="B707" s="90" t="s">
        <v>253</v>
      </c>
      <c r="C707" s="135" t="s">
        <v>25</v>
      </c>
      <c r="D707" s="135" t="s">
        <v>2300</v>
      </c>
      <c r="E707" s="135" t="s">
        <v>652</v>
      </c>
      <c r="F707" s="53" t="s">
        <v>549</v>
      </c>
      <c r="G707" s="34" t="s">
        <v>2316</v>
      </c>
      <c r="H707" s="50" t="s">
        <v>141</v>
      </c>
      <c r="I707" s="34" t="s">
        <v>2317</v>
      </c>
      <c r="J707" s="135"/>
      <c r="K707" s="135"/>
      <c r="L707" s="135"/>
      <c r="M707" s="54">
        <v>12</v>
      </c>
      <c r="N707" s="226">
        <v>46099</v>
      </c>
      <c r="O707" s="225">
        <v>1</v>
      </c>
      <c r="P707" s="53" t="s">
        <v>24</v>
      </c>
      <c r="Q707" s="50" t="s">
        <v>575</v>
      </c>
      <c r="R707" s="34" t="s">
        <v>576</v>
      </c>
      <c r="T707" s="132"/>
      <c r="U707" s="132"/>
      <c r="V707" s="132"/>
    </row>
    <row r="708" spans="1:22" ht="115.5" hidden="1">
      <c r="A708" s="50">
        <f t="shared" si="10"/>
        <v>49</v>
      </c>
      <c r="B708" s="90" t="s">
        <v>58</v>
      </c>
      <c r="C708" s="50" t="s">
        <v>25</v>
      </c>
      <c r="D708" s="50" t="s">
        <v>2300</v>
      </c>
      <c r="E708" s="50" t="s">
        <v>652</v>
      </c>
      <c r="F708" s="53" t="s">
        <v>549</v>
      </c>
      <c r="G708" s="34" t="s">
        <v>2298</v>
      </c>
      <c r="H708" s="50" t="s">
        <v>810</v>
      </c>
      <c r="I708" s="34" t="s">
        <v>2318</v>
      </c>
      <c r="J708" s="50"/>
      <c r="K708" s="50"/>
      <c r="L708" s="50"/>
      <c r="M708" s="54">
        <v>12</v>
      </c>
      <c r="N708" s="226">
        <v>46099</v>
      </c>
      <c r="O708" s="225">
        <v>1</v>
      </c>
      <c r="P708" s="53" t="s">
        <v>24</v>
      </c>
      <c r="Q708" s="50" t="s">
        <v>575</v>
      </c>
      <c r="R708" s="34" t="s">
        <v>576</v>
      </c>
      <c r="T708" s="132"/>
      <c r="U708" s="132"/>
      <c r="V708" s="132"/>
    </row>
    <row r="709" spans="1:22" ht="99" hidden="1">
      <c r="A709" s="50">
        <f t="shared" si="10"/>
        <v>50</v>
      </c>
      <c r="B709" s="90" t="s">
        <v>344</v>
      </c>
      <c r="C709" s="50" t="s">
        <v>1707</v>
      </c>
      <c r="D709" s="50" t="s">
        <v>2319</v>
      </c>
      <c r="E709" s="50" t="s">
        <v>652</v>
      </c>
      <c r="F709" s="53" t="s">
        <v>549</v>
      </c>
      <c r="G709" s="34" t="s">
        <v>2320</v>
      </c>
      <c r="H709" s="50" t="s">
        <v>141</v>
      </c>
      <c r="I709" s="34" t="s">
        <v>2321</v>
      </c>
      <c r="J709" s="50"/>
      <c r="K709" s="50"/>
      <c r="L709" s="50"/>
      <c r="M709" s="54">
        <v>12</v>
      </c>
      <c r="N709" s="226">
        <v>46099</v>
      </c>
      <c r="O709" s="225">
        <v>3</v>
      </c>
      <c r="P709" s="53" t="s">
        <v>24</v>
      </c>
      <c r="Q709" s="50" t="s">
        <v>597</v>
      </c>
      <c r="R709" s="34" t="s">
        <v>598</v>
      </c>
      <c r="T709" s="132"/>
      <c r="U709" s="132"/>
      <c r="V709" s="132"/>
    </row>
    <row r="710" spans="1:22" ht="165" hidden="1">
      <c r="A710" s="50">
        <f t="shared" si="10"/>
        <v>51</v>
      </c>
      <c r="B710" s="90" t="s">
        <v>2322</v>
      </c>
      <c r="C710" s="50" t="s">
        <v>2323</v>
      </c>
      <c r="D710" s="50" t="s">
        <v>2324</v>
      </c>
      <c r="E710" s="50" t="s">
        <v>612</v>
      </c>
      <c r="F710" s="53" t="s">
        <v>555</v>
      </c>
      <c r="G710" s="34" t="s">
        <v>2325</v>
      </c>
      <c r="H710" s="50" t="s">
        <v>141</v>
      </c>
      <c r="I710" s="34" t="s">
        <v>2326</v>
      </c>
      <c r="J710" s="50"/>
      <c r="K710" s="50"/>
      <c r="L710" s="50"/>
      <c r="M710" s="54">
        <v>12</v>
      </c>
      <c r="N710" s="226">
        <v>46099</v>
      </c>
      <c r="O710" s="225">
        <v>1.5</v>
      </c>
      <c r="P710" s="53" t="s">
        <v>53</v>
      </c>
      <c r="Q710" s="50" t="s">
        <v>597</v>
      </c>
      <c r="R710" s="34" t="s">
        <v>598</v>
      </c>
      <c r="T710" s="132"/>
      <c r="U710" s="132"/>
      <c r="V710" s="132"/>
    </row>
    <row r="711" spans="1:22" ht="49.5" hidden="1">
      <c r="A711" s="50">
        <f t="shared" si="10"/>
        <v>52</v>
      </c>
      <c r="B711" s="90" t="s">
        <v>49</v>
      </c>
      <c r="C711" s="50" t="s">
        <v>25</v>
      </c>
      <c r="D711" s="50" t="s">
        <v>2327</v>
      </c>
      <c r="E711" s="50" t="s">
        <v>573</v>
      </c>
      <c r="F711" s="53" t="s">
        <v>551</v>
      </c>
      <c r="G711" s="34" t="s">
        <v>2328</v>
      </c>
      <c r="H711" s="50" t="s">
        <v>141</v>
      </c>
      <c r="I711" s="34" t="s">
        <v>2329</v>
      </c>
      <c r="J711" s="50"/>
      <c r="K711" s="50"/>
      <c r="L711" s="50"/>
      <c r="M711" s="54">
        <v>12</v>
      </c>
      <c r="N711" s="226">
        <v>46100</v>
      </c>
      <c r="O711" s="225">
        <v>1</v>
      </c>
      <c r="P711" s="53" t="s">
        <v>24</v>
      </c>
      <c r="Q711" s="50" t="s">
        <v>620</v>
      </c>
      <c r="R711" s="34" t="s">
        <v>621</v>
      </c>
      <c r="T711" s="132"/>
      <c r="U711" s="132"/>
      <c r="V711" s="132"/>
    </row>
    <row r="712" spans="1:22" ht="82.5" hidden="1">
      <c r="A712" s="50">
        <f t="shared" si="10"/>
        <v>53</v>
      </c>
      <c r="B712" s="90" t="s">
        <v>531</v>
      </c>
      <c r="C712" s="50" t="s">
        <v>25</v>
      </c>
      <c r="D712" s="50" t="s">
        <v>2330</v>
      </c>
      <c r="E712" s="50" t="s">
        <v>592</v>
      </c>
      <c r="F712" s="53" t="s">
        <v>555</v>
      </c>
      <c r="G712" s="34" t="s">
        <v>2331</v>
      </c>
      <c r="H712" s="50" t="s">
        <v>141</v>
      </c>
      <c r="I712" s="34" t="s">
        <v>2332</v>
      </c>
      <c r="J712" s="50"/>
      <c r="K712" s="50"/>
      <c r="L712" s="50"/>
      <c r="M712" s="54">
        <v>12</v>
      </c>
      <c r="N712" s="226">
        <v>46100</v>
      </c>
      <c r="O712" s="225">
        <v>1</v>
      </c>
      <c r="P712" s="53" t="s">
        <v>24</v>
      </c>
      <c r="Q712" s="50" t="s">
        <v>620</v>
      </c>
      <c r="R712" s="34" t="s">
        <v>621</v>
      </c>
      <c r="T712" s="132"/>
      <c r="U712" s="132"/>
      <c r="V712" s="132"/>
    </row>
    <row r="713" spans="1:22" ht="82.5">
      <c r="A713" s="50">
        <f t="shared" si="10"/>
        <v>54</v>
      </c>
      <c r="B713" s="90" t="s">
        <v>2309</v>
      </c>
      <c r="C713" s="50" t="s">
        <v>25</v>
      </c>
      <c r="D713" s="50" t="s">
        <v>2333</v>
      </c>
      <c r="E713" s="50" t="s">
        <v>612</v>
      </c>
      <c r="F713" s="53" t="s">
        <v>554</v>
      </c>
      <c r="G713" s="34" t="s">
        <v>2311</v>
      </c>
      <c r="H713" s="50" t="s">
        <v>810</v>
      </c>
      <c r="I713" s="34" t="s">
        <v>2334</v>
      </c>
      <c r="J713" s="50"/>
      <c r="K713" s="50"/>
      <c r="L713" s="50"/>
      <c r="M713" s="54">
        <v>12</v>
      </c>
      <c r="N713" s="226">
        <v>46100</v>
      </c>
      <c r="O713" s="225">
        <v>1</v>
      </c>
      <c r="P713" s="53" t="s">
        <v>24</v>
      </c>
      <c r="Q713" s="50" t="s">
        <v>620</v>
      </c>
      <c r="R713" s="34" t="s">
        <v>621</v>
      </c>
      <c r="T713" s="132"/>
      <c r="U713" s="132"/>
      <c r="V713" s="132"/>
    </row>
    <row r="714" spans="1:22" ht="66" hidden="1">
      <c r="A714" s="50">
        <f t="shared" si="10"/>
        <v>55</v>
      </c>
      <c r="B714" s="90" t="s">
        <v>58</v>
      </c>
      <c r="C714" s="50" t="s">
        <v>25</v>
      </c>
      <c r="D714" s="50" t="s">
        <v>2335</v>
      </c>
      <c r="E714" s="50" t="s">
        <v>652</v>
      </c>
      <c r="F714" s="53" t="s">
        <v>549</v>
      </c>
      <c r="G714" s="34" t="s">
        <v>2336</v>
      </c>
      <c r="H714" s="50" t="s">
        <v>141</v>
      </c>
      <c r="I714" s="34" t="s">
        <v>2337</v>
      </c>
      <c r="J714" s="50"/>
      <c r="K714" s="50"/>
      <c r="L714" s="50"/>
      <c r="M714" s="54">
        <v>12</v>
      </c>
      <c r="N714" s="226">
        <v>46100</v>
      </c>
      <c r="O714" s="225">
        <v>1.5</v>
      </c>
      <c r="P714" s="53" t="s">
        <v>24</v>
      </c>
      <c r="Q714" s="50" t="s">
        <v>620</v>
      </c>
      <c r="R714" s="34" t="s">
        <v>621</v>
      </c>
      <c r="T714" s="132"/>
      <c r="U714" s="132"/>
      <c r="V714" s="132"/>
    </row>
    <row r="715" spans="1:22" ht="49.5" hidden="1">
      <c r="A715" s="50">
        <f t="shared" si="10"/>
        <v>56</v>
      </c>
      <c r="B715" s="90" t="s">
        <v>344</v>
      </c>
      <c r="C715" s="50" t="s">
        <v>25</v>
      </c>
      <c r="D715" s="50" t="s">
        <v>2335</v>
      </c>
      <c r="E715" s="50" t="s">
        <v>652</v>
      </c>
      <c r="F715" s="53" t="s">
        <v>549</v>
      </c>
      <c r="G715" s="34" t="s">
        <v>2338</v>
      </c>
      <c r="H715" s="50" t="s">
        <v>141</v>
      </c>
      <c r="I715" s="34" t="s">
        <v>2339</v>
      </c>
      <c r="J715" s="50"/>
      <c r="K715" s="50"/>
      <c r="L715" s="50"/>
      <c r="M715" s="54">
        <v>12</v>
      </c>
      <c r="N715" s="226">
        <v>46100</v>
      </c>
      <c r="O715" s="225">
        <v>1.5</v>
      </c>
      <c r="P715" s="53" t="s">
        <v>24</v>
      </c>
      <c r="Q715" s="50" t="s">
        <v>620</v>
      </c>
      <c r="R715" s="34" t="s">
        <v>621</v>
      </c>
      <c r="T715" s="132"/>
      <c r="U715" s="132"/>
      <c r="V715" s="132"/>
    </row>
    <row r="716" spans="1:22" ht="66" hidden="1">
      <c r="A716" s="50">
        <f t="shared" si="10"/>
        <v>57</v>
      </c>
      <c r="B716" s="90" t="s">
        <v>75</v>
      </c>
      <c r="C716" s="50" t="s">
        <v>25</v>
      </c>
      <c r="D716" s="50" t="s">
        <v>2327</v>
      </c>
      <c r="E716" s="50" t="s">
        <v>573</v>
      </c>
      <c r="F716" s="53" t="s">
        <v>551</v>
      </c>
      <c r="G716" s="34" t="s">
        <v>2340</v>
      </c>
      <c r="H716" s="50" t="s">
        <v>141</v>
      </c>
      <c r="I716" s="34" t="s">
        <v>2341</v>
      </c>
      <c r="J716" s="50"/>
      <c r="K716" s="50"/>
      <c r="L716" s="50"/>
      <c r="M716" s="54">
        <v>12</v>
      </c>
      <c r="N716" s="226">
        <v>46100</v>
      </c>
      <c r="O716" s="225">
        <v>1</v>
      </c>
      <c r="P716" s="53" t="s">
        <v>24</v>
      </c>
      <c r="Q716" s="50" t="s">
        <v>620</v>
      </c>
      <c r="R716" s="34" t="s">
        <v>621</v>
      </c>
      <c r="T716" s="132"/>
      <c r="U716" s="132"/>
      <c r="V716" s="132"/>
    </row>
    <row r="717" spans="1:22" ht="49.5" hidden="1">
      <c r="A717" s="50">
        <f t="shared" si="10"/>
        <v>58</v>
      </c>
      <c r="B717" s="90" t="s">
        <v>72</v>
      </c>
      <c r="C717" s="50" t="s">
        <v>25</v>
      </c>
      <c r="D717" s="50" t="s">
        <v>2342</v>
      </c>
      <c r="E717" s="50" t="s">
        <v>573</v>
      </c>
      <c r="F717" s="53" t="s">
        <v>551</v>
      </c>
      <c r="G717" s="34" t="s">
        <v>2343</v>
      </c>
      <c r="H717" s="50" t="s">
        <v>141</v>
      </c>
      <c r="I717" s="34" t="s">
        <v>2344</v>
      </c>
      <c r="J717" s="50"/>
      <c r="K717" s="50"/>
      <c r="L717" s="50"/>
      <c r="M717" s="54">
        <v>12</v>
      </c>
      <c r="N717" s="226">
        <v>46100</v>
      </c>
      <c r="O717" s="225">
        <v>1</v>
      </c>
      <c r="P717" s="53" t="s">
        <v>24</v>
      </c>
      <c r="Q717" s="50" t="s">
        <v>643</v>
      </c>
      <c r="R717" s="34" t="s">
        <v>644</v>
      </c>
      <c r="T717" s="132"/>
      <c r="U717" s="132"/>
      <c r="V717" s="132"/>
    </row>
    <row r="718" spans="1:22" ht="66" hidden="1">
      <c r="A718" s="50">
        <f t="shared" si="10"/>
        <v>59</v>
      </c>
      <c r="B718" s="90" t="s">
        <v>2345</v>
      </c>
      <c r="C718" s="50" t="s">
        <v>25</v>
      </c>
      <c r="D718" s="50" t="s">
        <v>2346</v>
      </c>
      <c r="E718" s="50" t="s">
        <v>584</v>
      </c>
      <c r="F718" s="53" t="s">
        <v>558</v>
      </c>
      <c r="G718" s="34" t="s">
        <v>2347</v>
      </c>
      <c r="H718" s="50" t="s">
        <v>141</v>
      </c>
      <c r="I718" s="34" t="s">
        <v>2348</v>
      </c>
      <c r="J718" s="50"/>
      <c r="K718" s="50"/>
      <c r="L718" s="50"/>
      <c r="M718" s="54">
        <v>12</v>
      </c>
      <c r="N718" s="226">
        <v>46100</v>
      </c>
      <c r="O718" s="225">
        <v>0.5</v>
      </c>
      <c r="P718" s="53" t="s">
        <v>24</v>
      </c>
      <c r="Q718" s="50" t="s">
        <v>643</v>
      </c>
      <c r="R718" s="34" t="s">
        <v>644</v>
      </c>
      <c r="T718" s="132"/>
      <c r="U718" s="132"/>
      <c r="V718" s="132"/>
    </row>
    <row r="719" spans="1:22" ht="66" hidden="1">
      <c r="A719" s="50">
        <f t="shared" si="10"/>
        <v>60</v>
      </c>
      <c r="B719" s="90" t="s">
        <v>253</v>
      </c>
      <c r="C719" s="50" t="s">
        <v>25</v>
      </c>
      <c r="D719" s="50" t="s">
        <v>25</v>
      </c>
      <c r="E719" s="50" t="s">
        <v>652</v>
      </c>
      <c r="F719" s="53" t="s">
        <v>549</v>
      </c>
      <c r="G719" s="34" t="s">
        <v>2349</v>
      </c>
      <c r="H719" s="50" t="s">
        <v>141</v>
      </c>
      <c r="I719" s="34" t="s">
        <v>2350</v>
      </c>
      <c r="J719" s="50"/>
      <c r="K719" s="50"/>
      <c r="L719" s="50"/>
      <c r="M719" s="54">
        <v>12</v>
      </c>
      <c r="N719" s="226">
        <v>46100</v>
      </c>
      <c r="O719" s="225">
        <v>1</v>
      </c>
      <c r="P719" s="53" t="s">
        <v>24</v>
      </c>
      <c r="Q719" s="50" t="s">
        <v>643</v>
      </c>
      <c r="R719" s="34" t="s">
        <v>644</v>
      </c>
      <c r="T719" s="132"/>
      <c r="U719" s="132"/>
      <c r="V719" s="132"/>
    </row>
    <row r="720" spans="1:22" ht="49.5" hidden="1">
      <c r="A720" s="50">
        <f t="shared" si="10"/>
        <v>61</v>
      </c>
      <c r="B720" s="90" t="s">
        <v>2351</v>
      </c>
      <c r="C720" s="50">
        <v>2000018971</v>
      </c>
      <c r="D720" s="50" t="s">
        <v>2352</v>
      </c>
      <c r="E720" s="50" t="s">
        <v>592</v>
      </c>
      <c r="F720" s="53" t="s">
        <v>1071</v>
      </c>
      <c r="G720" s="34" t="s">
        <v>2353</v>
      </c>
      <c r="H720" s="50" t="s">
        <v>141</v>
      </c>
      <c r="I720" s="34" t="s">
        <v>2354</v>
      </c>
      <c r="J720" s="50"/>
      <c r="K720" s="50"/>
      <c r="L720" s="50"/>
      <c r="M720" s="54">
        <v>12</v>
      </c>
      <c r="N720" s="226">
        <v>46101</v>
      </c>
      <c r="O720" s="225">
        <v>0.5</v>
      </c>
      <c r="P720" s="53" t="s">
        <v>24</v>
      </c>
      <c r="Q720" s="50" t="s">
        <v>620</v>
      </c>
      <c r="R720" s="34" t="s">
        <v>621</v>
      </c>
      <c r="T720" s="132"/>
      <c r="U720" s="132"/>
      <c r="V720" s="132"/>
    </row>
    <row r="721" spans="1:22" ht="49.5" hidden="1">
      <c r="A721" s="50">
        <f t="shared" si="10"/>
        <v>62</v>
      </c>
      <c r="B721" s="90" t="s">
        <v>2355</v>
      </c>
      <c r="C721" s="50">
        <v>2000018971</v>
      </c>
      <c r="D721" s="50" t="s">
        <v>2352</v>
      </c>
      <c r="E721" s="50" t="s">
        <v>592</v>
      </c>
      <c r="F721" s="53" t="s">
        <v>1071</v>
      </c>
      <c r="G721" s="34" t="s">
        <v>2353</v>
      </c>
      <c r="H721" s="50" t="s">
        <v>141</v>
      </c>
      <c r="I721" s="34" t="s">
        <v>2354</v>
      </c>
      <c r="J721" s="50"/>
      <c r="K721" s="50"/>
      <c r="L721" s="50"/>
      <c r="M721" s="54">
        <v>12</v>
      </c>
      <c r="N721" s="226">
        <v>46101</v>
      </c>
      <c r="O721" s="225">
        <v>1.5</v>
      </c>
      <c r="P721" s="53" t="s">
        <v>24</v>
      </c>
      <c r="Q721" s="50" t="s">
        <v>620</v>
      </c>
      <c r="R721" s="34" t="s">
        <v>621</v>
      </c>
      <c r="T721" s="132"/>
      <c r="U721" s="132"/>
      <c r="V721" s="132"/>
    </row>
    <row r="722" spans="1:22" ht="82.5" hidden="1">
      <c r="A722" s="50">
        <f t="shared" si="10"/>
        <v>63</v>
      </c>
      <c r="B722" s="90" t="s">
        <v>2211</v>
      </c>
      <c r="C722" s="50">
        <v>2000019044</v>
      </c>
      <c r="D722" s="50" t="s">
        <v>2356</v>
      </c>
      <c r="E722" s="50" t="s">
        <v>874</v>
      </c>
      <c r="F722" s="53" t="s">
        <v>557</v>
      </c>
      <c r="G722" s="34" t="s">
        <v>2357</v>
      </c>
      <c r="H722" s="50" t="s">
        <v>810</v>
      </c>
      <c r="I722" s="34" t="s">
        <v>2358</v>
      </c>
      <c r="J722" s="50"/>
      <c r="K722" s="50"/>
      <c r="L722" s="50"/>
      <c r="M722" s="54">
        <v>12</v>
      </c>
      <c r="N722" s="226">
        <v>46101</v>
      </c>
      <c r="O722" s="225">
        <v>1</v>
      </c>
      <c r="P722" s="53" t="s">
        <v>24</v>
      </c>
      <c r="Q722" s="50" t="s">
        <v>620</v>
      </c>
      <c r="R722" s="34" t="s">
        <v>621</v>
      </c>
      <c r="T722" s="132"/>
      <c r="U722" s="132"/>
      <c r="V722" s="132"/>
    </row>
    <row r="723" spans="1:22" ht="132" hidden="1">
      <c r="A723" s="50">
        <f t="shared" si="10"/>
        <v>64</v>
      </c>
      <c r="B723" s="90" t="s">
        <v>2359</v>
      </c>
      <c r="C723" s="50">
        <v>2000019042</v>
      </c>
      <c r="D723" s="50" t="s">
        <v>2356</v>
      </c>
      <c r="E723" s="50" t="s">
        <v>874</v>
      </c>
      <c r="F723" s="53" t="s">
        <v>557</v>
      </c>
      <c r="G723" s="34" t="s">
        <v>2360</v>
      </c>
      <c r="H723" s="50" t="s">
        <v>810</v>
      </c>
      <c r="I723" s="34" t="s">
        <v>2361</v>
      </c>
      <c r="J723" s="50"/>
      <c r="K723" s="50"/>
      <c r="L723" s="50"/>
      <c r="M723" s="54">
        <v>12</v>
      </c>
      <c r="N723" s="226">
        <v>46101</v>
      </c>
      <c r="O723" s="225">
        <v>4</v>
      </c>
      <c r="P723" s="53" t="s">
        <v>24</v>
      </c>
      <c r="Q723" s="50" t="s">
        <v>620</v>
      </c>
      <c r="R723" s="34" t="s">
        <v>621</v>
      </c>
      <c r="T723" s="132"/>
      <c r="U723" s="132"/>
      <c r="V723" s="132"/>
    </row>
    <row r="724" spans="1:22" ht="49.5" hidden="1">
      <c r="A724" s="50">
        <f t="shared" si="10"/>
        <v>65</v>
      </c>
      <c r="B724" s="90" t="s">
        <v>877</v>
      </c>
      <c r="C724" s="50" t="s">
        <v>25</v>
      </c>
      <c r="D724" s="50" t="s">
        <v>25</v>
      </c>
      <c r="E724" s="50" t="s">
        <v>573</v>
      </c>
      <c r="F724" s="53" t="s">
        <v>557</v>
      </c>
      <c r="G724" s="34" t="s">
        <v>2362</v>
      </c>
      <c r="H724" s="50" t="s">
        <v>141</v>
      </c>
      <c r="I724" s="34" t="s">
        <v>2363</v>
      </c>
      <c r="J724" s="50"/>
      <c r="K724" s="50"/>
      <c r="L724" s="50"/>
      <c r="M724" s="54">
        <v>12</v>
      </c>
      <c r="N724" s="226">
        <v>46101</v>
      </c>
      <c r="O724" s="225">
        <v>0.5</v>
      </c>
      <c r="P724" s="53" t="s">
        <v>24</v>
      </c>
      <c r="Q724" s="50" t="s">
        <v>620</v>
      </c>
      <c r="R724" s="34" t="s">
        <v>621</v>
      </c>
      <c r="T724" s="132"/>
      <c r="U724" s="132"/>
      <c r="V724" s="132"/>
    </row>
    <row r="725" spans="1:22" ht="49.5" hidden="1">
      <c r="A725" s="50">
        <f t="shared" si="10"/>
        <v>66</v>
      </c>
      <c r="B725" s="90" t="s">
        <v>72</v>
      </c>
      <c r="C725" s="50" t="s">
        <v>25</v>
      </c>
      <c r="D725" s="50" t="s">
        <v>2356</v>
      </c>
      <c r="E725" s="50" t="s">
        <v>573</v>
      </c>
      <c r="F725" s="53" t="s">
        <v>557</v>
      </c>
      <c r="G725" s="34" t="s">
        <v>2364</v>
      </c>
      <c r="H725" s="50" t="s">
        <v>141</v>
      </c>
      <c r="I725" s="34" t="s">
        <v>2365</v>
      </c>
      <c r="J725" s="50"/>
      <c r="K725" s="50"/>
      <c r="L725" s="50"/>
      <c r="M725" s="54">
        <v>12</v>
      </c>
      <c r="N725" s="226">
        <v>46101</v>
      </c>
      <c r="O725" s="225">
        <v>1</v>
      </c>
      <c r="P725" s="53" t="s">
        <v>24</v>
      </c>
      <c r="Q725" s="50" t="s">
        <v>620</v>
      </c>
      <c r="R725" s="34" t="s">
        <v>621</v>
      </c>
      <c r="T725" s="132"/>
      <c r="U725" s="132"/>
      <c r="V725" s="132"/>
    </row>
    <row r="726" spans="1:22" ht="99" hidden="1">
      <c r="A726" s="50">
        <f t="shared" ref="A726:A728" si="11">A725+1</f>
        <v>67</v>
      </c>
      <c r="B726" s="90" t="s">
        <v>2255</v>
      </c>
      <c r="C726" s="50" t="s">
        <v>25</v>
      </c>
      <c r="D726" s="50" t="s">
        <v>2366</v>
      </c>
      <c r="E726" s="50" t="s">
        <v>584</v>
      </c>
      <c r="F726" s="53" t="s">
        <v>553</v>
      </c>
      <c r="G726" s="34" t="s">
        <v>2367</v>
      </c>
      <c r="H726" s="50" t="s">
        <v>141</v>
      </c>
      <c r="I726" s="34" t="s">
        <v>2368</v>
      </c>
      <c r="J726" s="50"/>
      <c r="K726" s="50"/>
      <c r="L726" s="50"/>
      <c r="M726" s="54">
        <v>12</v>
      </c>
      <c r="N726" s="226">
        <v>46101</v>
      </c>
      <c r="O726" s="225">
        <v>1</v>
      </c>
      <c r="P726" s="53" t="s">
        <v>24</v>
      </c>
      <c r="Q726" s="50" t="s">
        <v>643</v>
      </c>
      <c r="R726" s="34" t="s">
        <v>644</v>
      </c>
      <c r="T726" s="132"/>
      <c r="U726" s="132"/>
      <c r="V726" s="132"/>
    </row>
    <row r="727" spans="1:22" ht="99" hidden="1">
      <c r="A727" s="50">
        <f t="shared" si="11"/>
        <v>68</v>
      </c>
      <c r="B727" s="90" t="s">
        <v>1066</v>
      </c>
      <c r="C727" s="50" t="s">
        <v>25</v>
      </c>
      <c r="D727" s="50" t="s">
        <v>2369</v>
      </c>
      <c r="E727" s="50" t="s">
        <v>612</v>
      </c>
      <c r="F727" s="53" t="s">
        <v>552</v>
      </c>
      <c r="G727" s="34" t="s">
        <v>2370</v>
      </c>
      <c r="H727" s="50" t="s">
        <v>141</v>
      </c>
      <c r="I727" s="34" t="s">
        <v>2371</v>
      </c>
      <c r="J727" s="50"/>
      <c r="K727" s="50"/>
      <c r="L727" s="50"/>
      <c r="M727" s="54">
        <v>12</v>
      </c>
      <c r="N727" s="226">
        <v>46101</v>
      </c>
      <c r="O727" s="225">
        <v>1</v>
      </c>
      <c r="P727" s="53" t="s">
        <v>24</v>
      </c>
      <c r="Q727" s="50" t="s">
        <v>643</v>
      </c>
      <c r="R727" s="34" t="s">
        <v>644</v>
      </c>
      <c r="T727" s="132"/>
      <c r="U727" s="132"/>
      <c r="V727" s="132"/>
    </row>
    <row r="728" spans="1:22" ht="66" hidden="1">
      <c r="A728" s="50">
        <f t="shared" si="11"/>
        <v>69</v>
      </c>
      <c r="B728" s="90" t="s">
        <v>49</v>
      </c>
      <c r="C728" s="50" t="s">
        <v>25</v>
      </c>
      <c r="D728" s="50" t="s">
        <v>25</v>
      </c>
      <c r="E728" s="50" t="s">
        <v>573</v>
      </c>
      <c r="F728" s="53" t="s">
        <v>551</v>
      </c>
      <c r="G728" s="34" t="s">
        <v>2372</v>
      </c>
      <c r="H728" s="50" t="s">
        <v>141</v>
      </c>
      <c r="I728" s="34" t="s">
        <v>2373</v>
      </c>
      <c r="J728" s="50"/>
      <c r="K728" s="50"/>
      <c r="L728" s="50"/>
      <c r="M728" s="54">
        <v>12</v>
      </c>
      <c r="N728" s="226">
        <v>46101</v>
      </c>
      <c r="O728" s="225">
        <v>0.5</v>
      </c>
      <c r="P728" s="53" t="s">
        <v>24</v>
      </c>
      <c r="Q728" s="50" t="s">
        <v>643</v>
      </c>
      <c r="R728" s="34" t="s">
        <v>644</v>
      </c>
      <c r="T728" s="132"/>
      <c r="U728" s="132"/>
      <c r="V728" s="132"/>
    </row>
    <row r="729" spans="1:22" ht="132" hidden="1">
      <c r="A729" s="50">
        <v>1</v>
      </c>
      <c r="B729" s="90" t="s">
        <v>2377</v>
      </c>
      <c r="C729" s="50" t="s">
        <v>25</v>
      </c>
      <c r="D729" s="50" t="s">
        <v>2378</v>
      </c>
      <c r="E729" s="50" t="s">
        <v>584</v>
      </c>
      <c r="F729" s="53" t="s">
        <v>1071</v>
      </c>
      <c r="G729" s="34" t="s">
        <v>2379</v>
      </c>
      <c r="H729" s="50" t="s">
        <v>141</v>
      </c>
      <c r="I729" s="34" t="s">
        <v>2380</v>
      </c>
      <c r="J729" s="50"/>
      <c r="K729" s="50"/>
      <c r="L729" s="50"/>
      <c r="M729" s="54">
        <v>13</v>
      </c>
      <c r="N729" s="226">
        <v>46102</v>
      </c>
      <c r="O729" s="225">
        <v>1</v>
      </c>
      <c r="P729" s="53" t="s">
        <v>24</v>
      </c>
      <c r="Q729" s="50" t="s">
        <v>597</v>
      </c>
      <c r="R729" s="34" t="s">
        <v>683</v>
      </c>
    </row>
    <row r="730" spans="1:22" ht="82.5" hidden="1">
      <c r="A730" s="50">
        <v>2</v>
      </c>
      <c r="B730" s="90" t="s">
        <v>2381</v>
      </c>
      <c r="C730" s="50" t="s">
        <v>25</v>
      </c>
      <c r="D730" s="50" t="s">
        <v>2382</v>
      </c>
      <c r="E730" s="50" t="s">
        <v>874</v>
      </c>
      <c r="F730" s="53" t="s">
        <v>550</v>
      </c>
      <c r="G730" s="34" t="s">
        <v>2383</v>
      </c>
      <c r="H730" s="50" t="s">
        <v>141</v>
      </c>
      <c r="I730" s="34" t="s">
        <v>2384</v>
      </c>
      <c r="J730" s="50"/>
      <c r="K730" s="50"/>
      <c r="L730" s="50"/>
      <c r="M730" s="54">
        <v>13</v>
      </c>
      <c r="N730" s="226">
        <v>46102</v>
      </c>
      <c r="O730" s="225">
        <v>1.5</v>
      </c>
      <c r="P730" s="53" t="s">
        <v>24</v>
      </c>
      <c r="Q730" s="50" t="s">
        <v>597</v>
      </c>
      <c r="R730" s="34" t="s">
        <v>683</v>
      </c>
    </row>
    <row r="731" spans="1:22" ht="49.5" hidden="1">
      <c r="A731" s="50">
        <v>3</v>
      </c>
      <c r="B731" s="90" t="s">
        <v>2385</v>
      </c>
      <c r="C731" s="50" t="s">
        <v>25</v>
      </c>
      <c r="D731" s="50" t="s">
        <v>2386</v>
      </c>
      <c r="E731" s="50" t="s">
        <v>2387</v>
      </c>
      <c r="F731" s="53" t="s">
        <v>552</v>
      </c>
      <c r="G731" s="34" t="s">
        <v>2388</v>
      </c>
      <c r="H731" s="50" t="s">
        <v>141</v>
      </c>
      <c r="I731" s="34" t="s">
        <v>2389</v>
      </c>
      <c r="J731" s="50"/>
      <c r="K731" s="50"/>
      <c r="L731" s="50"/>
      <c r="M731" s="54">
        <v>13</v>
      </c>
      <c r="N731" s="226">
        <v>46102</v>
      </c>
      <c r="O731" s="225">
        <v>1</v>
      </c>
      <c r="P731" s="53" t="s">
        <v>24</v>
      </c>
      <c r="Q731" s="50" t="s">
        <v>597</v>
      </c>
      <c r="R731" s="34" t="s">
        <v>683</v>
      </c>
    </row>
    <row r="732" spans="1:22" ht="49.5" hidden="1">
      <c r="A732" s="50">
        <v>4</v>
      </c>
      <c r="B732" s="90" t="s">
        <v>2230</v>
      </c>
      <c r="C732" s="50" t="s">
        <v>25</v>
      </c>
      <c r="D732" s="50" t="s">
        <v>2390</v>
      </c>
      <c r="E732" s="50" t="s">
        <v>573</v>
      </c>
      <c r="F732" s="53" t="s">
        <v>551</v>
      </c>
      <c r="G732" s="34" t="s">
        <v>2391</v>
      </c>
      <c r="H732" s="50" t="s">
        <v>141</v>
      </c>
      <c r="I732" s="34" t="s">
        <v>2392</v>
      </c>
      <c r="J732" s="50"/>
      <c r="K732" s="50"/>
      <c r="L732" s="50"/>
      <c r="M732" s="54">
        <v>13</v>
      </c>
      <c r="N732" s="226">
        <v>46102</v>
      </c>
      <c r="O732" s="225">
        <v>1</v>
      </c>
      <c r="P732" s="53" t="s">
        <v>24</v>
      </c>
      <c r="Q732" s="50" t="s">
        <v>597</v>
      </c>
      <c r="R732" s="34" t="s">
        <v>683</v>
      </c>
    </row>
    <row r="733" spans="1:22" ht="49.5" hidden="1">
      <c r="A733" s="50">
        <v>5</v>
      </c>
      <c r="B733" s="90" t="s">
        <v>2393</v>
      </c>
      <c r="C733" s="50" t="s">
        <v>25</v>
      </c>
      <c r="D733" s="50" t="s">
        <v>2394</v>
      </c>
      <c r="E733" s="50" t="s">
        <v>584</v>
      </c>
      <c r="F733" s="53" t="s">
        <v>555</v>
      </c>
      <c r="G733" s="34" t="s">
        <v>2395</v>
      </c>
      <c r="H733" s="50" t="s">
        <v>141</v>
      </c>
      <c r="I733" s="34" t="s">
        <v>2396</v>
      </c>
      <c r="J733" s="50"/>
      <c r="K733" s="50"/>
      <c r="L733" s="50"/>
      <c r="M733" s="54">
        <v>13</v>
      </c>
      <c r="N733" s="226">
        <v>46102</v>
      </c>
      <c r="O733" s="225">
        <v>1</v>
      </c>
      <c r="P733" s="53" t="s">
        <v>24</v>
      </c>
      <c r="Q733" s="50" t="s">
        <v>575</v>
      </c>
      <c r="R733" s="34" t="s">
        <v>708</v>
      </c>
    </row>
    <row r="734" spans="1:22" ht="66" hidden="1">
      <c r="A734" s="50">
        <v>6</v>
      </c>
      <c r="B734" s="90" t="s">
        <v>377</v>
      </c>
      <c r="C734" s="50" t="s">
        <v>25</v>
      </c>
      <c r="D734" s="50" t="s">
        <v>2397</v>
      </c>
      <c r="E734" s="50" t="s">
        <v>652</v>
      </c>
      <c r="F734" s="53" t="s">
        <v>553</v>
      </c>
      <c r="G734" s="34" t="s">
        <v>697</v>
      </c>
      <c r="H734" s="50" t="s">
        <v>141</v>
      </c>
      <c r="I734" s="34" t="s">
        <v>2398</v>
      </c>
      <c r="J734" s="50"/>
      <c r="K734" s="50"/>
      <c r="L734" s="50"/>
      <c r="M734" s="54">
        <v>13</v>
      </c>
      <c r="N734" s="226">
        <v>46103</v>
      </c>
      <c r="O734" s="225">
        <v>1</v>
      </c>
      <c r="P734" s="53" t="s">
        <v>24</v>
      </c>
      <c r="Q734" s="50" t="s">
        <v>597</v>
      </c>
      <c r="R734" s="34" t="s">
        <v>683</v>
      </c>
    </row>
    <row r="735" spans="1:22" ht="66" hidden="1">
      <c r="A735" s="50">
        <v>7</v>
      </c>
      <c r="B735" s="90" t="s">
        <v>376</v>
      </c>
      <c r="C735" s="50" t="s">
        <v>25</v>
      </c>
      <c r="D735" s="50" t="s">
        <v>2397</v>
      </c>
      <c r="E735" s="50" t="s">
        <v>652</v>
      </c>
      <c r="F735" s="53" t="s">
        <v>553</v>
      </c>
      <c r="G735" s="34" t="s">
        <v>697</v>
      </c>
      <c r="H735" s="50" t="s">
        <v>141</v>
      </c>
      <c r="I735" s="34" t="s">
        <v>2398</v>
      </c>
      <c r="J735" s="50"/>
      <c r="K735" s="50"/>
      <c r="L735" s="50"/>
      <c r="M735" s="54">
        <v>13</v>
      </c>
      <c r="N735" s="226">
        <v>46103</v>
      </c>
      <c r="O735" s="225">
        <v>1</v>
      </c>
      <c r="P735" s="53" t="s">
        <v>24</v>
      </c>
      <c r="Q735" s="50" t="s">
        <v>597</v>
      </c>
      <c r="R735" s="34" t="s">
        <v>683</v>
      </c>
    </row>
    <row r="736" spans="1:22" ht="99" hidden="1">
      <c r="A736" s="50">
        <v>8</v>
      </c>
      <c r="B736" s="90" t="s">
        <v>2399</v>
      </c>
      <c r="C736" s="50" t="s">
        <v>25</v>
      </c>
      <c r="D736" s="50" t="s">
        <v>2397</v>
      </c>
      <c r="E736" s="50" t="s">
        <v>652</v>
      </c>
      <c r="F736" s="53" t="s">
        <v>549</v>
      </c>
      <c r="G736" s="34" t="s">
        <v>2400</v>
      </c>
      <c r="H736" s="50" t="s">
        <v>141</v>
      </c>
      <c r="I736" s="34" t="s">
        <v>2401</v>
      </c>
      <c r="J736" s="50"/>
      <c r="K736" s="50"/>
      <c r="L736" s="50"/>
      <c r="M736" s="54">
        <v>13</v>
      </c>
      <c r="N736" s="226">
        <v>46103</v>
      </c>
      <c r="O736" s="225">
        <v>1</v>
      </c>
      <c r="P736" s="53" t="s">
        <v>24</v>
      </c>
      <c r="Q736" s="50" t="s">
        <v>597</v>
      </c>
      <c r="R736" s="34" t="s">
        <v>683</v>
      </c>
    </row>
    <row r="737" spans="1:18" ht="66" hidden="1">
      <c r="A737" s="50">
        <v>9</v>
      </c>
      <c r="B737" s="90" t="s">
        <v>2402</v>
      </c>
      <c r="C737" s="50" t="s">
        <v>25</v>
      </c>
      <c r="D737" s="50" t="s">
        <v>2403</v>
      </c>
      <c r="E737" s="50" t="s">
        <v>573</v>
      </c>
      <c r="F737" s="53" t="s">
        <v>551</v>
      </c>
      <c r="G737" s="34" t="s">
        <v>2066</v>
      </c>
      <c r="H737" s="50" t="s">
        <v>141</v>
      </c>
      <c r="I737" s="34" t="s">
        <v>2404</v>
      </c>
      <c r="J737" s="50"/>
      <c r="K737" s="50"/>
      <c r="L737" s="50"/>
      <c r="M737" s="54">
        <v>13</v>
      </c>
      <c r="N737" s="226">
        <v>46103</v>
      </c>
      <c r="O737" s="225">
        <v>1</v>
      </c>
      <c r="P737" s="53" t="s">
        <v>24</v>
      </c>
      <c r="Q737" s="50" t="s">
        <v>597</v>
      </c>
      <c r="R737" s="34" t="s">
        <v>683</v>
      </c>
    </row>
    <row r="738" spans="1:18" ht="66" hidden="1">
      <c r="A738" s="50">
        <v>10</v>
      </c>
      <c r="B738" s="90" t="s">
        <v>2405</v>
      </c>
      <c r="C738" s="50" t="s">
        <v>25</v>
      </c>
      <c r="D738" s="50" t="s">
        <v>2403</v>
      </c>
      <c r="E738" s="50" t="s">
        <v>573</v>
      </c>
      <c r="F738" s="53" t="s">
        <v>551</v>
      </c>
      <c r="G738" s="34" t="s">
        <v>2066</v>
      </c>
      <c r="H738" s="50" t="s">
        <v>141</v>
      </c>
      <c r="I738" s="34" t="s">
        <v>2404</v>
      </c>
      <c r="J738" s="50"/>
      <c r="K738" s="50"/>
      <c r="L738" s="50"/>
      <c r="M738" s="54">
        <v>13</v>
      </c>
      <c r="N738" s="226">
        <v>46103</v>
      </c>
      <c r="O738" s="225">
        <v>1</v>
      </c>
      <c r="P738" s="53" t="s">
        <v>24</v>
      </c>
      <c r="Q738" s="50" t="s">
        <v>597</v>
      </c>
      <c r="R738" s="34" t="s">
        <v>683</v>
      </c>
    </row>
    <row r="739" spans="1:18" ht="66" hidden="1">
      <c r="A739" s="50">
        <v>11</v>
      </c>
      <c r="B739" s="90" t="s">
        <v>2406</v>
      </c>
      <c r="C739" s="50" t="s">
        <v>25</v>
      </c>
      <c r="D739" s="50" t="s">
        <v>2403</v>
      </c>
      <c r="E739" s="50" t="s">
        <v>573</v>
      </c>
      <c r="F739" s="53" t="s">
        <v>551</v>
      </c>
      <c r="G739" s="34" t="s">
        <v>2066</v>
      </c>
      <c r="H739" s="50" t="s">
        <v>141</v>
      </c>
      <c r="I739" s="34" t="s">
        <v>2404</v>
      </c>
      <c r="J739" s="50"/>
      <c r="K739" s="50"/>
      <c r="L739" s="50"/>
      <c r="M739" s="54">
        <v>13</v>
      </c>
      <c r="N739" s="226">
        <v>46103</v>
      </c>
      <c r="O739" s="225">
        <v>1</v>
      </c>
      <c r="P739" s="53" t="s">
        <v>24</v>
      </c>
      <c r="Q739" s="50" t="s">
        <v>597</v>
      </c>
      <c r="R739" s="34" t="s">
        <v>683</v>
      </c>
    </row>
    <row r="740" spans="1:18" ht="66" hidden="1">
      <c r="A740" s="50">
        <v>12</v>
      </c>
      <c r="B740" s="90" t="s">
        <v>75</v>
      </c>
      <c r="C740" s="50" t="s">
        <v>25</v>
      </c>
      <c r="D740" s="50" t="s">
        <v>2403</v>
      </c>
      <c r="E740" s="50" t="s">
        <v>573</v>
      </c>
      <c r="F740" s="53" t="s">
        <v>551</v>
      </c>
      <c r="G740" s="34" t="s">
        <v>2407</v>
      </c>
      <c r="H740" s="50" t="s">
        <v>141</v>
      </c>
      <c r="I740" s="34" t="s">
        <v>2408</v>
      </c>
      <c r="J740" s="50"/>
      <c r="K740" s="50"/>
      <c r="L740" s="50"/>
      <c r="M740" s="54">
        <v>13</v>
      </c>
      <c r="N740" s="226">
        <v>46103</v>
      </c>
      <c r="O740" s="225">
        <v>1</v>
      </c>
      <c r="P740" s="53" t="s">
        <v>24</v>
      </c>
      <c r="Q740" s="50" t="s">
        <v>597</v>
      </c>
      <c r="R740" s="34" t="s">
        <v>683</v>
      </c>
    </row>
    <row r="741" spans="1:18" ht="82.5" hidden="1">
      <c r="A741" s="50">
        <v>13</v>
      </c>
      <c r="B741" s="90" t="s">
        <v>2409</v>
      </c>
      <c r="C741" s="50" t="s">
        <v>25</v>
      </c>
      <c r="D741" s="50" t="s">
        <v>2410</v>
      </c>
      <c r="E741" s="50" t="s">
        <v>592</v>
      </c>
      <c r="F741" s="53" t="s">
        <v>554</v>
      </c>
      <c r="G741" s="34" t="s">
        <v>2411</v>
      </c>
      <c r="H741" s="50" t="s">
        <v>141</v>
      </c>
      <c r="I741" s="34" t="s">
        <v>2412</v>
      </c>
      <c r="J741" s="50"/>
      <c r="K741" s="50"/>
      <c r="L741" s="50"/>
      <c r="M741" s="54">
        <v>13</v>
      </c>
      <c r="N741" s="226">
        <v>46103</v>
      </c>
      <c r="O741" s="225">
        <v>1</v>
      </c>
      <c r="P741" s="53" t="s">
        <v>24</v>
      </c>
      <c r="Q741" s="50" t="s">
        <v>597</v>
      </c>
      <c r="R741" s="34" t="s">
        <v>683</v>
      </c>
    </row>
    <row r="742" spans="1:18" ht="49.5" hidden="1">
      <c r="A742" s="50">
        <v>14</v>
      </c>
      <c r="B742" s="90" t="s">
        <v>2413</v>
      </c>
      <c r="C742" s="50" t="s">
        <v>25</v>
      </c>
      <c r="D742" s="50" t="s">
        <v>2414</v>
      </c>
      <c r="E742" s="50" t="s">
        <v>652</v>
      </c>
      <c r="F742" s="53" t="s">
        <v>556</v>
      </c>
      <c r="G742" s="34" t="s">
        <v>2415</v>
      </c>
      <c r="H742" s="50" t="s">
        <v>141</v>
      </c>
      <c r="I742" s="34" t="s">
        <v>2416</v>
      </c>
      <c r="J742" s="50"/>
      <c r="K742" s="50"/>
      <c r="L742" s="50"/>
      <c r="M742" s="54">
        <v>13</v>
      </c>
      <c r="N742" s="226">
        <v>46103</v>
      </c>
      <c r="O742" s="225">
        <v>1</v>
      </c>
      <c r="P742" s="53" t="s">
        <v>24</v>
      </c>
      <c r="Q742" s="50" t="s">
        <v>597</v>
      </c>
      <c r="R742" s="34" t="s">
        <v>683</v>
      </c>
    </row>
    <row r="743" spans="1:18" ht="82.5" hidden="1">
      <c r="A743" s="50">
        <v>15</v>
      </c>
      <c r="B743" s="90" t="s">
        <v>364</v>
      </c>
      <c r="C743" s="50" t="s">
        <v>25</v>
      </c>
      <c r="D743" s="50" t="s">
        <v>2414</v>
      </c>
      <c r="E743" s="50" t="s">
        <v>736</v>
      </c>
      <c r="F743" s="53" t="s">
        <v>551</v>
      </c>
      <c r="G743" s="34" t="s">
        <v>2417</v>
      </c>
      <c r="H743" s="50" t="s">
        <v>141</v>
      </c>
      <c r="I743" s="34" t="s">
        <v>2418</v>
      </c>
      <c r="J743" s="50"/>
      <c r="K743" s="50"/>
      <c r="L743" s="50"/>
      <c r="M743" s="54">
        <v>13</v>
      </c>
      <c r="N743" s="226">
        <v>46103</v>
      </c>
      <c r="O743" s="225">
        <v>4</v>
      </c>
      <c r="P743" s="53" t="s">
        <v>24</v>
      </c>
      <c r="Q743" s="50" t="s">
        <v>597</v>
      </c>
      <c r="R743" s="34" t="s">
        <v>683</v>
      </c>
    </row>
    <row r="744" spans="1:18" ht="66" hidden="1">
      <c r="A744" s="50">
        <v>16</v>
      </c>
      <c r="B744" s="90" t="s">
        <v>58</v>
      </c>
      <c r="C744" s="50" t="s">
        <v>25</v>
      </c>
      <c r="D744" s="50" t="s">
        <v>2414</v>
      </c>
      <c r="E744" s="50" t="s">
        <v>652</v>
      </c>
      <c r="F744" s="53" t="s">
        <v>551</v>
      </c>
      <c r="G744" s="34" t="s">
        <v>2419</v>
      </c>
      <c r="H744" s="50" t="s">
        <v>141</v>
      </c>
      <c r="I744" s="34" t="s">
        <v>2420</v>
      </c>
      <c r="J744" s="50"/>
      <c r="K744" s="50"/>
      <c r="L744" s="50"/>
      <c r="M744" s="54">
        <v>13</v>
      </c>
      <c r="N744" s="226">
        <v>46103</v>
      </c>
      <c r="O744" s="225">
        <v>1</v>
      </c>
      <c r="P744" s="53" t="s">
        <v>111</v>
      </c>
      <c r="Q744" s="50" t="s">
        <v>597</v>
      </c>
      <c r="R744" s="34" t="s">
        <v>683</v>
      </c>
    </row>
    <row r="745" spans="1:18" ht="99" hidden="1">
      <c r="A745" s="50">
        <v>17</v>
      </c>
      <c r="B745" s="90" t="s">
        <v>2421</v>
      </c>
      <c r="C745" s="50" t="s">
        <v>25</v>
      </c>
      <c r="D745" s="50" t="s">
        <v>2422</v>
      </c>
      <c r="E745" s="50" t="s">
        <v>584</v>
      </c>
      <c r="F745" s="53" t="s">
        <v>553</v>
      </c>
      <c r="G745" s="34" t="s">
        <v>2423</v>
      </c>
      <c r="H745" s="50" t="s">
        <v>141</v>
      </c>
      <c r="I745" s="34" t="s">
        <v>2424</v>
      </c>
      <c r="J745" s="50"/>
      <c r="K745" s="50"/>
      <c r="L745" s="50"/>
      <c r="M745" s="54">
        <v>13</v>
      </c>
      <c r="N745" s="226">
        <v>46103</v>
      </c>
      <c r="O745" s="225">
        <v>1</v>
      </c>
      <c r="P745" s="53" t="s">
        <v>24</v>
      </c>
      <c r="Q745" s="50" t="s">
        <v>575</v>
      </c>
      <c r="R745" s="34" t="s">
        <v>708</v>
      </c>
    </row>
    <row r="746" spans="1:18" ht="99" hidden="1">
      <c r="A746" s="50">
        <v>18</v>
      </c>
      <c r="B746" s="90" t="s">
        <v>2425</v>
      </c>
      <c r="C746" s="50" t="s">
        <v>25</v>
      </c>
      <c r="D746" s="50" t="s">
        <v>2426</v>
      </c>
      <c r="E746" s="50" t="s">
        <v>612</v>
      </c>
      <c r="F746" s="53" t="s">
        <v>553</v>
      </c>
      <c r="G746" s="34" t="s">
        <v>2427</v>
      </c>
      <c r="H746" s="50" t="s">
        <v>141</v>
      </c>
      <c r="I746" s="34" t="s">
        <v>2428</v>
      </c>
      <c r="J746" s="50"/>
      <c r="K746" s="50"/>
      <c r="L746" s="50"/>
      <c r="M746" s="54">
        <v>13</v>
      </c>
      <c r="N746" s="226">
        <v>46104</v>
      </c>
      <c r="O746" s="225">
        <v>2</v>
      </c>
      <c r="P746" s="53" t="s">
        <v>24</v>
      </c>
      <c r="Q746" s="50" t="s">
        <v>643</v>
      </c>
      <c r="R746" s="34" t="s">
        <v>766</v>
      </c>
    </row>
    <row r="747" spans="1:18" ht="66" hidden="1">
      <c r="A747" s="50">
        <v>19</v>
      </c>
      <c r="B747" s="90" t="s">
        <v>2429</v>
      </c>
      <c r="C747" s="50" t="s">
        <v>25</v>
      </c>
      <c r="D747" s="50" t="s">
        <v>2430</v>
      </c>
      <c r="E747" s="50" t="s">
        <v>592</v>
      </c>
      <c r="F747" s="53" t="s">
        <v>553</v>
      </c>
      <c r="G747" s="34" t="s">
        <v>2431</v>
      </c>
      <c r="H747" s="50" t="s">
        <v>141</v>
      </c>
      <c r="I747" s="34" t="s">
        <v>2432</v>
      </c>
      <c r="J747" s="50"/>
      <c r="K747" s="50"/>
      <c r="L747" s="50"/>
      <c r="M747" s="54">
        <v>13</v>
      </c>
      <c r="N747" s="226">
        <v>46104</v>
      </c>
      <c r="O747" s="225">
        <v>1.5</v>
      </c>
      <c r="P747" s="53" t="s">
        <v>24</v>
      </c>
      <c r="Q747" s="50" t="s">
        <v>643</v>
      </c>
      <c r="R747" s="34" t="s">
        <v>766</v>
      </c>
    </row>
    <row r="748" spans="1:18" ht="66" hidden="1">
      <c r="A748" s="50">
        <v>20</v>
      </c>
      <c r="B748" s="90" t="s">
        <v>2433</v>
      </c>
      <c r="C748" s="50" t="s">
        <v>25</v>
      </c>
      <c r="D748" s="50" t="s">
        <v>2386</v>
      </c>
      <c r="E748" s="50" t="s">
        <v>652</v>
      </c>
      <c r="F748" s="53" t="s">
        <v>549</v>
      </c>
      <c r="G748" s="34" t="s">
        <v>2434</v>
      </c>
      <c r="H748" s="50" t="s">
        <v>141</v>
      </c>
      <c r="I748" s="34" t="s">
        <v>2435</v>
      </c>
      <c r="J748" s="50"/>
      <c r="K748" s="50"/>
      <c r="L748" s="50"/>
      <c r="M748" s="54">
        <v>13</v>
      </c>
      <c r="N748" s="226">
        <v>46104</v>
      </c>
      <c r="O748" s="225">
        <v>1</v>
      </c>
      <c r="P748" s="53" t="s">
        <v>24</v>
      </c>
      <c r="Q748" s="50" t="s">
        <v>643</v>
      </c>
      <c r="R748" s="34" t="s">
        <v>766</v>
      </c>
    </row>
    <row r="749" spans="1:18" ht="82.5" hidden="1">
      <c r="A749" s="50">
        <v>21</v>
      </c>
      <c r="B749" s="90" t="s">
        <v>2436</v>
      </c>
      <c r="C749" s="50" t="s">
        <v>25</v>
      </c>
      <c r="D749" s="50" t="s">
        <v>25</v>
      </c>
      <c r="E749" s="50" t="s">
        <v>736</v>
      </c>
      <c r="F749" s="53" t="s">
        <v>551</v>
      </c>
      <c r="G749" s="34" t="s">
        <v>2437</v>
      </c>
      <c r="H749" s="50" t="s">
        <v>141</v>
      </c>
      <c r="I749" s="34" t="s">
        <v>2438</v>
      </c>
      <c r="J749" s="50"/>
      <c r="K749" s="50"/>
      <c r="L749" s="50"/>
      <c r="M749" s="54">
        <v>13</v>
      </c>
      <c r="N749" s="226">
        <v>46104</v>
      </c>
      <c r="O749" s="225">
        <v>0.5</v>
      </c>
      <c r="P749" s="53" t="s">
        <v>24</v>
      </c>
      <c r="Q749" s="50" t="s">
        <v>643</v>
      </c>
      <c r="R749" s="34" t="s">
        <v>766</v>
      </c>
    </row>
    <row r="750" spans="1:18" ht="49.5" hidden="1">
      <c r="A750" s="50">
        <v>22</v>
      </c>
      <c r="B750" s="90" t="s">
        <v>2226</v>
      </c>
      <c r="C750" s="50" t="s">
        <v>25</v>
      </c>
      <c r="D750" s="50" t="s">
        <v>2439</v>
      </c>
      <c r="E750" s="50" t="s">
        <v>573</v>
      </c>
      <c r="F750" s="53" t="s">
        <v>551</v>
      </c>
      <c r="G750" s="34" t="s">
        <v>2440</v>
      </c>
      <c r="H750" s="50" t="s">
        <v>141</v>
      </c>
      <c r="I750" s="34" t="s">
        <v>2441</v>
      </c>
      <c r="J750" s="50"/>
      <c r="K750" s="50"/>
      <c r="L750" s="50"/>
      <c r="M750" s="54">
        <v>13</v>
      </c>
      <c r="N750" s="226">
        <v>46104</v>
      </c>
      <c r="O750" s="225">
        <v>0.5</v>
      </c>
      <c r="P750" s="53" t="s">
        <v>24</v>
      </c>
      <c r="Q750" s="50" t="s">
        <v>620</v>
      </c>
      <c r="R750" s="34" t="s">
        <v>801</v>
      </c>
    </row>
    <row r="751" spans="1:18" ht="49.5" hidden="1">
      <c r="A751" s="50">
        <v>23</v>
      </c>
      <c r="B751" s="90" t="s">
        <v>2230</v>
      </c>
      <c r="C751" s="50" t="s">
        <v>25</v>
      </c>
      <c r="D751" s="50" t="s">
        <v>2439</v>
      </c>
      <c r="E751" s="50" t="s">
        <v>573</v>
      </c>
      <c r="F751" s="53" t="s">
        <v>551</v>
      </c>
      <c r="G751" s="34" t="s">
        <v>2440</v>
      </c>
      <c r="H751" s="50" t="s">
        <v>141</v>
      </c>
      <c r="I751" s="34" t="s">
        <v>2441</v>
      </c>
      <c r="J751" s="50"/>
      <c r="K751" s="50"/>
      <c r="L751" s="50"/>
      <c r="M751" s="54">
        <v>13</v>
      </c>
      <c r="N751" s="226">
        <v>46104</v>
      </c>
      <c r="O751" s="225">
        <v>0.5</v>
      </c>
      <c r="P751" s="53" t="s">
        <v>24</v>
      </c>
      <c r="Q751" s="50" t="s">
        <v>620</v>
      </c>
      <c r="R751" s="34" t="s">
        <v>801</v>
      </c>
    </row>
    <row r="752" spans="1:18" ht="49.5" hidden="1">
      <c r="A752" s="50">
        <v>24</v>
      </c>
      <c r="B752" s="90" t="s">
        <v>2442</v>
      </c>
      <c r="C752" s="50" t="s">
        <v>25</v>
      </c>
      <c r="D752" s="50" t="s">
        <v>2439</v>
      </c>
      <c r="E752" s="50" t="s">
        <v>573</v>
      </c>
      <c r="F752" s="53" t="s">
        <v>551</v>
      </c>
      <c r="G752" s="34" t="s">
        <v>2440</v>
      </c>
      <c r="H752" s="50" t="s">
        <v>141</v>
      </c>
      <c r="I752" s="34" t="s">
        <v>2441</v>
      </c>
      <c r="J752" s="50"/>
      <c r="K752" s="50"/>
      <c r="L752" s="50"/>
      <c r="M752" s="54">
        <v>13</v>
      </c>
      <c r="N752" s="226">
        <v>46104</v>
      </c>
      <c r="O752" s="225">
        <v>0.5</v>
      </c>
      <c r="P752" s="53" t="s">
        <v>24</v>
      </c>
      <c r="Q752" s="50" t="s">
        <v>620</v>
      </c>
      <c r="R752" s="34" t="s">
        <v>801</v>
      </c>
    </row>
    <row r="753" spans="1:18" ht="49.5" hidden="1">
      <c r="A753" s="50">
        <v>25</v>
      </c>
      <c r="B753" s="90" t="s">
        <v>2443</v>
      </c>
      <c r="C753" s="50" t="s">
        <v>25</v>
      </c>
      <c r="D753" s="50" t="s">
        <v>2439</v>
      </c>
      <c r="E753" s="50" t="s">
        <v>573</v>
      </c>
      <c r="F753" s="53" t="s">
        <v>551</v>
      </c>
      <c r="G753" s="34" t="s">
        <v>2440</v>
      </c>
      <c r="H753" s="50" t="s">
        <v>141</v>
      </c>
      <c r="I753" s="34" t="s">
        <v>2441</v>
      </c>
      <c r="J753" s="50"/>
      <c r="K753" s="50"/>
      <c r="L753" s="50"/>
      <c r="M753" s="54">
        <v>13</v>
      </c>
      <c r="N753" s="226">
        <v>46104</v>
      </c>
      <c r="O753" s="225">
        <v>0.5</v>
      </c>
      <c r="P753" s="53" t="s">
        <v>24</v>
      </c>
      <c r="Q753" s="50" t="s">
        <v>620</v>
      </c>
      <c r="R753" s="34" t="s">
        <v>801</v>
      </c>
    </row>
    <row r="754" spans="1:18" ht="49.5" hidden="1">
      <c r="A754" s="50">
        <v>26</v>
      </c>
      <c r="B754" s="90" t="s">
        <v>2444</v>
      </c>
      <c r="C754" s="50" t="s">
        <v>25</v>
      </c>
      <c r="D754" s="50" t="s">
        <v>2445</v>
      </c>
      <c r="E754" s="50" t="s">
        <v>652</v>
      </c>
      <c r="F754" s="53" t="s">
        <v>549</v>
      </c>
      <c r="G754" s="34" t="s">
        <v>2446</v>
      </c>
      <c r="H754" s="50" t="s">
        <v>141</v>
      </c>
      <c r="I754" s="34" t="s">
        <v>2447</v>
      </c>
      <c r="J754" s="50"/>
      <c r="K754" s="50"/>
      <c r="L754" s="50"/>
      <c r="M754" s="54">
        <v>13</v>
      </c>
      <c r="N754" s="226">
        <v>46104</v>
      </c>
      <c r="O754" s="225">
        <v>0.5</v>
      </c>
      <c r="P754" s="53" t="s">
        <v>24</v>
      </c>
      <c r="Q754" s="50" t="s">
        <v>620</v>
      </c>
      <c r="R754" s="34" t="s">
        <v>801</v>
      </c>
    </row>
    <row r="755" spans="1:18" ht="82.5" hidden="1">
      <c r="A755" s="50">
        <v>27</v>
      </c>
      <c r="B755" s="90" t="s">
        <v>2204</v>
      </c>
      <c r="C755" s="50" t="s">
        <v>25</v>
      </c>
      <c r="D755" s="50" t="s">
        <v>2448</v>
      </c>
      <c r="E755" s="50" t="s">
        <v>584</v>
      </c>
      <c r="F755" s="53" t="s">
        <v>553</v>
      </c>
      <c r="G755" s="34" t="s">
        <v>2449</v>
      </c>
      <c r="H755" s="50" t="s">
        <v>141</v>
      </c>
      <c r="I755" s="34" t="s">
        <v>2450</v>
      </c>
      <c r="J755" s="50"/>
      <c r="K755" s="50"/>
      <c r="L755" s="50"/>
      <c r="M755" s="54">
        <v>13</v>
      </c>
      <c r="N755" s="226">
        <v>46104</v>
      </c>
      <c r="O755" s="225">
        <v>1</v>
      </c>
      <c r="P755" s="53" t="s">
        <v>24</v>
      </c>
      <c r="Q755" s="50" t="s">
        <v>620</v>
      </c>
      <c r="R755" s="34" t="s">
        <v>801</v>
      </c>
    </row>
    <row r="756" spans="1:18" ht="49.5" hidden="1">
      <c r="A756" s="50">
        <v>28</v>
      </c>
      <c r="B756" s="90" t="s">
        <v>58</v>
      </c>
      <c r="C756" s="50" t="s">
        <v>25</v>
      </c>
      <c r="D756" s="50" t="s">
        <v>2445</v>
      </c>
      <c r="E756" s="50" t="s">
        <v>652</v>
      </c>
      <c r="F756" s="53" t="s">
        <v>549</v>
      </c>
      <c r="G756" s="34" t="s">
        <v>2451</v>
      </c>
      <c r="H756" s="50" t="s">
        <v>141</v>
      </c>
      <c r="I756" s="34" t="s">
        <v>2452</v>
      </c>
      <c r="J756" s="50"/>
      <c r="K756" s="50"/>
      <c r="L756" s="50"/>
      <c r="M756" s="54">
        <v>13</v>
      </c>
      <c r="N756" s="226">
        <v>46104</v>
      </c>
      <c r="O756" s="225">
        <v>1</v>
      </c>
      <c r="P756" s="53" t="s">
        <v>24</v>
      </c>
      <c r="Q756" s="50" t="s">
        <v>620</v>
      </c>
      <c r="R756" s="34" t="s">
        <v>801</v>
      </c>
    </row>
    <row r="757" spans="1:18" ht="82.5" hidden="1">
      <c r="A757" s="50">
        <v>29</v>
      </c>
      <c r="B757" s="90" t="s">
        <v>2453</v>
      </c>
      <c r="C757" s="50">
        <v>2000019094</v>
      </c>
      <c r="D757" s="50" t="s">
        <v>2439</v>
      </c>
      <c r="E757" s="50" t="s">
        <v>573</v>
      </c>
      <c r="F757" s="53" t="s">
        <v>551</v>
      </c>
      <c r="G757" s="34" t="s">
        <v>2454</v>
      </c>
      <c r="H757" s="50" t="s">
        <v>141</v>
      </c>
      <c r="I757" s="34" t="s">
        <v>2455</v>
      </c>
      <c r="J757" s="50"/>
      <c r="K757" s="50"/>
      <c r="L757" s="50"/>
      <c r="M757" s="54">
        <v>13</v>
      </c>
      <c r="N757" s="226">
        <v>46105</v>
      </c>
      <c r="O757" s="225">
        <v>2</v>
      </c>
      <c r="P757" s="53" t="s">
        <v>24</v>
      </c>
      <c r="Q757" s="50" t="s">
        <v>643</v>
      </c>
      <c r="R757" s="34" t="s">
        <v>766</v>
      </c>
    </row>
    <row r="758" spans="1:18" ht="82.5" hidden="1">
      <c r="A758" s="50">
        <v>30</v>
      </c>
      <c r="B758" s="90" t="s">
        <v>2322</v>
      </c>
      <c r="C758" s="50" t="s">
        <v>25</v>
      </c>
      <c r="D758" s="50" t="s">
        <v>2456</v>
      </c>
      <c r="E758" s="50" t="s">
        <v>612</v>
      </c>
      <c r="F758" s="53" t="s">
        <v>555</v>
      </c>
      <c r="G758" s="34" t="s">
        <v>2457</v>
      </c>
      <c r="H758" s="50" t="s">
        <v>810</v>
      </c>
      <c r="I758" s="34" t="s">
        <v>2458</v>
      </c>
      <c r="J758" s="50"/>
      <c r="K758" s="50"/>
      <c r="L758" s="50"/>
      <c r="M758" s="54">
        <v>13</v>
      </c>
      <c r="N758" s="226">
        <v>46105</v>
      </c>
      <c r="O758" s="225">
        <v>2.5</v>
      </c>
      <c r="P758" s="53" t="s">
        <v>24</v>
      </c>
      <c r="Q758" s="50" t="s">
        <v>643</v>
      </c>
      <c r="R758" s="34" t="s">
        <v>766</v>
      </c>
    </row>
    <row r="759" spans="1:18" ht="82.5" hidden="1">
      <c r="A759" s="50">
        <v>31</v>
      </c>
      <c r="B759" s="90" t="s">
        <v>2459</v>
      </c>
      <c r="C759" s="50">
        <v>2000019095</v>
      </c>
      <c r="D759" s="50" t="s">
        <v>2456</v>
      </c>
      <c r="E759" s="50" t="s">
        <v>612</v>
      </c>
      <c r="F759" s="53" t="s">
        <v>555</v>
      </c>
      <c r="G759" s="34" t="s">
        <v>2460</v>
      </c>
      <c r="H759" s="50" t="s">
        <v>141</v>
      </c>
      <c r="I759" s="34" t="s">
        <v>2461</v>
      </c>
      <c r="J759" s="50"/>
      <c r="K759" s="50"/>
      <c r="L759" s="50"/>
      <c r="M759" s="54">
        <v>13</v>
      </c>
      <c r="N759" s="226">
        <v>46105</v>
      </c>
      <c r="O759" s="225">
        <v>0.5</v>
      </c>
      <c r="P759" s="53" t="s">
        <v>24</v>
      </c>
      <c r="Q759" s="50" t="s">
        <v>643</v>
      </c>
      <c r="R759" s="34" t="s">
        <v>766</v>
      </c>
    </row>
    <row r="760" spans="1:18" ht="82.5" hidden="1">
      <c r="A760" s="50">
        <v>32</v>
      </c>
      <c r="B760" s="90" t="s">
        <v>2462</v>
      </c>
      <c r="C760" s="50" t="s">
        <v>25</v>
      </c>
      <c r="D760" s="50" t="s">
        <v>2439</v>
      </c>
      <c r="E760" s="50" t="s">
        <v>874</v>
      </c>
      <c r="F760" s="53" t="s">
        <v>557</v>
      </c>
      <c r="G760" s="34" t="s">
        <v>2463</v>
      </c>
      <c r="H760" s="50" t="s">
        <v>141</v>
      </c>
      <c r="I760" s="34" t="s">
        <v>2464</v>
      </c>
      <c r="J760" s="50"/>
      <c r="K760" s="50"/>
      <c r="L760" s="50"/>
      <c r="M760" s="54">
        <v>13</v>
      </c>
      <c r="N760" s="226">
        <v>46105</v>
      </c>
      <c r="O760" s="225">
        <v>1</v>
      </c>
      <c r="P760" s="53" t="s">
        <v>24</v>
      </c>
      <c r="Q760" s="50" t="s">
        <v>643</v>
      </c>
      <c r="R760" s="34" t="s">
        <v>766</v>
      </c>
    </row>
    <row r="761" spans="1:18" ht="66" hidden="1">
      <c r="A761" s="50">
        <v>33</v>
      </c>
      <c r="B761" s="90" t="s">
        <v>2465</v>
      </c>
      <c r="C761" s="50" t="s">
        <v>25</v>
      </c>
      <c r="D761" s="50" t="s">
        <v>2466</v>
      </c>
      <c r="E761" s="50" t="s">
        <v>584</v>
      </c>
      <c r="F761" s="53" t="s">
        <v>554</v>
      </c>
      <c r="G761" s="34" t="s">
        <v>2467</v>
      </c>
      <c r="H761" s="50" t="s">
        <v>141</v>
      </c>
      <c r="I761" s="34" t="s">
        <v>2468</v>
      </c>
      <c r="J761" s="50"/>
      <c r="K761" s="50"/>
      <c r="L761" s="50"/>
      <c r="M761" s="54">
        <v>13</v>
      </c>
      <c r="N761" s="226">
        <v>46105</v>
      </c>
      <c r="O761" s="225">
        <v>0.5</v>
      </c>
      <c r="P761" s="53" t="s">
        <v>53</v>
      </c>
      <c r="Q761" s="50" t="s">
        <v>643</v>
      </c>
      <c r="R761" s="34" t="s">
        <v>766</v>
      </c>
    </row>
    <row r="762" spans="1:18" ht="66" hidden="1">
      <c r="A762" s="50">
        <v>34</v>
      </c>
      <c r="B762" s="90" t="s">
        <v>2469</v>
      </c>
      <c r="C762" s="50" t="s">
        <v>25</v>
      </c>
      <c r="D762" s="50" t="s">
        <v>2466</v>
      </c>
      <c r="E762" s="50" t="s">
        <v>584</v>
      </c>
      <c r="F762" s="53" t="s">
        <v>554</v>
      </c>
      <c r="G762" s="34" t="s">
        <v>2467</v>
      </c>
      <c r="H762" s="50" t="s">
        <v>141</v>
      </c>
      <c r="I762" s="34" t="s">
        <v>2470</v>
      </c>
      <c r="J762" s="50"/>
      <c r="K762" s="50"/>
      <c r="L762" s="50"/>
      <c r="M762" s="54">
        <v>13</v>
      </c>
      <c r="N762" s="226">
        <v>46105</v>
      </c>
      <c r="O762" s="225">
        <v>1</v>
      </c>
      <c r="P762" s="53" t="s">
        <v>53</v>
      </c>
      <c r="Q762" s="50" t="s">
        <v>643</v>
      </c>
      <c r="R762" s="34" t="s">
        <v>766</v>
      </c>
    </row>
    <row r="763" spans="1:18" ht="66" hidden="1">
      <c r="A763" s="50">
        <v>35</v>
      </c>
      <c r="B763" s="90" t="s">
        <v>58</v>
      </c>
      <c r="C763" s="50" t="s">
        <v>25</v>
      </c>
      <c r="D763" s="50" t="s">
        <v>2471</v>
      </c>
      <c r="E763" s="50" t="s">
        <v>652</v>
      </c>
      <c r="F763" s="53" t="s">
        <v>549</v>
      </c>
      <c r="G763" s="34" t="s">
        <v>2472</v>
      </c>
      <c r="H763" s="50" t="s">
        <v>141</v>
      </c>
      <c r="I763" s="34" t="s">
        <v>2473</v>
      </c>
      <c r="J763" s="50"/>
      <c r="K763" s="50"/>
      <c r="L763" s="50"/>
      <c r="M763" s="54">
        <v>13</v>
      </c>
      <c r="N763" s="226">
        <v>46105</v>
      </c>
      <c r="O763" s="225">
        <v>1</v>
      </c>
      <c r="P763" s="53" t="s">
        <v>24</v>
      </c>
      <c r="Q763" s="50" t="s">
        <v>643</v>
      </c>
      <c r="R763" s="34" t="s">
        <v>766</v>
      </c>
    </row>
    <row r="764" spans="1:18" ht="66" hidden="1">
      <c r="A764" s="50">
        <v>36</v>
      </c>
      <c r="B764" s="90" t="s">
        <v>2474</v>
      </c>
      <c r="C764" s="50" t="s">
        <v>25</v>
      </c>
      <c r="D764" s="50" t="s">
        <v>2439</v>
      </c>
      <c r="E764" s="50" t="s">
        <v>573</v>
      </c>
      <c r="F764" s="53" t="s">
        <v>551</v>
      </c>
      <c r="G764" s="34" t="s">
        <v>2475</v>
      </c>
      <c r="H764" s="50" t="s">
        <v>141</v>
      </c>
      <c r="I764" s="34" t="s">
        <v>2476</v>
      </c>
      <c r="J764" s="50"/>
      <c r="K764" s="50"/>
      <c r="L764" s="50"/>
      <c r="M764" s="54">
        <v>13</v>
      </c>
      <c r="N764" s="226">
        <v>46105</v>
      </c>
      <c r="O764" s="225">
        <v>0.5</v>
      </c>
      <c r="P764" s="53" t="s">
        <v>24</v>
      </c>
      <c r="Q764" s="50" t="s">
        <v>643</v>
      </c>
      <c r="R764" s="34" t="s">
        <v>766</v>
      </c>
    </row>
    <row r="765" spans="1:18" ht="66" hidden="1">
      <c r="A765" s="50">
        <v>37</v>
      </c>
      <c r="B765" s="90" t="s">
        <v>2477</v>
      </c>
      <c r="C765" s="50" t="s">
        <v>25</v>
      </c>
      <c r="D765" s="50" t="s">
        <v>2478</v>
      </c>
      <c r="E765" s="50" t="s">
        <v>652</v>
      </c>
      <c r="F765" s="53" t="s">
        <v>553</v>
      </c>
      <c r="G765" s="34" t="s">
        <v>2479</v>
      </c>
      <c r="H765" s="50" t="s">
        <v>141</v>
      </c>
      <c r="I765" s="34" t="s">
        <v>2480</v>
      </c>
      <c r="J765" s="50"/>
      <c r="K765" s="50"/>
      <c r="L765" s="50"/>
      <c r="M765" s="54">
        <v>13</v>
      </c>
      <c r="N765" s="226">
        <v>46105</v>
      </c>
      <c r="O765" s="225">
        <v>1.5</v>
      </c>
      <c r="P765" s="53" t="s">
        <v>24</v>
      </c>
      <c r="Q765" s="50" t="s">
        <v>620</v>
      </c>
      <c r="R765" s="34" t="s">
        <v>801</v>
      </c>
    </row>
    <row r="766" spans="1:18" ht="49.5" hidden="1">
      <c r="A766" s="50">
        <v>38</v>
      </c>
      <c r="B766" s="90" t="s">
        <v>86</v>
      </c>
      <c r="C766" s="50" t="s">
        <v>25</v>
      </c>
      <c r="D766" s="50" t="s">
        <v>2481</v>
      </c>
      <c r="E766" s="50" t="s">
        <v>584</v>
      </c>
      <c r="F766" s="53" t="s">
        <v>552</v>
      </c>
      <c r="G766" s="34" t="s">
        <v>2482</v>
      </c>
      <c r="H766" s="50" t="s">
        <v>141</v>
      </c>
      <c r="I766" s="34" t="s">
        <v>2483</v>
      </c>
      <c r="J766" s="50"/>
      <c r="K766" s="50"/>
      <c r="L766" s="50"/>
      <c r="M766" s="54">
        <v>13</v>
      </c>
      <c r="N766" s="226">
        <v>46105</v>
      </c>
      <c r="O766" s="225">
        <v>1</v>
      </c>
      <c r="P766" s="53" t="s">
        <v>24</v>
      </c>
      <c r="Q766" s="50" t="s">
        <v>620</v>
      </c>
      <c r="R766" s="34" t="s">
        <v>801</v>
      </c>
    </row>
    <row r="767" spans="1:18" ht="66" hidden="1">
      <c r="A767" s="50">
        <v>39</v>
      </c>
      <c r="B767" s="90" t="s">
        <v>344</v>
      </c>
      <c r="C767" s="50" t="s">
        <v>25</v>
      </c>
      <c r="D767" s="50" t="s">
        <v>2484</v>
      </c>
      <c r="E767" s="50" t="s">
        <v>652</v>
      </c>
      <c r="F767" s="53" t="s">
        <v>549</v>
      </c>
      <c r="G767" s="34" t="s">
        <v>2485</v>
      </c>
      <c r="H767" s="50" t="s">
        <v>141</v>
      </c>
      <c r="I767" s="34" t="s">
        <v>2486</v>
      </c>
      <c r="J767" s="50"/>
      <c r="K767" s="50"/>
      <c r="L767" s="50"/>
      <c r="M767" s="54">
        <v>13</v>
      </c>
      <c r="N767" s="226">
        <v>46106</v>
      </c>
      <c r="O767" s="225">
        <v>1</v>
      </c>
      <c r="P767" s="53" t="s">
        <v>24</v>
      </c>
      <c r="Q767" s="50" t="s">
        <v>575</v>
      </c>
      <c r="R767" s="34" t="s">
        <v>576</v>
      </c>
    </row>
    <row r="768" spans="1:18" ht="49.5" hidden="1">
      <c r="A768" s="50">
        <v>40</v>
      </c>
      <c r="B768" s="90" t="s">
        <v>2487</v>
      </c>
      <c r="C768" s="50" t="s">
        <v>25</v>
      </c>
      <c r="D768" s="50" t="s">
        <v>2481</v>
      </c>
      <c r="E768" s="50" t="s">
        <v>592</v>
      </c>
      <c r="F768" s="53" t="s">
        <v>554</v>
      </c>
      <c r="G768" s="34" t="s">
        <v>2488</v>
      </c>
      <c r="H768" s="50" t="s">
        <v>141</v>
      </c>
      <c r="I768" s="34" t="s">
        <v>2489</v>
      </c>
      <c r="J768" s="50"/>
      <c r="K768" s="50"/>
      <c r="L768" s="50"/>
      <c r="M768" s="54">
        <v>13</v>
      </c>
      <c r="N768" s="226">
        <v>46106</v>
      </c>
      <c r="O768" s="225">
        <v>0.5</v>
      </c>
      <c r="P768" s="53" t="s">
        <v>53</v>
      </c>
      <c r="Q768" s="50" t="s">
        <v>575</v>
      </c>
      <c r="R768" s="34" t="s">
        <v>576</v>
      </c>
    </row>
    <row r="769" spans="1:22" ht="82.5" hidden="1">
      <c r="A769" s="50">
        <v>41</v>
      </c>
      <c r="B769" s="90" t="s">
        <v>167</v>
      </c>
      <c r="C769" s="50" t="s">
        <v>25</v>
      </c>
      <c r="D769" s="50" t="s">
        <v>2490</v>
      </c>
      <c r="E769" s="50" t="s">
        <v>584</v>
      </c>
      <c r="F769" s="53" t="s">
        <v>552</v>
      </c>
      <c r="G769" s="34" t="s">
        <v>1512</v>
      </c>
      <c r="H769" s="50" t="s">
        <v>141</v>
      </c>
      <c r="I769" s="34" t="s">
        <v>2491</v>
      </c>
      <c r="J769" s="50"/>
      <c r="K769" s="50"/>
      <c r="L769" s="50"/>
      <c r="M769" s="54">
        <v>13</v>
      </c>
      <c r="N769" s="226">
        <v>46106</v>
      </c>
      <c r="O769" s="225">
        <v>1</v>
      </c>
      <c r="P769" s="53" t="s">
        <v>24</v>
      </c>
      <c r="Q769" s="50" t="s">
        <v>575</v>
      </c>
      <c r="R769" s="34" t="s">
        <v>576</v>
      </c>
    </row>
    <row r="770" spans="1:22" ht="49.5" hidden="1">
      <c r="A770" s="50">
        <v>42</v>
      </c>
      <c r="B770" s="90" t="s">
        <v>2492</v>
      </c>
      <c r="C770" s="50" t="s">
        <v>25</v>
      </c>
      <c r="D770" s="50" t="s">
        <v>2493</v>
      </c>
      <c r="E770" s="50" t="s">
        <v>612</v>
      </c>
      <c r="F770" s="53" t="s">
        <v>553</v>
      </c>
      <c r="G770" s="34" t="s">
        <v>2494</v>
      </c>
      <c r="H770" s="50" t="s">
        <v>141</v>
      </c>
      <c r="I770" s="34" t="s">
        <v>2495</v>
      </c>
      <c r="J770" s="50"/>
      <c r="K770" s="50"/>
      <c r="L770" s="50"/>
      <c r="M770" s="54">
        <v>13</v>
      </c>
      <c r="N770" s="226">
        <v>46106</v>
      </c>
      <c r="O770" s="225">
        <v>0.5</v>
      </c>
      <c r="P770" s="53" t="s">
        <v>24</v>
      </c>
      <c r="Q770" s="50" t="s">
        <v>575</v>
      </c>
      <c r="R770" s="34" t="s">
        <v>576</v>
      </c>
    </row>
    <row r="771" spans="1:22" ht="49.5" hidden="1">
      <c r="A771" s="50">
        <v>43</v>
      </c>
      <c r="B771" s="90" t="s">
        <v>86</v>
      </c>
      <c r="C771" s="50" t="s">
        <v>25</v>
      </c>
      <c r="D771" s="50" t="s">
        <v>2490</v>
      </c>
      <c r="E771" s="50" t="s">
        <v>584</v>
      </c>
      <c r="F771" s="53" t="s">
        <v>552</v>
      </c>
      <c r="G771" s="34" t="s">
        <v>2496</v>
      </c>
      <c r="H771" s="50" t="s">
        <v>141</v>
      </c>
      <c r="I771" s="34" t="s">
        <v>2497</v>
      </c>
      <c r="J771" s="50"/>
      <c r="K771" s="50"/>
      <c r="L771" s="50"/>
      <c r="M771" s="54">
        <v>13</v>
      </c>
      <c r="N771" s="226">
        <v>46106</v>
      </c>
      <c r="O771" s="225">
        <v>0.5</v>
      </c>
      <c r="P771" s="53" t="s">
        <v>24</v>
      </c>
      <c r="Q771" s="50" t="s">
        <v>575</v>
      </c>
      <c r="R771" s="34" t="s">
        <v>576</v>
      </c>
    </row>
    <row r="772" spans="1:22" ht="66" hidden="1">
      <c r="A772" s="50">
        <v>44</v>
      </c>
      <c r="B772" s="90" t="s">
        <v>59</v>
      </c>
      <c r="C772" s="50" t="s">
        <v>25</v>
      </c>
      <c r="D772" s="50" t="s">
        <v>2498</v>
      </c>
      <c r="E772" s="50" t="s">
        <v>652</v>
      </c>
      <c r="F772" s="53" t="s">
        <v>549</v>
      </c>
      <c r="G772" s="34" t="s">
        <v>2499</v>
      </c>
      <c r="H772" s="50" t="s">
        <v>141</v>
      </c>
      <c r="I772" s="34" t="s">
        <v>2500</v>
      </c>
      <c r="J772" s="50"/>
      <c r="K772" s="50"/>
      <c r="L772" s="50"/>
      <c r="M772" s="54">
        <v>13</v>
      </c>
      <c r="N772" s="226">
        <v>46106</v>
      </c>
      <c r="O772" s="225">
        <v>1</v>
      </c>
      <c r="P772" s="53" t="s">
        <v>24</v>
      </c>
      <c r="Q772" s="50" t="s">
        <v>575</v>
      </c>
      <c r="R772" s="34" t="s">
        <v>576</v>
      </c>
    </row>
    <row r="773" spans="1:22" ht="66" hidden="1">
      <c r="A773" s="50">
        <v>45</v>
      </c>
      <c r="B773" s="90" t="s">
        <v>2501</v>
      </c>
      <c r="C773" s="50" t="s">
        <v>25</v>
      </c>
      <c r="D773" s="50" t="s">
        <v>2490</v>
      </c>
      <c r="E773" s="50" t="s">
        <v>584</v>
      </c>
      <c r="F773" s="53" t="s">
        <v>552</v>
      </c>
      <c r="G773" s="34" t="s">
        <v>2502</v>
      </c>
      <c r="H773" s="50" t="s">
        <v>141</v>
      </c>
      <c r="I773" s="34" t="s">
        <v>2503</v>
      </c>
      <c r="J773" s="50"/>
      <c r="K773" s="50"/>
      <c r="L773" s="50"/>
      <c r="M773" s="54">
        <v>13</v>
      </c>
      <c r="N773" s="226">
        <v>46106</v>
      </c>
      <c r="O773" s="225">
        <v>1</v>
      </c>
      <c r="P773" s="53" t="s">
        <v>24</v>
      </c>
      <c r="Q773" s="50" t="s">
        <v>575</v>
      </c>
      <c r="R773" s="34" t="s">
        <v>576</v>
      </c>
    </row>
    <row r="774" spans="1:22" ht="148.5" hidden="1">
      <c r="A774" s="50">
        <v>46</v>
      </c>
      <c r="B774" s="90" t="s">
        <v>720</v>
      </c>
      <c r="C774" s="50" t="s">
        <v>25</v>
      </c>
      <c r="D774" s="50" t="s">
        <v>2414</v>
      </c>
      <c r="E774" s="50" t="s">
        <v>652</v>
      </c>
      <c r="F774" s="53" t="s">
        <v>549</v>
      </c>
      <c r="G774" s="34" t="s">
        <v>2504</v>
      </c>
      <c r="H774" s="50" t="s">
        <v>141</v>
      </c>
      <c r="I774" s="34" t="s">
        <v>2505</v>
      </c>
      <c r="J774" s="50"/>
      <c r="K774" s="50"/>
      <c r="L774" s="50"/>
      <c r="M774" s="54">
        <v>13</v>
      </c>
      <c r="N774" s="226">
        <v>46106</v>
      </c>
      <c r="O774" s="225">
        <v>2</v>
      </c>
      <c r="P774" s="53" t="s">
        <v>53</v>
      </c>
      <c r="Q774" s="50" t="s">
        <v>597</v>
      </c>
      <c r="R774" s="34" t="s">
        <v>598</v>
      </c>
    </row>
    <row r="775" spans="1:22" s="138" customFormat="1" ht="66" hidden="1">
      <c r="A775" s="135">
        <v>47</v>
      </c>
      <c r="B775" s="134" t="s">
        <v>108</v>
      </c>
      <c r="C775" s="50" t="s">
        <v>25</v>
      </c>
      <c r="D775" s="50" t="s">
        <v>2506</v>
      </c>
      <c r="E775" s="135" t="s">
        <v>736</v>
      </c>
      <c r="F775" s="80" t="s">
        <v>551</v>
      </c>
      <c r="G775" s="136" t="s">
        <v>2507</v>
      </c>
      <c r="H775" s="135" t="s">
        <v>141</v>
      </c>
      <c r="I775" s="136" t="s">
        <v>2508</v>
      </c>
      <c r="J775" s="50"/>
      <c r="K775" s="50"/>
      <c r="L775" s="50"/>
      <c r="M775" s="159">
        <v>13</v>
      </c>
      <c r="N775" s="229">
        <v>46107</v>
      </c>
      <c r="O775" s="230">
        <v>-0.5</v>
      </c>
      <c r="P775" s="80" t="s">
        <v>24</v>
      </c>
      <c r="Q775" s="135" t="s">
        <v>575</v>
      </c>
      <c r="R775" s="136" t="s">
        <v>576</v>
      </c>
      <c r="S775" s="148"/>
      <c r="T775" s="148"/>
      <c r="U775" s="148"/>
      <c r="V775" s="148"/>
    </row>
    <row r="776" spans="1:22" ht="82.5" hidden="1">
      <c r="A776" s="50">
        <v>48</v>
      </c>
      <c r="B776" s="90" t="s">
        <v>2509</v>
      </c>
      <c r="C776" s="50" t="s">
        <v>25</v>
      </c>
      <c r="D776" s="50" t="s">
        <v>2510</v>
      </c>
      <c r="E776" s="50" t="s">
        <v>592</v>
      </c>
      <c r="F776" s="53" t="s">
        <v>555</v>
      </c>
      <c r="G776" s="34" t="s">
        <v>2511</v>
      </c>
      <c r="H776" s="50" t="s">
        <v>141</v>
      </c>
      <c r="I776" s="34" t="s">
        <v>2512</v>
      </c>
      <c r="J776" s="50"/>
      <c r="K776" s="50"/>
      <c r="L776" s="50"/>
      <c r="M776" s="54">
        <v>13</v>
      </c>
      <c r="N776" s="226">
        <v>46107</v>
      </c>
      <c r="O776" s="225">
        <v>0.5</v>
      </c>
      <c r="P776" s="53" t="s">
        <v>24</v>
      </c>
      <c r="Q776" s="50" t="s">
        <v>575</v>
      </c>
      <c r="R776" s="34" t="s">
        <v>576</v>
      </c>
    </row>
    <row r="777" spans="1:22" ht="82.5" hidden="1">
      <c r="A777" s="50">
        <v>49</v>
      </c>
      <c r="B777" s="90" t="s">
        <v>2513</v>
      </c>
      <c r="C777" s="50" t="s">
        <v>25</v>
      </c>
      <c r="D777" s="50" t="s">
        <v>2510</v>
      </c>
      <c r="E777" s="50" t="s">
        <v>592</v>
      </c>
      <c r="F777" s="53" t="s">
        <v>555</v>
      </c>
      <c r="G777" s="34" t="s">
        <v>2511</v>
      </c>
      <c r="H777" s="50" t="s">
        <v>141</v>
      </c>
      <c r="I777" s="34" t="s">
        <v>2512</v>
      </c>
      <c r="J777" s="50"/>
      <c r="K777" s="50"/>
      <c r="L777" s="50"/>
      <c r="M777" s="54">
        <v>13</v>
      </c>
      <c r="N777" s="226">
        <v>46107</v>
      </c>
      <c r="O777" s="225">
        <v>0.5</v>
      </c>
      <c r="P777" s="53" t="s">
        <v>24</v>
      </c>
      <c r="Q777" s="50" t="s">
        <v>575</v>
      </c>
      <c r="R777" s="34" t="s">
        <v>576</v>
      </c>
    </row>
    <row r="778" spans="1:22" ht="82.5" hidden="1">
      <c r="A778" s="50">
        <v>50</v>
      </c>
      <c r="B778" s="90" t="s">
        <v>2514</v>
      </c>
      <c r="C778" s="50" t="s">
        <v>25</v>
      </c>
      <c r="D778" s="50" t="s">
        <v>2510</v>
      </c>
      <c r="E778" s="50" t="s">
        <v>592</v>
      </c>
      <c r="F778" s="53" t="s">
        <v>555</v>
      </c>
      <c r="G778" s="34" t="s">
        <v>2511</v>
      </c>
      <c r="H778" s="50" t="s">
        <v>141</v>
      </c>
      <c r="I778" s="34" t="s">
        <v>2515</v>
      </c>
      <c r="J778" s="50"/>
      <c r="K778" s="50"/>
      <c r="L778" s="50"/>
      <c r="M778" s="54">
        <v>13</v>
      </c>
      <c r="N778" s="226">
        <v>46107</v>
      </c>
      <c r="O778" s="225">
        <v>1</v>
      </c>
      <c r="P778" s="53" t="s">
        <v>24</v>
      </c>
      <c r="Q778" s="50" t="s">
        <v>575</v>
      </c>
      <c r="R778" s="34" t="s">
        <v>576</v>
      </c>
    </row>
    <row r="779" spans="1:22" ht="82.5" hidden="1">
      <c r="A779" s="50">
        <v>51</v>
      </c>
      <c r="B779" s="90" t="s">
        <v>99</v>
      </c>
      <c r="C779" s="50" t="s">
        <v>25</v>
      </c>
      <c r="D779" s="50" t="s">
        <v>2510</v>
      </c>
      <c r="E779" s="50" t="s">
        <v>592</v>
      </c>
      <c r="F779" s="53" t="s">
        <v>1071</v>
      </c>
      <c r="G779" s="34" t="s">
        <v>2516</v>
      </c>
      <c r="H779" s="50" t="s">
        <v>141</v>
      </c>
      <c r="I779" s="34" t="s">
        <v>2517</v>
      </c>
      <c r="J779" s="50"/>
      <c r="K779" s="50"/>
      <c r="L779" s="50"/>
      <c r="M779" s="54">
        <v>13</v>
      </c>
      <c r="N779" s="226">
        <v>46107</v>
      </c>
      <c r="O779" s="225">
        <v>0.5</v>
      </c>
      <c r="P779" s="53" t="s">
        <v>24</v>
      </c>
      <c r="Q779" s="50" t="s">
        <v>575</v>
      </c>
      <c r="R779" s="34" t="s">
        <v>576</v>
      </c>
    </row>
    <row r="780" spans="1:22" ht="66" hidden="1">
      <c r="A780" s="50">
        <v>52</v>
      </c>
      <c r="B780" s="90" t="s">
        <v>2518</v>
      </c>
      <c r="C780" s="50" t="s">
        <v>25</v>
      </c>
      <c r="D780" s="50" t="s">
        <v>2510</v>
      </c>
      <c r="E780" s="50" t="s">
        <v>592</v>
      </c>
      <c r="F780" s="53" t="s">
        <v>677</v>
      </c>
      <c r="G780" s="34" t="s">
        <v>2519</v>
      </c>
      <c r="H780" s="50" t="s">
        <v>141</v>
      </c>
      <c r="I780" s="34" t="s">
        <v>2520</v>
      </c>
      <c r="J780" s="50"/>
      <c r="K780" s="50"/>
      <c r="L780" s="50"/>
      <c r="M780" s="54">
        <v>13</v>
      </c>
      <c r="N780" s="226">
        <v>46107</v>
      </c>
      <c r="O780" s="225">
        <v>1</v>
      </c>
      <c r="P780" s="53" t="s">
        <v>24</v>
      </c>
      <c r="Q780" s="50" t="s">
        <v>575</v>
      </c>
      <c r="R780" s="34" t="s">
        <v>576</v>
      </c>
    </row>
    <row r="781" spans="1:22" ht="66" hidden="1">
      <c r="A781" s="50">
        <v>53</v>
      </c>
      <c r="B781" s="90" t="s">
        <v>2521</v>
      </c>
      <c r="C781" s="50" t="s">
        <v>25</v>
      </c>
      <c r="D781" s="50" t="s">
        <v>2510</v>
      </c>
      <c r="E781" s="50" t="s">
        <v>592</v>
      </c>
      <c r="F781" s="53" t="s">
        <v>677</v>
      </c>
      <c r="G781" s="34" t="s">
        <v>2519</v>
      </c>
      <c r="H781" s="50" t="s">
        <v>141</v>
      </c>
      <c r="I781" s="34" t="s">
        <v>2520</v>
      </c>
      <c r="J781" s="50"/>
      <c r="K781" s="50"/>
      <c r="L781" s="50"/>
      <c r="M781" s="54">
        <v>13</v>
      </c>
      <c r="N781" s="226">
        <v>46107</v>
      </c>
      <c r="O781" s="225">
        <v>1</v>
      </c>
      <c r="P781" s="53" t="s">
        <v>24</v>
      </c>
      <c r="Q781" s="50" t="s">
        <v>575</v>
      </c>
      <c r="R781" s="34" t="s">
        <v>576</v>
      </c>
    </row>
    <row r="782" spans="1:22" ht="66" hidden="1">
      <c r="A782" s="50">
        <v>54</v>
      </c>
      <c r="B782" s="90" t="s">
        <v>2522</v>
      </c>
      <c r="C782" s="50" t="s">
        <v>25</v>
      </c>
      <c r="D782" s="50" t="s">
        <v>2523</v>
      </c>
      <c r="E782" s="50" t="s">
        <v>652</v>
      </c>
      <c r="F782" s="53" t="s">
        <v>551</v>
      </c>
      <c r="G782" s="34" t="s">
        <v>2524</v>
      </c>
      <c r="H782" s="50" t="s">
        <v>141</v>
      </c>
      <c r="I782" s="34" t="s">
        <v>2525</v>
      </c>
      <c r="J782" s="50"/>
      <c r="K782" s="50"/>
      <c r="L782" s="50"/>
      <c r="M782" s="54">
        <v>13</v>
      </c>
      <c r="N782" s="226">
        <v>46107</v>
      </c>
      <c r="O782" s="225">
        <v>0.5</v>
      </c>
      <c r="P782" s="53" t="s">
        <v>53</v>
      </c>
      <c r="Q782" s="50" t="s">
        <v>575</v>
      </c>
      <c r="R782" s="34" t="s">
        <v>576</v>
      </c>
    </row>
    <row r="783" spans="1:22" ht="66" hidden="1">
      <c r="A783" s="50">
        <v>55</v>
      </c>
      <c r="B783" s="90" t="s">
        <v>2526</v>
      </c>
      <c r="C783" s="50" t="s">
        <v>25</v>
      </c>
      <c r="D783" s="50" t="s">
        <v>2527</v>
      </c>
      <c r="E783" s="50" t="s">
        <v>584</v>
      </c>
      <c r="F783" s="53" t="s">
        <v>553</v>
      </c>
      <c r="G783" s="34" t="s">
        <v>2528</v>
      </c>
      <c r="H783" s="50" t="s">
        <v>141</v>
      </c>
      <c r="I783" s="34" t="s">
        <v>2529</v>
      </c>
      <c r="J783" s="50"/>
      <c r="K783" s="50"/>
      <c r="L783" s="50"/>
      <c r="M783" s="54">
        <v>13</v>
      </c>
      <c r="N783" s="226">
        <v>46107</v>
      </c>
      <c r="O783" s="225">
        <v>1</v>
      </c>
      <c r="P783" s="53" t="s">
        <v>24</v>
      </c>
      <c r="Q783" s="50" t="s">
        <v>575</v>
      </c>
      <c r="R783" s="34" t="s">
        <v>576</v>
      </c>
    </row>
    <row r="784" spans="1:22" ht="82.5" hidden="1">
      <c r="A784" s="50">
        <v>56</v>
      </c>
      <c r="B784" s="90" t="s">
        <v>2530</v>
      </c>
      <c r="C784" s="50" t="s">
        <v>25</v>
      </c>
      <c r="D784" s="50" t="s">
        <v>2527</v>
      </c>
      <c r="E784" s="50" t="s">
        <v>584</v>
      </c>
      <c r="F784" s="53" t="s">
        <v>552</v>
      </c>
      <c r="G784" s="34" t="s">
        <v>2531</v>
      </c>
      <c r="H784" s="50" t="s">
        <v>141</v>
      </c>
      <c r="I784" s="34" t="s">
        <v>2532</v>
      </c>
      <c r="J784" s="50"/>
      <c r="K784" s="50"/>
      <c r="L784" s="50"/>
      <c r="M784" s="54">
        <v>13</v>
      </c>
      <c r="N784" s="226">
        <v>46107</v>
      </c>
      <c r="O784" s="225">
        <v>1</v>
      </c>
      <c r="P784" s="53" t="s">
        <v>24</v>
      </c>
      <c r="Q784" s="50" t="s">
        <v>575</v>
      </c>
      <c r="R784" s="34" t="s">
        <v>576</v>
      </c>
    </row>
    <row r="785" spans="1:18" ht="66" hidden="1">
      <c r="A785" s="50">
        <v>57</v>
      </c>
      <c r="B785" s="90" t="s">
        <v>418</v>
      </c>
      <c r="C785" s="50" t="s">
        <v>25</v>
      </c>
      <c r="D785" s="50" t="s">
        <v>2523</v>
      </c>
      <c r="E785" s="50" t="s">
        <v>652</v>
      </c>
      <c r="F785" s="53" t="s">
        <v>549</v>
      </c>
      <c r="G785" s="34" t="s">
        <v>2533</v>
      </c>
      <c r="H785" s="50" t="s">
        <v>141</v>
      </c>
      <c r="I785" s="34" t="s">
        <v>2534</v>
      </c>
      <c r="J785" s="50"/>
      <c r="K785" s="50"/>
      <c r="L785" s="50"/>
      <c r="M785" s="54">
        <v>13</v>
      </c>
      <c r="N785" s="226">
        <v>46107</v>
      </c>
      <c r="O785" s="225">
        <v>1</v>
      </c>
      <c r="P785" s="53" t="s">
        <v>24</v>
      </c>
      <c r="Q785" s="50" t="s">
        <v>575</v>
      </c>
      <c r="R785" s="34" t="s">
        <v>576</v>
      </c>
    </row>
    <row r="786" spans="1:18" ht="165" hidden="1">
      <c r="A786" s="50">
        <v>58</v>
      </c>
      <c r="B786" s="90" t="s">
        <v>720</v>
      </c>
      <c r="C786" s="50" t="s">
        <v>25</v>
      </c>
      <c r="D786" s="50" t="s">
        <v>2414</v>
      </c>
      <c r="E786" s="50" t="s">
        <v>652</v>
      </c>
      <c r="F786" s="53" t="s">
        <v>549</v>
      </c>
      <c r="G786" s="34" t="s">
        <v>2535</v>
      </c>
      <c r="H786" s="50" t="s">
        <v>810</v>
      </c>
      <c r="I786" s="34" t="s">
        <v>2536</v>
      </c>
      <c r="J786" s="50"/>
      <c r="K786" s="50"/>
      <c r="L786" s="50"/>
      <c r="M786" s="54">
        <v>13</v>
      </c>
      <c r="N786" s="226">
        <v>46107</v>
      </c>
      <c r="O786" s="225">
        <v>1</v>
      </c>
      <c r="P786" s="53" t="s">
        <v>24</v>
      </c>
      <c r="Q786" s="50" t="s">
        <v>597</v>
      </c>
      <c r="R786" s="34" t="s">
        <v>598</v>
      </c>
    </row>
    <row r="787" spans="1:18" ht="115.5" hidden="1">
      <c r="A787" s="50">
        <v>59</v>
      </c>
      <c r="B787" s="90" t="s">
        <v>2537</v>
      </c>
      <c r="C787" s="50" t="s">
        <v>2538</v>
      </c>
      <c r="D787" s="50" t="s">
        <v>2539</v>
      </c>
      <c r="E787" s="50" t="s">
        <v>592</v>
      </c>
      <c r="F787" s="53" t="s">
        <v>555</v>
      </c>
      <c r="G787" s="34" t="s">
        <v>2540</v>
      </c>
      <c r="H787" s="50" t="s">
        <v>141</v>
      </c>
      <c r="I787" s="34" t="s">
        <v>2541</v>
      </c>
      <c r="J787" s="50"/>
      <c r="K787" s="50"/>
      <c r="L787" s="50"/>
      <c r="M787" s="54">
        <v>13</v>
      </c>
      <c r="N787" s="226">
        <v>46107</v>
      </c>
      <c r="O787" s="225" t="s">
        <v>754</v>
      </c>
      <c r="P787" s="53" t="s">
        <v>53</v>
      </c>
      <c r="Q787" s="50" t="s">
        <v>597</v>
      </c>
      <c r="R787" s="34" t="s">
        <v>598</v>
      </c>
    </row>
    <row r="788" spans="1:18" ht="66" hidden="1">
      <c r="A788" s="50">
        <v>60</v>
      </c>
      <c r="B788" s="90" t="s">
        <v>2542</v>
      </c>
      <c r="C788" s="50" t="s">
        <v>25</v>
      </c>
      <c r="D788" s="50" t="s">
        <v>2543</v>
      </c>
      <c r="E788" s="50" t="s">
        <v>652</v>
      </c>
      <c r="F788" s="53" t="s">
        <v>549</v>
      </c>
      <c r="G788" s="34" t="s">
        <v>2544</v>
      </c>
      <c r="H788" s="50" t="s">
        <v>141</v>
      </c>
      <c r="I788" s="34" t="s">
        <v>2545</v>
      </c>
      <c r="J788" s="50"/>
      <c r="K788" s="50"/>
      <c r="L788" s="50"/>
      <c r="M788" s="54">
        <v>13</v>
      </c>
      <c r="N788" s="226">
        <v>46107</v>
      </c>
      <c r="O788" s="225">
        <v>1</v>
      </c>
      <c r="P788" s="53" t="s">
        <v>24</v>
      </c>
      <c r="Q788" s="50" t="s">
        <v>597</v>
      </c>
      <c r="R788" s="34" t="s">
        <v>598</v>
      </c>
    </row>
    <row r="789" spans="1:18" ht="66" hidden="1">
      <c r="A789" s="50">
        <v>61</v>
      </c>
      <c r="B789" s="90" t="s">
        <v>2546</v>
      </c>
      <c r="C789" s="50" t="s">
        <v>25</v>
      </c>
      <c r="D789" s="50" t="s">
        <v>2547</v>
      </c>
      <c r="E789" s="50" t="s">
        <v>584</v>
      </c>
      <c r="F789" s="53" t="s">
        <v>553</v>
      </c>
      <c r="G789" s="34" t="s">
        <v>2548</v>
      </c>
      <c r="H789" s="50" t="s">
        <v>141</v>
      </c>
      <c r="I789" s="34" t="s">
        <v>2549</v>
      </c>
      <c r="J789" s="50"/>
      <c r="K789" s="50"/>
      <c r="L789" s="50"/>
      <c r="M789" s="54">
        <v>13</v>
      </c>
      <c r="N789" s="226">
        <v>46108</v>
      </c>
      <c r="O789" s="225">
        <v>2</v>
      </c>
      <c r="P789" s="53" t="s">
        <v>24</v>
      </c>
      <c r="Q789" s="50" t="s">
        <v>620</v>
      </c>
      <c r="R789" s="34" t="s">
        <v>621</v>
      </c>
    </row>
    <row r="790" spans="1:18" ht="66" hidden="1">
      <c r="A790" s="50">
        <v>62</v>
      </c>
      <c r="B790" s="90" t="s">
        <v>2550</v>
      </c>
      <c r="C790" s="50" t="s">
        <v>25</v>
      </c>
      <c r="D790" s="50" t="s">
        <v>2551</v>
      </c>
      <c r="E790" s="50" t="s">
        <v>736</v>
      </c>
      <c r="F790" s="53" t="s">
        <v>550</v>
      </c>
      <c r="G790" s="34" t="s">
        <v>2552</v>
      </c>
      <c r="H790" s="50" t="s">
        <v>141</v>
      </c>
      <c r="I790" s="34" t="s">
        <v>2553</v>
      </c>
      <c r="J790" s="50"/>
      <c r="K790" s="50"/>
      <c r="L790" s="50"/>
      <c r="M790" s="54">
        <v>13</v>
      </c>
      <c r="N790" s="226">
        <v>46108</v>
      </c>
      <c r="O790" s="225">
        <v>1</v>
      </c>
      <c r="P790" s="53" t="s">
        <v>24</v>
      </c>
      <c r="Q790" s="50" t="s">
        <v>620</v>
      </c>
      <c r="R790" s="34" t="s">
        <v>621</v>
      </c>
    </row>
    <row r="791" spans="1:18" ht="99" hidden="1">
      <c r="A791" s="50">
        <v>63</v>
      </c>
      <c r="B791" s="90" t="s">
        <v>1633</v>
      </c>
      <c r="C791" s="50" t="s">
        <v>25</v>
      </c>
      <c r="D791" s="50" t="s">
        <v>2554</v>
      </c>
      <c r="E791" s="50" t="s">
        <v>652</v>
      </c>
      <c r="F791" s="53" t="s">
        <v>552</v>
      </c>
      <c r="G791" s="34" t="s">
        <v>2555</v>
      </c>
      <c r="H791" s="50" t="s">
        <v>141</v>
      </c>
      <c r="I791" s="34" t="s">
        <v>2556</v>
      </c>
      <c r="J791" s="50"/>
      <c r="K791" s="50"/>
      <c r="L791" s="50"/>
      <c r="M791" s="54">
        <v>13</v>
      </c>
      <c r="N791" s="226">
        <v>46108</v>
      </c>
      <c r="O791" s="225">
        <v>2</v>
      </c>
      <c r="P791" s="53" t="s">
        <v>24</v>
      </c>
      <c r="Q791" s="50" t="s">
        <v>643</v>
      </c>
      <c r="R791" s="34" t="s">
        <v>644</v>
      </c>
    </row>
    <row r="792" spans="1:18" ht="66" hidden="1">
      <c r="A792" s="50">
        <v>64</v>
      </c>
      <c r="B792" s="90" t="s">
        <v>58</v>
      </c>
      <c r="C792" s="50" t="s">
        <v>25</v>
      </c>
      <c r="D792" s="50" t="s">
        <v>2557</v>
      </c>
      <c r="E792" s="50" t="s">
        <v>652</v>
      </c>
      <c r="F792" s="53" t="s">
        <v>549</v>
      </c>
      <c r="G792" s="34" t="s">
        <v>2558</v>
      </c>
      <c r="H792" s="50" t="s">
        <v>141</v>
      </c>
      <c r="I792" s="34" t="s">
        <v>2559</v>
      </c>
      <c r="J792" s="50"/>
      <c r="K792" s="50"/>
      <c r="L792" s="50"/>
      <c r="M792" s="54">
        <v>13</v>
      </c>
      <c r="N792" s="226">
        <v>46108</v>
      </c>
      <c r="O792" s="225">
        <v>1</v>
      </c>
      <c r="P792" s="53" t="s">
        <v>24</v>
      </c>
      <c r="Q792" s="50" t="s">
        <v>643</v>
      </c>
      <c r="R792" s="34" t="s">
        <v>644</v>
      </c>
    </row>
    <row r="793" spans="1:18" ht="66" hidden="1">
      <c r="A793" s="50">
        <v>65</v>
      </c>
      <c r="B793" s="90" t="s">
        <v>59</v>
      </c>
      <c r="C793" s="50" t="s">
        <v>25</v>
      </c>
      <c r="D793" s="50" t="s">
        <v>2557</v>
      </c>
      <c r="E793" s="50" t="s">
        <v>652</v>
      </c>
      <c r="F793" s="53" t="s">
        <v>549</v>
      </c>
      <c r="G793" s="34" t="s">
        <v>2560</v>
      </c>
      <c r="H793" s="50" t="s">
        <v>141</v>
      </c>
      <c r="I793" s="34" t="s">
        <v>2561</v>
      </c>
      <c r="J793" s="50"/>
      <c r="K793" s="50"/>
      <c r="L793" s="50"/>
      <c r="M793" s="54">
        <v>13</v>
      </c>
      <c r="N793" s="226">
        <v>46108</v>
      </c>
      <c r="O793" s="225">
        <v>1</v>
      </c>
      <c r="P793" s="53" t="s">
        <v>24</v>
      </c>
      <c r="Q793" s="50" t="s">
        <v>643</v>
      </c>
      <c r="R793" s="34" t="s">
        <v>644</v>
      </c>
    </row>
    <row r="794" spans="1:18" ht="49.5" hidden="1">
      <c r="A794" s="50">
        <v>66</v>
      </c>
      <c r="B794" s="90" t="s">
        <v>2562</v>
      </c>
      <c r="C794" s="50" t="s">
        <v>25</v>
      </c>
      <c r="D794" s="50" t="s">
        <v>2557</v>
      </c>
      <c r="E794" s="50" t="s">
        <v>652</v>
      </c>
      <c r="F794" s="53" t="s">
        <v>549</v>
      </c>
      <c r="G794" s="34" t="s">
        <v>2563</v>
      </c>
      <c r="H794" s="50" t="s">
        <v>141</v>
      </c>
      <c r="I794" s="34" t="s">
        <v>2564</v>
      </c>
      <c r="J794" s="50"/>
      <c r="K794" s="50"/>
      <c r="L794" s="50"/>
      <c r="M794" s="54">
        <v>13</v>
      </c>
      <c r="N794" s="226">
        <v>46108</v>
      </c>
      <c r="O794" s="225">
        <v>0.5</v>
      </c>
      <c r="P794" s="53" t="s">
        <v>24</v>
      </c>
      <c r="Q794" s="50" t="s">
        <v>643</v>
      </c>
      <c r="R794" s="34" t="s">
        <v>644</v>
      </c>
    </row>
    <row r="795" spans="1:18" ht="49.5" hidden="1">
      <c r="A795" s="50">
        <v>67</v>
      </c>
      <c r="B795" s="90" t="s">
        <v>2565</v>
      </c>
      <c r="C795" s="50" t="s">
        <v>25</v>
      </c>
      <c r="D795" s="50" t="s">
        <v>2557</v>
      </c>
      <c r="E795" s="50" t="s">
        <v>652</v>
      </c>
      <c r="F795" s="53" t="s">
        <v>549</v>
      </c>
      <c r="G795" s="34" t="s">
        <v>2563</v>
      </c>
      <c r="H795" s="50" t="s">
        <v>141</v>
      </c>
      <c r="I795" s="34" t="s">
        <v>2566</v>
      </c>
      <c r="J795" s="50"/>
      <c r="K795" s="50"/>
      <c r="L795" s="50"/>
      <c r="M795" s="54">
        <v>13</v>
      </c>
      <c r="N795" s="226">
        <v>46108</v>
      </c>
      <c r="O795" s="225">
        <v>0.5</v>
      </c>
      <c r="P795" s="53" t="s">
        <v>24</v>
      </c>
      <c r="Q795" s="50" t="s">
        <v>643</v>
      </c>
      <c r="R795" s="34" t="s">
        <v>644</v>
      </c>
    </row>
    <row r="796" spans="1:18" ht="66" hidden="1">
      <c r="A796" s="50">
        <v>1</v>
      </c>
      <c r="B796" s="90" t="s">
        <v>101</v>
      </c>
      <c r="C796" s="50" t="s">
        <v>25</v>
      </c>
      <c r="D796" s="50" t="s">
        <v>2575</v>
      </c>
      <c r="E796" s="50" t="s">
        <v>652</v>
      </c>
      <c r="F796" s="53" t="s">
        <v>549</v>
      </c>
      <c r="G796" s="34" t="s">
        <v>2576</v>
      </c>
      <c r="H796" s="50" t="s">
        <v>141</v>
      </c>
      <c r="I796" s="34" t="s">
        <v>2577</v>
      </c>
      <c r="J796" s="50"/>
      <c r="K796" s="50"/>
      <c r="L796" s="50"/>
      <c r="M796" s="54">
        <v>14</v>
      </c>
      <c r="N796" s="226">
        <v>46109</v>
      </c>
      <c r="O796" s="225">
        <v>1.5</v>
      </c>
      <c r="P796" s="53" t="s">
        <v>24</v>
      </c>
      <c r="Q796" s="50" t="s">
        <v>620</v>
      </c>
      <c r="R796" s="34" t="s">
        <v>621</v>
      </c>
    </row>
    <row r="797" spans="1:18" ht="49.5" hidden="1">
      <c r="A797" s="50">
        <f>A796+1</f>
        <v>2</v>
      </c>
      <c r="B797" s="90" t="s">
        <v>1143</v>
      </c>
      <c r="C797" s="50" t="s">
        <v>25</v>
      </c>
      <c r="D797" s="50" t="s">
        <v>2578</v>
      </c>
      <c r="E797" s="50" t="s">
        <v>592</v>
      </c>
      <c r="F797" s="53" t="s">
        <v>553</v>
      </c>
      <c r="G797" s="34" t="s">
        <v>2579</v>
      </c>
      <c r="H797" s="50" t="s">
        <v>141</v>
      </c>
      <c r="I797" s="34" t="s">
        <v>2580</v>
      </c>
      <c r="J797" s="50"/>
      <c r="K797" s="50"/>
      <c r="L797" s="50"/>
      <c r="M797" s="54">
        <v>14</v>
      </c>
      <c r="N797" s="226">
        <v>46109</v>
      </c>
      <c r="O797" s="225">
        <v>2</v>
      </c>
      <c r="P797" s="53" t="s">
        <v>24</v>
      </c>
      <c r="Q797" s="50" t="s">
        <v>620</v>
      </c>
      <c r="R797" s="34" t="s">
        <v>621</v>
      </c>
    </row>
    <row r="798" spans="1:18" ht="82.5" hidden="1">
      <c r="A798" s="50">
        <f t="shared" ref="A798:A861" si="12">A797+1</f>
        <v>3</v>
      </c>
      <c r="B798" s="90" t="s">
        <v>86</v>
      </c>
      <c r="C798" s="50" t="s">
        <v>25</v>
      </c>
      <c r="D798" s="50" t="s">
        <v>2581</v>
      </c>
      <c r="E798" s="50" t="s">
        <v>584</v>
      </c>
      <c r="F798" s="53" t="s">
        <v>552</v>
      </c>
      <c r="G798" s="34" t="s">
        <v>2582</v>
      </c>
      <c r="H798" s="50" t="s">
        <v>141</v>
      </c>
      <c r="I798" s="34" t="s">
        <v>2583</v>
      </c>
      <c r="J798" s="50"/>
      <c r="K798" s="50"/>
      <c r="L798" s="50"/>
      <c r="M798" s="54">
        <v>14</v>
      </c>
      <c r="N798" s="226">
        <v>46109</v>
      </c>
      <c r="O798" s="225">
        <v>1</v>
      </c>
      <c r="P798" s="53" t="s">
        <v>111</v>
      </c>
      <c r="Q798" s="50" t="s">
        <v>620</v>
      </c>
      <c r="R798" s="34" t="s">
        <v>621</v>
      </c>
    </row>
    <row r="799" spans="1:18" ht="66" hidden="1">
      <c r="A799" s="50">
        <f t="shared" si="12"/>
        <v>4</v>
      </c>
      <c r="B799" s="90" t="s">
        <v>71</v>
      </c>
      <c r="C799" s="50" t="s">
        <v>25</v>
      </c>
      <c r="D799" s="50" t="s">
        <v>2575</v>
      </c>
      <c r="E799" s="50" t="s">
        <v>652</v>
      </c>
      <c r="F799" s="53" t="s">
        <v>549</v>
      </c>
      <c r="G799" s="34" t="s">
        <v>2584</v>
      </c>
      <c r="H799" s="50" t="s">
        <v>141</v>
      </c>
      <c r="I799" s="34" t="s">
        <v>2585</v>
      </c>
      <c r="J799" s="50"/>
      <c r="K799" s="50"/>
      <c r="L799" s="50"/>
      <c r="M799" s="54">
        <v>14</v>
      </c>
      <c r="N799" s="226">
        <v>46109</v>
      </c>
      <c r="O799" s="225">
        <v>0.5</v>
      </c>
      <c r="P799" s="53" t="s">
        <v>24</v>
      </c>
      <c r="Q799" s="50" t="s">
        <v>620</v>
      </c>
      <c r="R799" s="34" t="s">
        <v>621</v>
      </c>
    </row>
    <row r="800" spans="1:18" ht="49.5" hidden="1">
      <c r="A800" s="50">
        <f t="shared" si="12"/>
        <v>5</v>
      </c>
      <c r="B800" s="90" t="s">
        <v>58</v>
      </c>
      <c r="C800" s="50" t="s">
        <v>25</v>
      </c>
      <c r="D800" s="50" t="s">
        <v>2575</v>
      </c>
      <c r="E800" s="50" t="s">
        <v>652</v>
      </c>
      <c r="F800" s="53" t="s">
        <v>549</v>
      </c>
      <c r="G800" s="34" t="s">
        <v>2586</v>
      </c>
      <c r="H800" s="50" t="s">
        <v>141</v>
      </c>
      <c r="I800" s="34" t="s">
        <v>2587</v>
      </c>
      <c r="J800" s="50"/>
      <c r="K800" s="50"/>
      <c r="L800" s="50"/>
      <c r="M800" s="54">
        <v>14</v>
      </c>
      <c r="N800" s="226">
        <v>46109</v>
      </c>
      <c r="O800" s="225">
        <v>0.5</v>
      </c>
      <c r="P800" s="53" t="s">
        <v>24</v>
      </c>
      <c r="Q800" s="50" t="s">
        <v>620</v>
      </c>
      <c r="R800" s="34" t="s">
        <v>621</v>
      </c>
    </row>
    <row r="801" spans="1:18" ht="49.5" hidden="1">
      <c r="A801" s="50">
        <f t="shared" si="12"/>
        <v>6</v>
      </c>
      <c r="B801" s="90" t="s">
        <v>59</v>
      </c>
      <c r="C801" s="50" t="s">
        <v>25</v>
      </c>
      <c r="D801" s="50" t="s">
        <v>2575</v>
      </c>
      <c r="E801" s="50" t="s">
        <v>652</v>
      </c>
      <c r="F801" s="53" t="s">
        <v>549</v>
      </c>
      <c r="G801" s="34" t="s">
        <v>2586</v>
      </c>
      <c r="H801" s="50" t="s">
        <v>141</v>
      </c>
      <c r="I801" s="34" t="s">
        <v>2587</v>
      </c>
      <c r="J801" s="50"/>
      <c r="K801" s="50"/>
      <c r="L801" s="50"/>
      <c r="M801" s="54">
        <v>14</v>
      </c>
      <c r="N801" s="226">
        <v>46109</v>
      </c>
      <c r="O801" s="225">
        <v>0.5</v>
      </c>
      <c r="P801" s="53" t="s">
        <v>24</v>
      </c>
      <c r="Q801" s="50" t="s">
        <v>620</v>
      </c>
      <c r="R801" s="34" t="s">
        <v>621</v>
      </c>
    </row>
    <row r="802" spans="1:18" ht="82.5" hidden="1">
      <c r="A802" s="50">
        <f t="shared" si="12"/>
        <v>7</v>
      </c>
      <c r="B802" s="90" t="s">
        <v>2588</v>
      </c>
      <c r="C802" s="50">
        <v>2000019139</v>
      </c>
      <c r="D802" s="50" t="s">
        <v>2589</v>
      </c>
      <c r="E802" s="50" t="s">
        <v>573</v>
      </c>
      <c r="F802" s="53" t="s">
        <v>551</v>
      </c>
      <c r="G802" s="34" t="s">
        <v>2571</v>
      </c>
      <c r="H802" s="50" t="s">
        <v>141</v>
      </c>
      <c r="I802" s="34" t="s">
        <v>2590</v>
      </c>
      <c r="J802" s="50"/>
      <c r="K802" s="50"/>
      <c r="L802" s="50"/>
      <c r="M802" s="54">
        <v>14</v>
      </c>
      <c r="N802" s="226">
        <v>46109</v>
      </c>
      <c r="O802" s="225">
        <v>0.5</v>
      </c>
      <c r="P802" s="53" t="s">
        <v>53</v>
      </c>
      <c r="Q802" s="50" t="s">
        <v>620</v>
      </c>
      <c r="R802" s="34" t="s">
        <v>621</v>
      </c>
    </row>
    <row r="803" spans="1:18" ht="49.5" hidden="1">
      <c r="A803" s="50">
        <f t="shared" si="12"/>
        <v>8</v>
      </c>
      <c r="B803" s="90" t="s">
        <v>101</v>
      </c>
      <c r="C803" s="50" t="s">
        <v>25</v>
      </c>
      <c r="D803" s="50" t="s">
        <v>2575</v>
      </c>
      <c r="E803" s="50" t="s">
        <v>652</v>
      </c>
      <c r="F803" s="53" t="s">
        <v>549</v>
      </c>
      <c r="G803" s="34" t="s">
        <v>2591</v>
      </c>
      <c r="H803" s="50" t="s">
        <v>141</v>
      </c>
      <c r="I803" s="34" t="s">
        <v>2592</v>
      </c>
      <c r="J803" s="50"/>
      <c r="K803" s="50"/>
      <c r="L803" s="50"/>
      <c r="M803" s="54">
        <v>14</v>
      </c>
      <c r="N803" s="226">
        <v>46109</v>
      </c>
      <c r="O803" s="225">
        <v>1</v>
      </c>
      <c r="P803" s="53" t="s">
        <v>24</v>
      </c>
      <c r="Q803" s="50" t="s">
        <v>620</v>
      </c>
      <c r="R803" s="34" t="s">
        <v>621</v>
      </c>
    </row>
    <row r="804" spans="1:18" ht="82.5" hidden="1">
      <c r="A804" s="50">
        <f t="shared" si="12"/>
        <v>9</v>
      </c>
      <c r="B804" s="90" t="s">
        <v>2593</v>
      </c>
      <c r="C804" s="50" t="s">
        <v>25</v>
      </c>
      <c r="D804" s="50" t="s">
        <v>2594</v>
      </c>
      <c r="E804" s="50" t="s">
        <v>652</v>
      </c>
      <c r="F804" s="53" t="s">
        <v>549</v>
      </c>
      <c r="G804" s="34" t="s">
        <v>2595</v>
      </c>
      <c r="H804" s="50" t="s">
        <v>141</v>
      </c>
      <c r="I804" s="34" t="s">
        <v>2596</v>
      </c>
      <c r="J804" s="50"/>
      <c r="K804" s="50"/>
      <c r="L804" s="50"/>
      <c r="M804" s="54">
        <v>14</v>
      </c>
      <c r="N804" s="226">
        <v>46109</v>
      </c>
      <c r="O804" s="225">
        <v>1</v>
      </c>
      <c r="P804" s="53" t="s">
        <v>24</v>
      </c>
      <c r="Q804" s="50" t="s">
        <v>620</v>
      </c>
      <c r="R804" s="34" t="s">
        <v>621</v>
      </c>
    </row>
    <row r="805" spans="1:18" ht="66" hidden="1">
      <c r="A805" s="50">
        <f t="shared" si="12"/>
        <v>10</v>
      </c>
      <c r="B805" s="90" t="s">
        <v>427</v>
      </c>
      <c r="C805" s="50" t="s">
        <v>25</v>
      </c>
      <c r="D805" s="50" t="s">
        <v>2597</v>
      </c>
      <c r="E805" s="50" t="s">
        <v>612</v>
      </c>
      <c r="F805" s="53" t="s">
        <v>554</v>
      </c>
      <c r="G805" s="34" t="s">
        <v>2598</v>
      </c>
      <c r="H805" s="50" t="s">
        <v>141</v>
      </c>
      <c r="I805" s="34" t="s">
        <v>2599</v>
      </c>
      <c r="J805" s="50"/>
      <c r="K805" s="50"/>
      <c r="L805" s="50"/>
      <c r="M805" s="54">
        <v>14</v>
      </c>
      <c r="N805" s="226">
        <v>46109</v>
      </c>
      <c r="O805" s="225">
        <v>0.5</v>
      </c>
      <c r="P805" s="53" t="s">
        <v>53</v>
      </c>
      <c r="Q805" s="50" t="s">
        <v>643</v>
      </c>
      <c r="R805" s="34" t="s">
        <v>766</v>
      </c>
    </row>
    <row r="806" spans="1:18" ht="66" hidden="1">
      <c r="A806" s="50">
        <f t="shared" si="12"/>
        <v>11</v>
      </c>
      <c r="B806" s="90" t="s">
        <v>2600</v>
      </c>
      <c r="C806" s="50" t="s">
        <v>25</v>
      </c>
      <c r="D806" s="50" t="s">
        <v>2601</v>
      </c>
      <c r="E806" s="50" t="s">
        <v>652</v>
      </c>
      <c r="F806" s="53" t="s">
        <v>549</v>
      </c>
      <c r="G806" s="34" t="s">
        <v>2602</v>
      </c>
      <c r="H806" s="50" t="s">
        <v>141</v>
      </c>
      <c r="I806" s="34" t="s">
        <v>2603</v>
      </c>
      <c r="J806" s="50"/>
      <c r="K806" s="50"/>
      <c r="L806" s="50"/>
      <c r="M806" s="54">
        <v>14</v>
      </c>
      <c r="N806" s="226">
        <v>46109</v>
      </c>
      <c r="O806" s="225">
        <v>1</v>
      </c>
      <c r="P806" s="53" t="s">
        <v>24</v>
      </c>
      <c r="Q806" s="50" t="s">
        <v>643</v>
      </c>
      <c r="R806" s="34" t="s">
        <v>766</v>
      </c>
    </row>
    <row r="807" spans="1:18" ht="66" hidden="1">
      <c r="A807" s="50">
        <f t="shared" si="12"/>
        <v>12</v>
      </c>
      <c r="B807" s="90" t="s">
        <v>2604</v>
      </c>
      <c r="C807" s="50" t="s">
        <v>25</v>
      </c>
      <c r="D807" s="50" t="s">
        <v>2601</v>
      </c>
      <c r="E807" s="50" t="s">
        <v>652</v>
      </c>
      <c r="F807" s="53" t="s">
        <v>549</v>
      </c>
      <c r="G807" s="34" t="s">
        <v>2605</v>
      </c>
      <c r="H807" s="50" t="s">
        <v>141</v>
      </c>
      <c r="I807" s="34" t="s">
        <v>2606</v>
      </c>
      <c r="J807" s="50"/>
      <c r="K807" s="50"/>
      <c r="L807" s="50"/>
      <c r="M807" s="54">
        <v>14</v>
      </c>
      <c r="N807" s="226">
        <v>46109</v>
      </c>
      <c r="O807" s="225">
        <v>1</v>
      </c>
      <c r="P807" s="53" t="s">
        <v>24</v>
      </c>
      <c r="Q807" s="50" t="s">
        <v>643</v>
      </c>
      <c r="R807" s="34" t="s">
        <v>766</v>
      </c>
    </row>
    <row r="808" spans="1:18" ht="115.5" hidden="1">
      <c r="A808" s="50">
        <f t="shared" si="12"/>
        <v>13</v>
      </c>
      <c r="B808" s="90" t="s">
        <v>1143</v>
      </c>
      <c r="C808" s="50" t="s">
        <v>25</v>
      </c>
      <c r="D808" s="50" t="s">
        <v>2578</v>
      </c>
      <c r="E808" s="50" t="s">
        <v>592</v>
      </c>
      <c r="F808" s="53" t="s">
        <v>553</v>
      </c>
      <c r="G808" s="34" t="s">
        <v>2607</v>
      </c>
      <c r="H808" s="50" t="s">
        <v>810</v>
      </c>
      <c r="I808" s="34" t="s">
        <v>2608</v>
      </c>
      <c r="J808" s="50"/>
      <c r="K808" s="50"/>
      <c r="L808" s="50"/>
      <c r="M808" s="54">
        <v>14</v>
      </c>
      <c r="N808" s="226">
        <v>46109</v>
      </c>
      <c r="O808" s="225">
        <v>2.5</v>
      </c>
      <c r="P808" s="53" t="s">
        <v>111</v>
      </c>
      <c r="Q808" s="50" t="s">
        <v>643</v>
      </c>
      <c r="R808" s="34" t="s">
        <v>766</v>
      </c>
    </row>
    <row r="809" spans="1:18" ht="66" hidden="1">
      <c r="A809" s="50">
        <f t="shared" si="12"/>
        <v>14</v>
      </c>
      <c r="B809" s="90" t="s">
        <v>59</v>
      </c>
      <c r="C809" s="50" t="s">
        <v>25</v>
      </c>
      <c r="D809" s="50" t="s">
        <v>2601</v>
      </c>
      <c r="E809" s="50" t="s">
        <v>652</v>
      </c>
      <c r="F809" s="53" t="s">
        <v>549</v>
      </c>
      <c r="G809" s="34" t="s">
        <v>2609</v>
      </c>
      <c r="H809" s="50" t="s">
        <v>141</v>
      </c>
      <c r="I809" s="34" t="s">
        <v>2610</v>
      </c>
      <c r="J809" s="50"/>
      <c r="K809" s="50"/>
      <c r="L809" s="50"/>
      <c r="M809" s="54">
        <v>14</v>
      </c>
      <c r="N809" s="226">
        <v>46109</v>
      </c>
      <c r="O809" s="225">
        <v>1</v>
      </c>
      <c r="P809" s="53" t="s">
        <v>24</v>
      </c>
      <c r="Q809" s="50" t="s">
        <v>643</v>
      </c>
      <c r="R809" s="34" t="s">
        <v>766</v>
      </c>
    </row>
    <row r="810" spans="1:18" ht="49.5" hidden="1">
      <c r="A810" s="50">
        <f t="shared" si="12"/>
        <v>15</v>
      </c>
      <c r="B810" s="90" t="s">
        <v>2611</v>
      </c>
      <c r="C810" s="50" t="s">
        <v>25</v>
      </c>
      <c r="D810" s="50" t="s">
        <v>2601</v>
      </c>
      <c r="E810" s="50" t="s">
        <v>652</v>
      </c>
      <c r="F810" s="53" t="s">
        <v>549</v>
      </c>
      <c r="G810" s="34" t="s">
        <v>2612</v>
      </c>
      <c r="H810" s="50" t="s">
        <v>141</v>
      </c>
      <c r="I810" s="34" t="s">
        <v>2613</v>
      </c>
      <c r="J810" s="50"/>
      <c r="K810" s="50"/>
      <c r="L810" s="50"/>
      <c r="M810" s="54">
        <v>14</v>
      </c>
      <c r="N810" s="226">
        <v>46109</v>
      </c>
      <c r="O810" s="225">
        <v>1</v>
      </c>
      <c r="P810" s="53" t="s">
        <v>24</v>
      </c>
      <c r="Q810" s="50" t="s">
        <v>643</v>
      </c>
      <c r="R810" s="34" t="s">
        <v>766</v>
      </c>
    </row>
    <row r="811" spans="1:18" ht="66" hidden="1">
      <c r="A811" s="50">
        <f t="shared" si="12"/>
        <v>16</v>
      </c>
      <c r="B811" s="90" t="s">
        <v>2614</v>
      </c>
      <c r="C811" s="50" t="s">
        <v>25</v>
      </c>
      <c r="D811" s="50" t="s">
        <v>25</v>
      </c>
      <c r="E811" s="50" t="s">
        <v>584</v>
      </c>
      <c r="F811" s="53" t="s">
        <v>556</v>
      </c>
      <c r="G811" s="34" t="s">
        <v>2615</v>
      </c>
      <c r="H811" s="50" t="s">
        <v>141</v>
      </c>
      <c r="I811" s="34" t="s">
        <v>2616</v>
      </c>
      <c r="J811" s="50"/>
      <c r="K811" s="50"/>
      <c r="L811" s="50"/>
      <c r="M811" s="54">
        <v>14</v>
      </c>
      <c r="N811" s="226">
        <v>46109</v>
      </c>
      <c r="O811" s="225">
        <v>1</v>
      </c>
      <c r="P811" s="53" t="s">
        <v>24</v>
      </c>
      <c r="Q811" s="50" t="s">
        <v>643</v>
      </c>
      <c r="R811" s="34" t="s">
        <v>766</v>
      </c>
    </row>
    <row r="812" spans="1:18" ht="82.5" hidden="1">
      <c r="A812" s="50">
        <f t="shared" si="12"/>
        <v>17</v>
      </c>
      <c r="B812" s="90" t="s">
        <v>2617</v>
      </c>
      <c r="C812" s="50" t="s">
        <v>25</v>
      </c>
      <c r="D812" s="50" t="s">
        <v>2618</v>
      </c>
      <c r="E812" s="50" t="s">
        <v>612</v>
      </c>
      <c r="F812" s="53" t="s">
        <v>553</v>
      </c>
      <c r="G812" s="34" t="s">
        <v>2619</v>
      </c>
      <c r="H812" s="50" t="s">
        <v>141</v>
      </c>
      <c r="I812" s="34" t="s">
        <v>2620</v>
      </c>
      <c r="J812" s="50"/>
      <c r="K812" s="50"/>
      <c r="L812" s="50"/>
      <c r="M812" s="54">
        <v>14</v>
      </c>
      <c r="N812" s="226">
        <v>46110</v>
      </c>
      <c r="O812" s="225">
        <v>1</v>
      </c>
      <c r="P812" s="53" t="s">
        <v>24</v>
      </c>
      <c r="Q812" s="50" t="s">
        <v>597</v>
      </c>
      <c r="R812" s="34" t="s">
        <v>683</v>
      </c>
    </row>
    <row r="813" spans="1:18" ht="82.5" hidden="1">
      <c r="A813" s="50">
        <f t="shared" si="12"/>
        <v>18</v>
      </c>
      <c r="B813" s="90" t="s">
        <v>728</v>
      </c>
      <c r="C813" s="50" t="s">
        <v>25</v>
      </c>
      <c r="D813" s="50" t="s">
        <v>2618</v>
      </c>
      <c r="E813" s="50" t="s">
        <v>612</v>
      </c>
      <c r="F813" s="53" t="s">
        <v>553</v>
      </c>
      <c r="G813" s="34" t="s">
        <v>2621</v>
      </c>
      <c r="H813" s="50" t="s">
        <v>141</v>
      </c>
      <c r="I813" s="34" t="s">
        <v>2622</v>
      </c>
      <c r="J813" s="50"/>
      <c r="K813" s="50"/>
      <c r="L813" s="50"/>
      <c r="M813" s="54">
        <v>14</v>
      </c>
      <c r="N813" s="226">
        <v>46110</v>
      </c>
      <c r="O813" s="225">
        <v>1</v>
      </c>
      <c r="P813" s="53" t="s">
        <v>24</v>
      </c>
      <c r="Q813" s="50" t="s">
        <v>597</v>
      </c>
      <c r="R813" s="34" t="s">
        <v>683</v>
      </c>
    </row>
    <row r="814" spans="1:18" ht="66" hidden="1">
      <c r="A814" s="50">
        <f t="shared" si="12"/>
        <v>19</v>
      </c>
      <c r="B814" s="90" t="s">
        <v>2623</v>
      </c>
      <c r="C814" s="50" t="s">
        <v>25</v>
      </c>
      <c r="D814" s="50" t="s">
        <v>2624</v>
      </c>
      <c r="E814" s="50" t="s">
        <v>612</v>
      </c>
      <c r="F814" s="53" t="s">
        <v>553</v>
      </c>
      <c r="G814" s="34" t="s">
        <v>2625</v>
      </c>
      <c r="H814" s="50" t="s">
        <v>141</v>
      </c>
      <c r="I814" s="34" t="s">
        <v>2626</v>
      </c>
      <c r="J814" s="50"/>
      <c r="K814" s="50"/>
      <c r="L814" s="50"/>
      <c r="M814" s="54">
        <v>14</v>
      </c>
      <c r="N814" s="226">
        <v>46110</v>
      </c>
      <c r="O814" s="225">
        <v>1</v>
      </c>
      <c r="P814" s="53" t="s">
        <v>24</v>
      </c>
      <c r="Q814" s="50" t="s">
        <v>597</v>
      </c>
      <c r="R814" s="34" t="s">
        <v>683</v>
      </c>
    </row>
    <row r="815" spans="1:18" ht="82.5" hidden="1">
      <c r="A815" s="50">
        <f t="shared" si="12"/>
        <v>20</v>
      </c>
      <c r="B815" s="90" t="s">
        <v>2627</v>
      </c>
      <c r="C815" s="50" t="s">
        <v>2628</v>
      </c>
      <c r="D815" s="50" t="s">
        <v>2629</v>
      </c>
      <c r="E815" s="50" t="s">
        <v>584</v>
      </c>
      <c r="F815" s="53" t="s">
        <v>554</v>
      </c>
      <c r="G815" s="34" t="s">
        <v>2630</v>
      </c>
      <c r="H815" s="50" t="s">
        <v>141</v>
      </c>
      <c r="I815" s="34" t="s">
        <v>2631</v>
      </c>
      <c r="J815" s="50"/>
      <c r="K815" s="50"/>
      <c r="L815" s="50"/>
      <c r="M815" s="54">
        <v>14</v>
      </c>
      <c r="N815" s="226">
        <v>46110</v>
      </c>
      <c r="O815" s="225">
        <v>1</v>
      </c>
      <c r="P815" s="53" t="s">
        <v>24</v>
      </c>
      <c r="Q815" s="50" t="s">
        <v>597</v>
      </c>
      <c r="R815" s="34" t="s">
        <v>683</v>
      </c>
    </row>
    <row r="816" spans="1:18" ht="99" hidden="1">
      <c r="A816" s="50">
        <f t="shared" si="12"/>
        <v>21</v>
      </c>
      <c r="B816" s="90" t="s">
        <v>1618</v>
      </c>
      <c r="C816" s="50" t="s">
        <v>25</v>
      </c>
      <c r="D816" s="50" t="s">
        <v>2632</v>
      </c>
      <c r="E816" s="50" t="s">
        <v>652</v>
      </c>
      <c r="F816" s="53" t="s">
        <v>549</v>
      </c>
      <c r="G816" s="34" t="s">
        <v>2633</v>
      </c>
      <c r="H816" s="50" t="s">
        <v>141</v>
      </c>
      <c r="I816" s="34" t="s">
        <v>2634</v>
      </c>
      <c r="J816" s="50"/>
      <c r="K816" s="50"/>
      <c r="L816" s="50"/>
      <c r="M816" s="54">
        <v>14</v>
      </c>
      <c r="N816" s="226">
        <v>46110</v>
      </c>
      <c r="O816" s="225">
        <v>1.5</v>
      </c>
      <c r="P816" s="53" t="s">
        <v>24</v>
      </c>
      <c r="Q816" s="50" t="s">
        <v>597</v>
      </c>
      <c r="R816" s="34" t="s">
        <v>683</v>
      </c>
    </row>
    <row r="817" spans="1:18" ht="82.5" hidden="1">
      <c r="A817" s="50">
        <f t="shared" si="12"/>
        <v>22</v>
      </c>
      <c r="B817" s="90" t="s">
        <v>2635</v>
      </c>
      <c r="C817" s="50" t="s">
        <v>25</v>
      </c>
      <c r="D817" s="50" t="s">
        <v>2629</v>
      </c>
      <c r="E817" s="50" t="s">
        <v>584</v>
      </c>
      <c r="F817" s="53" t="s">
        <v>554</v>
      </c>
      <c r="G817" s="34" t="s">
        <v>2636</v>
      </c>
      <c r="H817" s="50" t="s">
        <v>141</v>
      </c>
      <c r="I817" s="34" t="s">
        <v>2637</v>
      </c>
      <c r="J817" s="50"/>
      <c r="K817" s="50"/>
      <c r="L817" s="50"/>
      <c r="M817" s="54">
        <v>14</v>
      </c>
      <c r="N817" s="226">
        <v>46110</v>
      </c>
      <c r="O817" s="225">
        <v>1</v>
      </c>
      <c r="P817" s="53" t="s">
        <v>24</v>
      </c>
      <c r="Q817" s="50" t="s">
        <v>597</v>
      </c>
      <c r="R817" s="34" t="s">
        <v>683</v>
      </c>
    </row>
    <row r="818" spans="1:18" ht="66" hidden="1">
      <c r="A818" s="50">
        <f t="shared" si="12"/>
        <v>23</v>
      </c>
      <c r="B818" s="90" t="s">
        <v>2638</v>
      </c>
      <c r="C818" s="50" t="s">
        <v>25</v>
      </c>
      <c r="D818" s="50" t="s">
        <v>2639</v>
      </c>
      <c r="E818" s="50" t="s">
        <v>592</v>
      </c>
      <c r="F818" s="53" t="s">
        <v>553</v>
      </c>
      <c r="G818" s="34" t="s">
        <v>2640</v>
      </c>
      <c r="H818" s="50" t="s">
        <v>141</v>
      </c>
      <c r="I818" s="34" t="s">
        <v>2641</v>
      </c>
      <c r="J818" s="50"/>
      <c r="K818" s="50"/>
      <c r="L818" s="50"/>
      <c r="M818" s="54">
        <v>14</v>
      </c>
      <c r="N818" s="226">
        <v>46110</v>
      </c>
      <c r="O818" s="225">
        <v>0.5</v>
      </c>
      <c r="P818" s="53" t="s">
        <v>53</v>
      </c>
      <c r="Q818" s="50" t="s">
        <v>575</v>
      </c>
      <c r="R818" s="34" t="s">
        <v>708</v>
      </c>
    </row>
    <row r="819" spans="1:18" ht="82.5" hidden="1">
      <c r="A819" s="50">
        <f t="shared" si="12"/>
        <v>24</v>
      </c>
      <c r="B819" s="90" t="s">
        <v>92</v>
      </c>
      <c r="C819" s="50" t="s">
        <v>25</v>
      </c>
      <c r="D819" s="50" t="s">
        <v>2642</v>
      </c>
      <c r="E819" s="50" t="s">
        <v>573</v>
      </c>
      <c r="F819" s="53" t="s">
        <v>551</v>
      </c>
      <c r="G819" s="34" t="s">
        <v>2643</v>
      </c>
      <c r="H819" s="50" t="s">
        <v>141</v>
      </c>
      <c r="I819" s="34" t="s">
        <v>2644</v>
      </c>
      <c r="J819" s="50"/>
      <c r="K819" s="50"/>
      <c r="L819" s="50"/>
      <c r="M819" s="54">
        <v>14</v>
      </c>
      <c r="N819" s="226">
        <v>46110</v>
      </c>
      <c r="O819" s="225">
        <v>1</v>
      </c>
      <c r="P819" s="53" t="s">
        <v>24</v>
      </c>
      <c r="Q819" s="50" t="s">
        <v>575</v>
      </c>
      <c r="R819" s="34" t="s">
        <v>708</v>
      </c>
    </row>
    <row r="820" spans="1:18" ht="49.5" hidden="1">
      <c r="A820" s="50">
        <f t="shared" si="12"/>
        <v>25</v>
      </c>
      <c r="B820" s="90" t="s">
        <v>58</v>
      </c>
      <c r="C820" s="50" t="s">
        <v>25</v>
      </c>
      <c r="D820" s="50" t="s">
        <v>2645</v>
      </c>
      <c r="E820" s="50" t="s">
        <v>652</v>
      </c>
      <c r="F820" s="53" t="s">
        <v>549</v>
      </c>
      <c r="G820" s="34" t="s">
        <v>2646</v>
      </c>
      <c r="H820" s="50" t="s">
        <v>141</v>
      </c>
      <c r="I820" s="34" t="s">
        <v>2647</v>
      </c>
      <c r="J820" s="50"/>
      <c r="K820" s="50"/>
      <c r="L820" s="50"/>
      <c r="M820" s="54">
        <v>14</v>
      </c>
      <c r="N820" s="226">
        <v>46110</v>
      </c>
      <c r="O820" s="225">
        <v>1</v>
      </c>
      <c r="P820" s="53" t="s">
        <v>24</v>
      </c>
      <c r="Q820" s="50" t="s">
        <v>575</v>
      </c>
      <c r="R820" s="34" t="s">
        <v>708</v>
      </c>
    </row>
    <row r="821" spans="1:18" ht="198" hidden="1">
      <c r="A821" s="50">
        <f t="shared" si="12"/>
        <v>26</v>
      </c>
      <c r="B821" s="90" t="s">
        <v>2638</v>
      </c>
      <c r="C821" s="50" t="s">
        <v>25</v>
      </c>
      <c r="D821" s="50" t="s">
        <v>2648</v>
      </c>
      <c r="E821" s="50" t="s">
        <v>592</v>
      </c>
      <c r="F821" s="53" t="s">
        <v>553</v>
      </c>
      <c r="G821" s="34" t="s">
        <v>2649</v>
      </c>
      <c r="H821" s="50" t="s">
        <v>810</v>
      </c>
      <c r="I821" s="34" t="s">
        <v>2650</v>
      </c>
      <c r="J821" s="50"/>
      <c r="K821" s="50"/>
      <c r="L821" s="50"/>
      <c r="M821" s="54">
        <v>14</v>
      </c>
      <c r="N821" s="226">
        <v>46111</v>
      </c>
      <c r="O821" s="225">
        <v>2</v>
      </c>
      <c r="P821" s="53" t="s">
        <v>111</v>
      </c>
      <c r="Q821" s="50" t="s">
        <v>597</v>
      </c>
      <c r="R821" s="34" t="s">
        <v>683</v>
      </c>
    </row>
    <row r="822" spans="1:18" ht="148.5" hidden="1">
      <c r="A822" s="50">
        <f t="shared" si="12"/>
        <v>27</v>
      </c>
      <c r="B822" s="90" t="s">
        <v>1618</v>
      </c>
      <c r="C822" s="50" t="s">
        <v>25</v>
      </c>
      <c r="D822" s="50" t="s">
        <v>2651</v>
      </c>
      <c r="E822" s="50" t="s">
        <v>652</v>
      </c>
      <c r="F822" s="53" t="s">
        <v>549</v>
      </c>
      <c r="G822" s="34" t="s">
        <v>2652</v>
      </c>
      <c r="H822" s="50" t="s">
        <v>810</v>
      </c>
      <c r="I822" s="34" t="s">
        <v>2653</v>
      </c>
      <c r="J822" s="50"/>
      <c r="K822" s="50"/>
      <c r="L822" s="50"/>
      <c r="M822" s="54">
        <v>14</v>
      </c>
      <c r="N822" s="226">
        <v>46111</v>
      </c>
      <c r="O822" s="225">
        <v>5</v>
      </c>
      <c r="P822" s="53" t="s">
        <v>24</v>
      </c>
      <c r="Q822" s="50" t="s">
        <v>597</v>
      </c>
      <c r="R822" s="34" t="s">
        <v>683</v>
      </c>
    </row>
    <row r="823" spans="1:18" ht="66" hidden="1">
      <c r="A823" s="50">
        <f t="shared" si="12"/>
        <v>28</v>
      </c>
      <c r="B823" s="90" t="s">
        <v>2654</v>
      </c>
      <c r="C823" s="50" t="s">
        <v>25</v>
      </c>
      <c r="D823" s="50" t="s">
        <v>2655</v>
      </c>
      <c r="E823" s="50" t="s">
        <v>592</v>
      </c>
      <c r="F823" s="53" t="s">
        <v>553</v>
      </c>
      <c r="G823" s="34" t="s">
        <v>2415</v>
      </c>
      <c r="H823" s="50" t="s">
        <v>141</v>
      </c>
      <c r="I823" s="34" t="s">
        <v>2656</v>
      </c>
      <c r="J823" s="50"/>
      <c r="K823" s="50"/>
      <c r="L823" s="50"/>
      <c r="M823" s="54">
        <v>14</v>
      </c>
      <c r="N823" s="226">
        <v>46111</v>
      </c>
      <c r="O823" s="225">
        <v>2</v>
      </c>
      <c r="P823" s="53" t="s">
        <v>24</v>
      </c>
      <c r="Q823" s="50" t="s">
        <v>597</v>
      </c>
      <c r="R823" s="34" t="s">
        <v>683</v>
      </c>
    </row>
    <row r="824" spans="1:18" ht="99" hidden="1">
      <c r="A824" s="50">
        <f t="shared" si="12"/>
        <v>29</v>
      </c>
      <c r="B824" s="90" t="s">
        <v>2657</v>
      </c>
      <c r="C824" s="50" t="s">
        <v>25</v>
      </c>
      <c r="D824" s="50" t="s">
        <v>25</v>
      </c>
      <c r="E824" s="50" t="s">
        <v>592</v>
      </c>
      <c r="F824" s="53" t="s">
        <v>553</v>
      </c>
      <c r="G824" s="34" t="s">
        <v>2658</v>
      </c>
      <c r="H824" s="50" t="s">
        <v>141</v>
      </c>
      <c r="I824" s="34" t="s">
        <v>2659</v>
      </c>
      <c r="J824" s="50"/>
      <c r="K824" s="50"/>
      <c r="L824" s="50"/>
      <c r="M824" s="54">
        <v>14</v>
      </c>
      <c r="N824" s="226">
        <v>46111</v>
      </c>
      <c r="O824" s="225">
        <v>1</v>
      </c>
      <c r="P824" s="53" t="s">
        <v>24</v>
      </c>
      <c r="Q824" s="50" t="s">
        <v>597</v>
      </c>
      <c r="R824" s="34" t="s">
        <v>683</v>
      </c>
    </row>
    <row r="825" spans="1:18" ht="82.5" hidden="1">
      <c r="A825" s="50">
        <f t="shared" si="12"/>
        <v>30</v>
      </c>
      <c r="B825" s="90" t="s">
        <v>1580</v>
      </c>
      <c r="C825" s="50" t="s">
        <v>25</v>
      </c>
      <c r="D825" s="50" t="s">
        <v>2660</v>
      </c>
      <c r="E825" s="50" t="s">
        <v>652</v>
      </c>
      <c r="F825" s="53" t="s">
        <v>558</v>
      </c>
      <c r="G825" s="34" t="s">
        <v>2661</v>
      </c>
      <c r="H825" s="50" t="s">
        <v>141</v>
      </c>
      <c r="I825" s="34" t="s">
        <v>2662</v>
      </c>
      <c r="J825" s="50"/>
      <c r="K825" s="50"/>
      <c r="L825" s="50"/>
      <c r="M825" s="54">
        <v>14</v>
      </c>
      <c r="N825" s="226">
        <v>46111</v>
      </c>
      <c r="O825" s="225">
        <v>1</v>
      </c>
      <c r="P825" s="53" t="s">
        <v>24</v>
      </c>
      <c r="Q825" s="50" t="s">
        <v>597</v>
      </c>
      <c r="R825" s="34" t="s">
        <v>683</v>
      </c>
    </row>
    <row r="826" spans="1:18" ht="132" hidden="1">
      <c r="A826" s="50">
        <f t="shared" si="12"/>
        <v>31</v>
      </c>
      <c r="B826" s="90" t="s">
        <v>2663</v>
      </c>
      <c r="C826" s="50" t="s">
        <v>25</v>
      </c>
      <c r="D826" s="50" t="s">
        <v>2664</v>
      </c>
      <c r="E826" s="50" t="s">
        <v>612</v>
      </c>
      <c r="F826" s="53" t="s">
        <v>555</v>
      </c>
      <c r="G826" s="34" t="s">
        <v>2540</v>
      </c>
      <c r="H826" s="50" t="s">
        <v>141</v>
      </c>
      <c r="I826" s="34" t="s">
        <v>2665</v>
      </c>
      <c r="J826" s="50"/>
      <c r="K826" s="50"/>
      <c r="L826" s="50"/>
      <c r="M826" s="54">
        <v>14</v>
      </c>
      <c r="N826" s="226">
        <v>46111</v>
      </c>
      <c r="O826" s="225">
        <v>2</v>
      </c>
      <c r="P826" s="53" t="s">
        <v>53</v>
      </c>
      <c r="Q826" s="50" t="s">
        <v>597</v>
      </c>
      <c r="R826" s="34" t="s">
        <v>683</v>
      </c>
    </row>
    <row r="827" spans="1:18" ht="66" hidden="1">
      <c r="A827" s="50">
        <f t="shared" si="12"/>
        <v>32</v>
      </c>
      <c r="B827" s="90" t="s">
        <v>49</v>
      </c>
      <c r="C827" s="50" t="s">
        <v>25</v>
      </c>
      <c r="D827" s="50" t="s">
        <v>2666</v>
      </c>
      <c r="E827" s="50" t="s">
        <v>573</v>
      </c>
      <c r="F827" s="53" t="s">
        <v>551</v>
      </c>
      <c r="G827" s="34" t="s">
        <v>2667</v>
      </c>
      <c r="H827" s="50" t="s">
        <v>141</v>
      </c>
      <c r="I827" s="34" t="s">
        <v>2668</v>
      </c>
      <c r="J827" s="50"/>
      <c r="K827" s="50"/>
      <c r="L827" s="50"/>
      <c r="M827" s="54">
        <v>14</v>
      </c>
      <c r="N827" s="226">
        <v>46111</v>
      </c>
      <c r="O827" s="225">
        <v>1</v>
      </c>
      <c r="P827" s="53" t="s">
        <v>24</v>
      </c>
      <c r="Q827" s="50" t="s">
        <v>597</v>
      </c>
      <c r="R827" s="34" t="s">
        <v>683</v>
      </c>
    </row>
    <row r="828" spans="1:18" ht="82.5" hidden="1">
      <c r="A828" s="50">
        <f t="shared" si="12"/>
        <v>33</v>
      </c>
      <c r="B828" s="90" t="s">
        <v>72</v>
      </c>
      <c r="C828" s="50" t="s">
        <v>25</v>
      </c>
      <c r="D828" s="50" t="s">
        <v>2666</v>
      </c>
      <c r="E828" s="50" t="s">
        <v>573</v>
      </c>
      <c r="F828" s="53" t="s">
        <v>551</v>
      </c>
      <c r="G828" s="34" t="s">
        <v>2669</v>
      </c>
      <c r="H828" s="50" t="s">
        <v>141</v>
      </c>
      <c r="I828" s="34" t="s">
        <v>2670</v>
      </c>
      <c r="J828" s="50"/>
      <c r="K828" s="50"/>
      <c r="L828" s="50"/>
      <c r="M828" s="54">
        <v>14</v>
      </c>
      <c r="N828" s="226">
        <v>46111</v>
      </c>
      <c r="O828" s="225">
        <v>1</v>
      </c>
      <c r="P828" s="53" t="s">
        <v>24</v>
      </c>
      <c r="Q828" s="50" t="s">
        <v>597</v>
      </c>
      <c r="R828" s="34" t="s">
        <v>683</v>
      </c>
    </row>
    <row r="829" spans="1:18" ht="66" hidden="1">
      <c r="A829" s="50">
        <f t="shared" si="12"/>
        <v>34</v>
      </c>
      <c r="B829" s="90" t="s">
        <v>75</v>
      </c>
      <c r="C829" s="50" t="s">
        <v>25</v>
      </c>
      <c r="D829" s="50" t="s">
        <v>2666</v>
      </c>
      <c r="E829" s="50" t="s">
        <v>573</v>
      </c>
      <c r="F829" s="53" t="s">
        <v>551</v>
      </c>
      <c r="G829" s="34" t="s">
        <v>2671</v>
      </c>
      <c r="H829" s="50" t="s">
        <v>141</v>
      </c>
      <c r="I829" s="34" t="s">
        <v>2672</v>
      </c>
      <c r="J829" s="50"/>
      <c r="K829" s="50"/>
      <c r="L829" s="50"/>
      <c r="M829" s="54">
        <v>14</v>
      </c>
      <c r="N829" s="226">
        <v>46111</v>
      </c>
      <c r="O829" s="225">
        <v>1</v>
      </c>
      <c r="P829" s="53" t="s">
        <v>24</v>
      </c>
      <c r="Q829" s="50" t="s">
        <v>597</v>
      </c>
      <c r="R829" s="34" t="s">
        <v>683</v>
      </c>
    </row>
    <row r="830" spans="1:18" ht="66" hidden="1">
      <c r="A830" s="50">
        <f t="shared" si="12"/>
        <v>35</v>
      </c>
      <c r="B830" s="90" t="s">
        <v>427</v>
      </c>
      <c r="C830" s="50" t="s">
        <v>25</v>
      </c>
      <c r="D830" s="50" t="s">
        <v>2664</v>
      </c>
      <c r="E830" s="50" t="s">
        <v>612</v>
      </c>
      <c r="F830" s="53" t="s">
        <v>554</v>
      </c>
      <c r="G830" s="34" t="s">
        <v>2673</v>
      </c>
      <c r="H830" s="50" t="s">
        <v>810</v>
      </c>
      <c r="I830" s="34" t="s">
        <v>2674</v>
      </c>
      <c r="J830" s="50"/>
      <c r="K830" s="50"/>
      <c r="L830" s="50"/>
      <c r="M830" s="54">
        <v>14</v>
      </c>
      <c r="N830" s="226">
        <v>46111</v>
      </c>
      <c r="O830" s="225">
        <v>2</v>
      </c>
      <c r="P830" s="53" t="s">
        <v>24</v>
      </c>
      <c r="Q830" s="50" t="s">
        <v>597</v>
      </c>
      <c r="R830" s="34" t="s">
        <v>683</v>
      </c>
    </row>
    <row r="831" spans="1:18" ht="66" hidden="1">
      <c r="A831" s="50">
        <f t="shared" si="12"/>
        <v>36</v>
      </c>
      <c r="B831" s="90" t="s">
        <v>2522</v>
      </c>
      <c r="C831" s="50" t="s">
        <v>25</v>
      </c>
      <c r="D831" s="50" t="s">
        <v>2675</v>
      </c>
      <c r="E831" s="50" t="s">
        <v>652</v>
      </c>
      <c r="F831" s="53" t="s">
        <v>554</v>
      </c>
      <c r="G831" s="34" t="s">
        <v>2676</v>
      </c>
      <c r="H831" s="50" t="s">
        <v>141</v>
      </c>
      <c r="I831" s="34" t="s">
        <v>2677</v>
      </c>
      <c r="J831" s="50"/>
      <c r="K831" s="50"/>
      <c r="L831" s="50"/>
      <c r="M831" s="54">
        <v>14</v>
      </c>
      <c r="N831" s="226">
        <v>46111</v>
      </c>
      <c r="O831" s="225">
        <v>1</v>
      </c>
      <c r="P831" s="53" t="s">
        <v>24</v>
      </c>
      <c r="Q831" s="50" t="s">
        <v>597</v>
      </c>
      <c r="R831" s="34" t="s">
        <v>683</v>
      </c>
    </row>
    <row r="832" spans="1:18" ht="82.5" hidden="1">
      <c r="A832" s="50">
        <f t="shared" si="12"/>
        <v>37</v>
      </c>
      <c r="B832" s="90" t="s">
        <v>2678</v>
      </c>
      <c r="C832" s="50" t="s">
        <v>25</v>
      </c>
      <c r="D832" s="50" t="s">
        <v>2679</v>
      </c>
      <c r="E832" s="50" t="s">
        <v>584</v>
      </c>
      <c r="F832" s="53" t="s">
        <v>554</v>
      </c>
      <c r="G832" s="34" t="s">
        <v>2680</v>
      </c>
      <c r="H832" s="50" t="s">
        <v>141</v>
      </c>
      <c r="I832" s="34" t="s">
        <v>2681</v>
      </c>
      <c r="J832" s="50"/>
      <c r="K832" s="50"/>
      <c r="L832" s="50"/>
      <c r="M832" s="54">
        <v>14</v>
      </c>
      <c r="N832" s="226">
        <v>46111</v>
      </c>
      <c r="O832" s="225">
        <v>1</v>
      </c>
      <c r="P832" s="53" t="s">
        <v>24</v>
      </c>
      <c r="Q832" s="50" t="s">
        <v>597</v>
      </c>
      <c r="R832" s="34" t="s">
        <v>683</v>
      </c>
    </row>
    <row r="833" spans="1:22" ht="82.5" hidden="1">
      <c r="A833" s="50">
        <f t="shared" si="12"/>
        <v>38</v>
      </c>
      <c r="B833" s="90" t="s">
        <v>1143</v>
      </c>
      <c r="C833" s="50" t="s">
        <v>25</v>
      </c>
      <c r="D833" s="50" t="s">
        <v>2648</v>
      </c>
      <c r="E833" s="50" t="s">
        <v>592</v>
      </c>
      <c r="F833" s="53" t="s">
        <v>553</v>
      </c>
      <c r="G833" s="34" t="s">
        <v>2682</v>
      </c>
      <c r="H833" s="50" t="s">
        <v>141</v>
      </c>
      <c r="I833" s="34" t="s">
        <v>2683</v>
      </c>
      <c r="J833" s="50"/>
      <c r="K833" s="50"/>
      <c r="L833" s="50"/>
      <c r="M833" s="54">
        <v>14</v>
      </c>
      <c r="N833" s="226">
        <v>46111</v>
      </c>
      <c r="O833" s="225">
        <v>0.66666666666666663</v>
      </c>
      <c r="P833" s="53" t="s">
        <v>24</v>
      </c>
      <c r="Q833" s="50" t="s">
        <v>597</v>
      </c>
      <c r="R833" s="34" t="s">
        <v>683</v>
      </c>
    </row>
    <row r="834" spans="1:22" ht="82.5" hidden="1">
      <c r="A834" s="50">
        <f t="shared" si="12"/>
        <v>39</v>
      </c>
      <c r="B834" s="90" t="s">
        <v>1682</v>
      </c>
      <c r="C834" s="50" t="s">
        <v>25</v>
      </c>
      <c r="D834" s="50" t="s">
        <v>2684</v>
      </c>
      <c r="E834" s="50" t="s">
        <v>584</v>
      </c>
      <c r="F834" s="53" t="s">
        <v>552</v>
      </c>
      <c r="G834" s="34" t="s">
        <v>2685</v>
      </c>
      <c r="H834" s="50" t="s">
        <v>141</v>
      </c>
      <c r="I834" s="34" t="s">
        <v>2686</v>
      </c>
      <c r="J834" s="50"/>
      <c r="K834" s="50"/>
      <c r="L834" s="50"/>
      <c r="M834" s="54">
        <v>14</v>
      </c>
      <c r="N834" s="226">
        <v>46111</v>
      </c>
      <c r="O834" s="225">
        <v>1</v>
      </c>
      <c r="P834" s="53" t="s">
        <v>53</v>
      </c>
      <c r="Q834" s="50" t="s">
        <v>575</v>
      </c>
      <c r="R834" s="34" t="s">
        <v>708</v>
      </c>
    </row>
    <row r="835" spans="1:22" ht="132" hidden="1">
      <c r="A835" s="50">
        <f t="shared" si="12"/>
        <v>40</v>
      </c>
      <c r="B835" s="90" t="s">
        <v>1618</v>
      </c>
      <c r="C835" s="50" t="s">
        <v>25</v>
      </c>
      <c r="D835" s="50" t="s">
        <v>2687</v>
      </c>
      <c r="E835" s="50" t="s">
        <v>652</v>
      </c>
      <c r="F835" s="53" t="s">
        <v>549</v>
      </c>
      <c r="G835" s="34" t="s">
        <v>2688</v>
      </c>
      <c r="H835" s="50" t="s">
        <v>141</v>
      </c>
      <c r="I835" s="34" t="s">
        <v>2689</v>
      </c>
      <c r="J835" s="50"/>
      <c r="K835" s="50"/>
      <c r="L835" s="50"/>
      <c r="M835" s="54">
        <v>14</v>
      </c>
      <c r="N835" s="226">
        <v>46111</v>
      </c>
      <c r="O835" s="225">
        <v>3</v>
      </c>
      <c r="P835" s="53" t="s">
        <v>24</v>
      </c>
      <c r="Q835" s="50" t="s">
        <v>575</v>
      </c>
      <c r="R835" s="34" t="s">
        <v>708</v>
      </c>
    </row>
    <row r="836" spans="1:22" ht="66" hidden="1">
      <c r="A836" s="50">
        <f t="shared" si="12"/>
        <v>41</v>
      </c>
      <c r="B836" s="90" t="s">
        <v>58</v>
      </c>
      <c r="C836" s="50" t="s">
        <v>25</v>
      </c>
      <c r="D836" s="50" t="s">
        <v>2690</v>
      </c>
      <c r="E836" s="50" t="s">
        <v>652</v>
      </c>
      <c r="F836" s="53" t="s">
        <v>549</v>
      </c>
      <c r="G836" s="34" t="s">
        <v>1829</v>
      </c>
      <c r="H836" s="50" t="s">
        <v>141</v>
      </c>
      <c r="I836" s="34" t="s">
        <v>2691</v>
      </c>
      <c r="J836" s="50"/>
      <c r="K836" s="50"/>
      <c r="L836" s="50"/>
      <c r="M836" s="54">
        <v>14</v>
      </c>
      <c r="N836" s="226">
        <v>46112</v>
      </c>
      <c r="O836" s="225">
        <v>1</v>
      </c>
      <c r="P836" s="53" t="s">
        <v>24</v>
      </c>
      <c r="Q836" s="50" t="s">
        <v>643</v>
      </c>
      <c r="R836" s="34" t="s">
        <v>766</v>
      </c>
    </row>
    <row r="837" spans="1:22" ht="66" hidden="1">
      <c r="A837" s="50">
        <f t="shared" si="12"/>
        <v>42</v>
      </c>
      <c r="B837" s="90" t="s">
        <v>57</v>
      </c>
      <c r="C837" s="50" t="s">
        <v>25</v>
      </c>
      <c r="D837" s="50" t="s">
        <v>2692</v>
      </c>
      <c r="E837" s="50" t="s">
        <v>573</v>
      </c>
      <c r="F837" s="53" t="s">
        <v>551</v>
      </c>
      <c r="G837" s="34" t="s">
        <v>2693</v>
      </c>
      <c r="H837" s="50" t="s">
        <v>141</v>
      </c>
      <c r="I837" s="34" t="s">
        <v>2694</v>
      </c>
      <c r="J837" s="50"/>
      <c r="K837" s="50"/>
      <c r="L837" s="50"/>
      <c r="M837" s="54">
        <v>14</v>
      </c>
      <c r="N837" s="226">
        <v>46112</v>
      </c>
      <c r="O837" s="225">
        <v>1</v>
      </c>
      <c r="P837" s="53" t="s">
        <v>24</v>
      </c>
      <c r="Q837" s="50" t="s">
        <v>643</v>
      </c>
      <c r="R837" s="34" t="s">
        <v>766</v>
      </c>
    </row>
    <row r="838" spans="1:22" ht="49.5" hidden="1">
      <c r="A838" s="50">
        <f t="shared" si="12"/>
        <v>43</v>
      </c>
      <c r="B838" s="90" t="s">
        <v>2695</v>
      </c>
      <c r="C838" s="50" t="s">
        <v>25</v>
      </c>
      <c r="D838" s="50" t="s">
        <v>2696</v>
      </c>
      <c r="E838" s="50" t="s">
        <v>874</v>
      </c>
      <c r="F838" s="53" t="s">
        <v>1071</v>
      </c>
      <c r="G838" s="34" t="s">
        <v>2697</v>
      </c>
      <c r="H838" s="50" t="s">
        <v>141</v>
      </c>
      <c r="I838" s="34" t="s">
        <v>2698</v>
      </c>
      <c r="J838" s="50"/>
      <c r="K838" s="50"/>
      <c r="L838" s="50"/>
      <c r="M838" s="54">
        <v>14</v>
      </c>
      <c r="N838" s="226">
        <v>46112</v>
      </c>
      <c r="O838" s="225">
        <v>1</v>
      </c>
      <c r="P838" s="53" t="s">
        <v>24</v>
      </c>
      <c r="Q838" s="50" t="s">
        <v>643</v>
      </c>
      <c r="R838" s="34" t="s">
        <v>766</v>
      </c>
    </row>
    <row r="839" spans="1:22" ht="66" hidden="1">
      <c r="A839" s="50">
        <f t="shared" si="12"/>
        <v>44</v>
      </c>
      <c r="B839" s="90" t="s">
        <v>2699</v>
      </c>
      <c r="C839" s="50">
        <v>2000019171</v>
      </c>
      <c r="D839" s="50" t="s">
        <v>2700</v>
      </c>
      <c r="E839" s="50" t="s">
        <v>874</v>
      </c>
      <c r="F839" s="53" t="s">
        <v>1071</v>
      </c>
      <c r="G839" s="34" t="s">
        <v>2701</v>
      </c>
      <c r="H839" s="50" t="s">
        <v>141</v>
      </c>
      <c r="I839" s="34" t="s">
        <v>2702</v>
      </c>
      <c r="J839" s="50"/>
      <c r="K839" s="50"/>
      <c r="L839" s="50"/>
      <c r="M839" s="54">
        <v>14</v>
      </c>
      <c r="N839" s="226">
        <v>46112</v>
      </c>
      <c r="O839" s="225">
        <v>1</v>
      </c>
      <c r="P839" s="53" t="s">
        <v>24</v>
      </c>
      <c r="Q839" s="50" t="s">
        <v>643</v>
      </c>
      <c r="R839" s="34" t="s">
        <v>766</v>
      </c>
    </row>
    <row r="840" spans="1:22" ht="66" hidden="1">
      <c r="A840" s="50">
        <f t="shared" si="12"/>
        <v>45</v>
      </c>
      <c r="B840" s="90" t="s">
        <v>2703</v>
      </c>
      <c r="C840" s="50" t="s">
        <v>25</v>
      </c>
      <c r="D840" s="50" t="s">
        <v>2704</v>
      </c>
      <c r="E840" s="50" t="s">
        <v>573</v>
      </c>
      <c r="F840" s="53" t="s">
        <v>551</v>
      </c>
      <c r="G840" s="34" t="s">
        <v>2705</v>
      </c>
      <c r="H840" s="50" t="s">
        <v>141</v>
      </c>
      <c r="I840" s="34" t="s">
        <v>2706</v>
      </c>
      <c r="J840" s="50"/>
      <c r="K840" s="50"/>
      <c r="L840" s="50"/>
      <c r="M840" s="54">
        <v>14</v>
      </c>
      <c r="N840" s="226">
        <v>46112</v>
      </c>
      <c r="O840" s="225">
        <v>1</v>
      </c>
      <c r="P840" s="53" t="s">
        <v>24</v>
      </c>
      <c r="Q840" s="50" t="s">
        <v>643</v>
      </c>
      <c r="R840" s="34" t="s">
        <v>766</v>
      </c>
    </row>
    <row r="841" spans="1:22" ht="99" hidden="1">
      <c r="A841" s="50">
        <f t="shared" si="12"/>
        <v>46</v>
      </c>
      <c r="B841" s="90" t="s">
        <v>2707</v>
      </c>
      <c r="C841" s="50" t="s">
        <v>25</v>
      </c>
      <c r="D841" s="50" t="s">
        <v>2708</v>
      </c>
      <c r="E841" s="50" t="s">
        <v>592</v>
      </c>
      <c r="F841" s="53" t="s">
        <v>558</v>
      </c>
      <c r="G841" s="34" t="s">
        <v>2709</v>
      </c>
      <c r="H841" s="50" t="s">
        <v>141</v>
      </c>
      <c r="I841" s="34" t="s">
        <v>2710</v>
      </c>
      <c r="J841" s="50"/>
      <c r="K841" s="50"/>
      <c r="L841" s="50"/>
      <c r="M841" s="54">
        <v>14</v>
      </c>
      <c r="N841" s="226">
        <v>46112</v>
      </c>
      <c r="O841" s="225">
        <v>5</v>
      </c>
      <c r="P841" s="53" t="s">
        <v>24</v>
      </c>
      <c r="Q841" s="50" t="s">
        <v>643</v>
      </c>
      <c r="R841" s="34" t="s">
        <v>766</v>
      </c>
    </row>
    <row r="842" spans="1:22" ht="66" hidden="1">
      <c r="A842" s="50">
        <f t="shared" si="12"/>
        <v>47</v>
      </c>
      <c r="B842" s="90" t="s">
        <v>2711</v>
      </c>
      <c r="C842" s="50" t="s">
        <v>25</v>
      </c>
      <c r="D842" s="50" t="s">
        <v>2708</v>
      </c>
      <c r="E842" s="50" t="s">
        <v>592</v>
      </c>
      <c r="F842" s="53" t="s">
        <v>556</v>
      </c>
      <c r="G842" s="34" t="s">
        <v>2712</v>
      </c>
      <c r="H842" s="50" t="s">
        <v>141</v>
      </c>
      <c r="I842" s="34" t="s">
        <v>2713</v>
      </c>
      <c r="J842" s="50"/>
      <c r="K842" s="50"/>
      <c r="L842" s="50"/>
      <c r="M842" s="54">
        <v>14</v>
      </c>
      <c r="N842" s="226">
        <v>46112</v>
      </c>
      <c r="O842" s="225">
        <v>3</v>
      </c>
      <c r="P842" s="53" t="s">
        <v>24</v>
      </c>
      <c r="Q842" s="50" t="s">
        <v>643</v>
      </c>
      <c r="R842" s="34" t="s">
        <v>766</v>
      </c>
    </row>
    <row r="843" spans="1:22" ht="115.5" hidden="1">
      <c r="A843" s="50">
        <f t="shared" si="12"/>
        <v>48</v>
      </c>
      <c r="B843" s="90" t="s">
        <v>1682</v>
      </c>
      <c r="C843" s="50" t="s">
        <v>25</v>
      </c>
      <c r="D843" s="50" t="s">
        <v>2684</v>
      </c>
      <c r="E843" s="50" t="s">
        <v>584</v>
      </c>
      <c r="F843" s="53" t="s">
        <v>552</v>
      </c>
      <c r="G843" s="34" t="s">
        <v>2714</v>
      </c>
      <c r="H843" s="50" t="s">
        <v>810</v>
      </c>
      <c r="I843" s="34" t="s">
        <v>2715</v>
      </c>
      <c r="J843" s="50"/>
      <c r="K843" s="50"/>
      <c r="L843" s="50"/>
      <c r="M843" s="54">
        <v>14</v>
      </c>
      <c r="N843" s="226">
        <v>46112</v>
      </c>
      <c r="O843" s="225">
        <v>1.5</v>
      </c>
      <c r="P843" s="53" t="s">
        <v>24</v>
      </c>
      <c r="Q843" s="50" t="s">
        <v>643</v>
      </c>
      <c r="R843" s="34" t="s">
        <v>766</v>
      </c>
    </row>
    <row r="844" spans="1:22" ht="66" hidden="1">
      <c r="A844" s="50">
        <f t="shared" si="12"/>
        <v>49</v>
      </c>
      <c r="B844" s="90" t="s">
        <v>2716</v>
      </c>
      <c r="C844" s="50" t="s">
        <v>25</v>
      </c>
      <c r="D844" s="50" t="s">
        <v>2717</v>
      </c>
      <c r="E844" s="50" t="s">
        <v>592</v>
      </c>
      <c r="F844" s="53" t="s">
        <v>553</v>
      </c>
      <c r="G844" s="34" t="s">
        <v>2718</v>
      </c>
      <c r="H844" s="50" t="s">
        <v>141</v>
      </c>
      <c r="I844" s="34" t="s">
        <v>2719</v>
      </c>
      <c r="J844" s="50"/>
      <c r="K844" s="50"/>
      <c r="L844" s="50"/>
      <c r="M844" s="54">
        <v>14</v>
      </c>
      <c r="N844" s="226">
        <v>46112</v>
      </c>
      <c r="O844" s="225">
        <v>1</v>
      </c>
      <c r="P844" s="53" t="s">
        <v>24</v>
      </c>
      <c r="Q844" s="50" t="s">
        <v>643</v>
      </c>
      <c r="R844" s="34" t="s">
        <v>766</v>
      </c>
    </row>
    <row r="845" spans="1:22" ht="66" hidden="1">
      <c r="A845" s="50">
        <f t="shared" si="12"/>
        <v>50</v>
      </c>
      <c r="B845" s="90" t="s">
        <v>94</v>
      </c>
      <c r="C845" s="50" t="s">
        <v>25</v>
      </c>
      <c r="D845" s="50" t="s">
        <v>2720</v>
      </c>
      <c r="E845" s="50" t="s">
        <v>573</v>
      </c>
      <c r="F845" s="53" t="s">
        <v>551</v>
      </c>
      <c r="G845" s="34" t="s">
        <v>2721</v>
      </c>
      <c r="H845" s="50" t="s">
        <v>141</v>
      </c>
      <c r="I845" s="34" t="s">
        <v>2722</v>
      </c>
      <c r="J845" s="50"/>
      <c r="K845" s="50"/>
      <c r="L845" s="50"/>
      <c r="M845" s="54">
        <v>14</v>
      </c>
      <c r="N845" s="226">
        <v>46112</v>
      </c>
      <c r="O845" s="225">
        <v>1</v>
      </c>
      <c r="P845" s="53" t="s">
        <v>24</v>
      </c>
      <c r="Q845" s="50" t="s">
        <v>620</v>
      </c>
      <c r="R845" s="34" t="s">
        <v>801</v>
      </c>
    </row>
    <row r="846" spans="1:22" ht="49.5" hidden="1">
      <c r="A846" s="50">
        <f t="shared" si="12"/>
        <v>51</v>
      </c>
      <c r="B846" s="90" t="s">
        <v>253</v>
      </c>
      <c r="C846" s="50" t="s">
        <v>25</v>
      </c>
      <c r="D846" s="50" t="s">
        <v>2723</v>
      </c>
      <c r="E846" s="50" t="s">
        <v>652</v>
      </c>
      <c r="F846" s="53" t="s">
        <v>549</v>
      </c>
      <c r="G846" s="34" t="s">
        <v>2724</v>
      </c>
      <c r="H846" s="50" t="s">
        <v>141</v>
      </c>
      <c r="I846" s="34" t="s">
        <v>2725</v>
      </c>
      <c r="J846" s="50"/>
      <c r="K846" s="50"/>
      <c r="L846" s="50"/>
      <c r="M846" s="54">
        <v>14</v>
      </c>
      <c r="N846" s="226">
        <v>46112</v>
      </c>
      <c r="O846" s="225">
        <v>1</v>
      </c>
      <c r="P846" s="53" t="s">
        <v>24</v>
      </c>
      <c r="Q846" s="50" t="s">
        <v>620</v>
      </c>
      <c r="R846" s="34" t="s">
        <v>801</v>
      </c>
    </row>
    <row r="847" spans="1:22" s="138" customFormat="1" ht="115.5" hidden="1">
      <c r="A847" s="50">
        <f t="shared" si="12"/>
        <v>52</v>
      </c>
      <c r="B847" s="90" t="s">
        <v>2707</v>
      </c>
      <c r="C847" s="50" t="s">
        <v>25</v>
      </c>
      <c r="D847" s="50" t="s">
        <v>25</v>
      </c>
      <c r="E847" s="50" t="s">
        <v>592</v>
      </c>
      <c r="F847" s="53" t="s">
        <v>558</v>
      </c>
      <c r="G847" s="34" t="s">
        <v>2709</v>
      </c>
      <c r="H847" s="50" t="s">
        <v>141</v>
      </c>
      <c r="I847" s="34" t="s">
        <v>2726</v>
      </c>
      <c r="J847" s="50"/>
      <c r="K847" s="50"/>
      <c r="L847" s="50"/>
      <c r="M847" s="54">
        <v>14</v>
      </c>
      <c r="N847" s="226">
        <v>46112</v>
      </c>
      <c r="O847" s="225">
        <v>0.25</v>
      </c>
      <c r="P847" s="53" t="s">
        <v>111</v>
      </c>
      <c r="Q847" s="50" t="s">
        <v>620</v>
      </c>
      <c r="R847" s="34" t="s">
        <v>801</v>
      </c>
      <c r="S847" s="148"/>
      <c r="T847" s="148"/>
      <c r="U847" s="148"/>
      <c r="V847" s="148"/>
    </row>
    <row r="848" spans="1:22" ht="165" hidden="1">
      <c r="A848" s="50">
        <f t="shared" si="12"/>
        <v>53</v>
      </c>
      <c r="B848" s="90" t="s">
        <v>2707</v>
      </c>
      <c r="C848" s="50">
        <v>2000019172</v>
      </c>
      <c r="D848" s="50" t="s">
        <v>2727</v>
      </c>
      <c r="E848" s="50" t="s">
        <v>592</v>
      </c>
      <c r="F848" s="53" t="s">
        <v>558</v>
      </c>
      <c r="G848" s="34" t="s">
        <v>2728</v>
      </c>
      <c r="H848" s="50" t="s">
        <v>810</v>
      </c>
      <c r="I848" s="34" t="s">
        <v>2729</v>
      </c>
      <c r="J848" s="50"/>
      <c r="K848" s="50"/>
      <c r="L848" s="50"/>
      <c r="M848" s="54">
        <v>14</v>
      </c>
      <c r="N848" s="226">
        <v>46113</v>
      </c>
      <c r="O848" s="225">
        <v>2.5</v>
      </c>
      <c r="P848" s="53" t="s">
        <v>111</v>
      </c>
      <c r="Q848" s="50" t="s">
        <v>643</v>
      </c>
      <c r="R848" s="34" t="s">
        <v>766</v>
      </c>
    </row>
    <row r="849" spans="1:19" ht="49.5" hidden="1">
      <c r="A849" s="50">
        <f t="shared" si="12"/>
        <v>54</v>
      </c>
      <c r="B849" s="90" t="s">
        <v>2730</v>
      </c>
      <c r="C849" s="50" t="s">
        <v>25</v>
      </c>
      <c r="D849" s="50" t="s">
        <v>2731</v>
      </c>
      <c r="E849" s="50" t="s">
        <v>874</v>
      </c>
      <c r="F849" s="53" t="s">
        <v>550</v>
      </c>
      <c r="G849" s="34" t="s">
        <v>2732</v>
      </c>
      <c r="H849" s="50" t="s">
        <v>141</v>
      </c>
      <c r="I849" s="34" t="s">
        <v>2733</v>
      </c>
      <c r="J849" s="50"/>
      <c r="K849" s="50"/>
      <c r="L849" s="50"/>
      <c r="M849" s="54">
        <v>14</v>
      </c>
      <c r="N849" s="226">
        <v>46113</v>
      </c>
      <c r="O849" s="225">
        <v>0.5</v>
      </c>
      <c r="P849" s="53" t="s">
        <v>24</v>
      </c>
      <c r="Q849" s="50" t="s">
        <v>643</v>
      </c>
      <c r="R849" s="34" t="s">
        <v>766</v>
      </c>
    </row>
    <row r="850" spans="1:19" ht="66" hidden="1">
      <c r="A850" s="50">
        <f t="shared" si="12"/>
        <v>55</v>
      </c>
      <c r="B850" s="90" t="s">
        <v>2716</v>
      </c>
      <c r="C850" s="50" t="s">
        <v>25</v>
      </c>
      <c r="D850" s="50" t="s">
        <v>2734</v>
      </c>
      <c r="E850" s="50" t="s">
        <v>592</v>
      </c>
      <c r="F850" s="53" t="s">
        <v>553</v>
      </c>
      <c r="G850" s="34" t="s">
        <v>2718</v>
      </c>
      <c r="H850" s="50" t="s">
        <v>141</v>
      </c>
      <c r="I850" s="34" t="s">
        <v>2719</v>
      </c>
      <c r="J850" s="50"/>
      <c r="K850" s="50"/>
      <c r="L850" s="50"/>
      <c r="M850" s="54">
        <v>14</v>
      </c>
      <c r="N850" s="226">
        <v>46113</v>
      </c>
      <c r="O850" s="225">
        <v>1</v>
      </c>
      <c r="P850" s="53" t="s">
        <v>24</v>
      </c>
      <c r="Q850" s="50" t="s">
        <v>643</v>
      </c>
      <c r="R850" s="34" t="s">
        <v>766</v>
      </c>
    </row>
    <row r="851" spans="1:19" ht="66" hidden="1">
      <c r="A851" s="50">
        <f t="shared" si="12"/>
        <v>56</v>
      </c>
      <c r="B851" s="90" t="s">
        <v>2735</v>
      </c>
      <c r="C851" s="50" t="s">
        <v>25</v>
      </c>
      <c r="D851" s="50" t="s">
        <v>2736</v>
      </c>
      <c r="E851" s="50" t="s">
        <v>612</v>
      </c>
      <c r="F851" s="53" t="s">
        <v>553</v>
      </c>
      <c r="G851" s="34" t="s">
        <v>2737</v>
      </c>
      <c r="H851" s="50" t="s">
        <v>1467</v>
      </c>
      <c r="I851" s="34" t="s">
        <v>2738</v>
      </c>
      <c r="J851" s="50"/>
      <c r="K851" s="50"/>
      <c r="L851" s="50"/>
      <c r="M851" s="54">
        <v>14</v>
      </c>
      <c r="N851" s="226">
        <v>46113</v>
      </c>
      <c r="O851" s="225">
        <v>2</v>
      </c>
      <c r="P851" s="53" t="s">
        <v>24</v>
      </c>
      <c r="Q851" s="50" t="s">
        <v>643</v>
      </c>
      <c r="R851" s="34" t="s">
        <v>766</v>
      </c>
    </row>
    <row r="852" spans="1:19" ht="66" hidden="1">
      <c r="A852" s="50">
        <f t="shared" si="12"/>
        <v>57</v>
      </c>
      <c r="B852" s="90" t="s">
        <v>2739</v>
      </c>
      <c r="C852" s="50" t="s">
        <v>25</v>
      </c>
      <c r="D852" s="50" t="s">
        <v>2740</v>
      </c>
      <c r="E852" s="50" t="s">
        <v>584</v>
      </c>
      <c r="F852" s="53" t="s">
        <v>558</v>
      </c>
      <c r="G852" s="34" t="s">
        <v>2741</v>
      </c>
      <c r="H852" s="50" t="s">
        <v>141</v>
      </c>
      <c r="I852" s="34" t="s">
        <v>2742</v>
      </c>
      <c r="J852" s="50"/>
      <c r="K852" s="50"/>
      <c r="L852" s="50"/>
      <c r="M852" s="54">
        <v>14</v>
      </c>
      <c r="N852" s="226">
        <v>46113</v>
      </c>
      <c r="O852" s="225">
        <v>1</v>
      </c>
      <c r="P852" s="53" t="s">
        <v>24</v>
      </c>
      <c r="Q852" s="50" t="s">
        <v>643</v>
      </c>
      <c r="R852" s="34" t="s">
        <v>766</v>
      </c>
    </row>
    <row r="853" spans="1:19" ht="66" hidden="1">
      <c r="A853" s="50">
        <f t="shared" si="12"/>
        <v>58</v>
      </c>
      <c r="B853" s="90" t="s">
        <v>1165</v>
      </c>
      <c r="C853" s="50" t="s">
        <v>25</v>
      </c>
      <c r="D853" s="50" t="s">
        <v>2743</v>
      </c>
      <c r="E853" s="50" t="s">
        <v>584</v>
      </c>
      <c r="F853" s="53" t="s">
        <v>552</v>
      </c>
      <c r="G853" s="34" t="s">
        <v>2744</v>
      </c>
      <c r="H853" s="50" t="s">
        <v>141</v>
      </c>
      <c r="I853" s="34" t="s">
        <v>2745</v>
      </c>
      <c r="J853" s="50"/>
      <c r="K853" s="50"/>
      <c r="L853" s="50"/>
      <c r="M853" s="54">
        <v>14</v>
      </c>
      <c r="N853" s="226">
        <v>46113</v>
      </c>
      <c r="O853" s="225">
        <v>1</v>
      </c>
      <c r="P853" s="53" t="s">
        <v>24</v>
      </c>
      <c r="Q853" s="50" t="s">
        <v>643</v>
      </c>
      <c r="R853" s="34" t="s">
        <v>766</v>
      </c>
    </row>
    <row r="854" spans="1:19" ht="66" hidden="1">
      <c r="A854" s="50">
        <f t="shared" si="12"/>
        <v>59</v>
      </c>
      <c r="B854" s="90" t="s">
        <v>71</v>
      </c>
      <c r="C854" s="50" t="s">
        <v>25</v>
      </c>
      <c r="D854" s="50" t="s">
        <v>2746</v>
      </c>
      <c r="E854" s="50" t="s">
        <v>652</v>
      </c>
      <c r="F854" s="53" t="s">
        <v>549</v>
      </c>
      <c r="G854" s="34" t="s">
        <v>2747</v>
      </c>
      <c r="H854" s="50" t="s">
        <v>141</v>
      </c>
      <c r="I854" s="34" t="s">
        <v>2748</v>
      </c>
      <c r="J854" s="50"/>
      <c r="K854" s="50"/>
      <c r="L854" s="50"/>
      <c r="M854" s="54">
        <v>14</v>
      </c>
      <c r="N854" s="226">
        <v>46113</v>
      </c>
      <c r="O854" s="225">
        <v>0.5</v>
      </c>
      <c r="P854" s="53" t="s">
        <v>24</v>
      </c>
      <c r="Q854" s="50" t="s">
        <v>643</v>
      </c>
      <c r="R854" s="34" t="s">
        <v>766</v>
      </c>
    </row>
    <row r="855" spans="1:19" ht="66" hidden="1">
      <c r="A855" s="50">
        <f t="shared" si="12"/>
        <v>60</v>
      </c>
      <c r="B855" s="90" t="s">
        <v>58</v>
      </c>
      <c r="C855" s="50" t="s">
        <v>25</v>
      </c>
      <c r="D855" s="50" t="s">
        <v>2746</v>
      </c>
      <c r="E855" s="50" t="s">
        <v>652</v>
      </c>
      <c r="F855" s="53" t="s">
        <v>549</v>
      </c>
      <c r="G855" s="34" t="s">
        <v>2747</v>
      </c>
      <c r="H855" s="50" t="s">
        <v>141</v>
      </c>
      <c r="I855" s="34" t="s">
        <v>2749</v>
      </c>
      <c r="J855" s="50"/>
      <c r="K855" s="50"/>
      <c r="L855" s="50"/>
      <c r="M855" s="54">
        <v>14</v>
      </c>
      <c r="N855" s="226">
        <v>46113</v>
      </c>
      <c r="O855" s="225">
        <v>0.5</v>
      </c>
      <c r="P855" s="53" t="s">
        <v>24</v>
      </c>
      <c r="Q855" s="50" t="s">
        <v>643</v>
      </c>
      <c r="R855" s="34" t="s">
        <v>766</v>
      </c>
    </row>
    <row r="856" spans="1:19" ht="49.5" hidden="1">
      <c r="A856" s="50">
        <f t="shared" si="12"/>
        <v>61</v>
      </c>
      <c r="B856" s="90" t="s">
        <v>71</v>
      </c>
      <c r="C856" s="50" t="s">
        <v>25</v>
      </c>
      <c r="D856" s="50" t="s">
        <v>2746</v>
      </c>
      <c r="E856" s="50" t="s">
        <v>652</v>
      </c>
      <c r="F856" s="53" t="s">
        <v>549</v>
      </c>
      <c r="G856" s="34" t="s">
        <v>2750</v>
      </c>
      <c r="H856" s="50" t="s">
        <v>141</v>
      </c>
      <c r="I856" s="34" t="s">
        <v>2751</v>
      </c>
      <c r="J856" s="50"/>
      <c r="K856" s="50"/>
      <c r="L856" s="50"/>
      <c r="M856" s="54">
        <v>14</v>
      </c>
      <c r="N856" s="226">
        <v>46113</v>
      </c>
      <c r="O856" s="225">
        <v>0.5</v>
      </c>
      <c r="P856" s="53" t="s">
        <v>24</v>
      </c>
      <c r="Q856" s="50" t="s">
        <v>643</v>
      </c>
      <c r="R856" s="256" t="s">
        <v>766</v>
      </c>
    </row>
    <row r="857" spans="1:19" ht="115.5" hidden="1">
      <c r="A857" s="50">
        <f t="shared" si="12"/>
        <v>62</v>
      </c>
      <c r="B857" s="90" t="s">
        <v>2518</v>
      </c>
      <c r="C857" s="50" t="s">
        <v>25</v>
      </c>
      <c r="D857" s="50" t="s">
        <v>2752</v>
      </c>
      <c r="E857" s="50" t="s">
        <v>592</v>
      </c>
      <c r="F857" s="53" t="s">
        <v>677</v>
      </c>
      <c r="G857" s="34" t="s">
        <v>2753</v>
      </c>
      <c r="H857" s="50" t="s">
        <v>141</v>
      </c>
      <c r="I857" s="34" t="s">
        <v>2754</v>
      </c>
      <c r="J857" s="50"/>
      <c r="K857" s="50"/>
      <c r="L857" s="50"/>
      <c r="M857" s="54">
        <v>14</v>
      </c>
      <c r="N857" s="226">
        <v>46113</v>
      </c>
      <c r="O857" s="225">
        <v>1</v>
      </c>
      <c r="P857" s="53" t="s">
        <v>53</v>
      </c>
      <c r="Q857" s="50" t="s">
        <v>643</v>
      </c>
      <c r="R857" s="34" t="s">
        <v>766</v>
      </c>
      <c r="S857" s="284"/>
    </row>
    <row r="858" spans="1:19" ht="66" hidden="1">
      <c r="A858" s="50">
        <f t="shared" si="12"/>
        <v>63</v>
      </c>
      <c r="B858" s="90" t="s">
        <v>1036</v>
      </c>
      <c r="C858" s="50" t="s">
        <v>25</v>
      </c>
      <c r="D858" s="50" t="s">
        <v>2755</v>
      </c>
      <c r="E858" s="50" t="s">
        <v>736</v>
      </c>
      <c r="F858" s="53" t="s">
        <v>551</v>
      </c>
      <c r="G858" s="34" t="s">
        <v>2756</v>
      </c>
      <c r="H858" s="50" t="s">
        <v>141</v>
      </c>
      <c r="I858" s="34" t="s">
        <v>2757</v>
      </c>
      <c r="J858" s="50"/>
      <c r="K858" s="50"/>
      <c r="L858" s="50"/>
      <c r="M858" s="54">
        <v>14</v>
      </c>
      <c r="N858" s="226">
        <v>46113</v>
      </c>
      <c r="O858" s="225">
        <v>2</v>
      </c>
      <c r="P858" s="53" t="s">
        <v>24</v>
      </c>
      <c r="Q858" s="50" t="s">
        <v>620</v>
      </c>
      <c r="R858" s="34" t="s">
        <v>801</v>
      </c>
    </row>
    <row r="859" spans="1:19" ht="66" hidden="1">
      <c r="A859" s="50">
        <f t="shared" si="12"/>
        <v>64</v>
      </c>
      <c r="B859" s="90" t="s">
        <v>2588</v>
      </c>
      <c r="C859" s="50" t="s">
        <v>25</v>
      </c>
      <c r="D859" s="50" t="s">
        <v>2758</v>
      </c>
      <c r="E859" s="50" t="s">
        <v>573</v>
      </c>
      <c r="F859" s="53" t="s">
        <v>551</v>
      </c>
      <c r="G859" s="34" t="s">
        <v>2759</v>
      </c>
      <c r="H859" s="50" t="s">
        <v>810</v>
      </c>
      <c r="I859" s="34" t="s">
        <v>2760</v>
      </c>
      <c r="J859" s="50"/>
      <c r="K859" s="50"/>
      <c r="L859" s="50"/>
      <c r="M859" s="54">
        <v>14</v>
      </c>
      <c r="N859" s="226">
        <v>46114</v>
      </c>
      <c r="O859" s="225">
        <v>2</v>
      </c>
      <c r="P859" s="53" t="s">
        <v>24</v>
      </c>
      <c r="Q859" s="50" t="s">
        <v>575</v>
      </c>
      <c r="R859" s="34" t="s">
        <v>576</v>
      </c>
    </row>
    <row r="860" spans="1:19" ht="198" hidden="1">
      <c r="A860" s="50">
        <f t="shared" si="12"/>
        <v>65</v>
      </c>
      <c r="B860" s="90" t="s">
        <v>2518</v>
      </c>
      <c r="C860" s="50" t="s">
        <v>25</v>
      </c>
      <c r="D860" s="50" t="s">
        <v>2752</v>
      </c>
      <c r="E860" s="50" t="s">
        <v>592</v>
      </c>
      <c r="F860" s="53" t="s">
        <v>677</v>
      </c>
      <c r="G860" s="34" t="s">
        <v>2753</v>
      </c>
      <c r="H860" s="50" t="s">
        <v>810</v>
      </c>
      <c r="I860" s="34" t="s">
        <v>2761</v>
      </c>
      <c r="J860" s="50"/>
      <c r="K860" s="50"/>
      <c r="L860" s="50"/>
      <c r="M860" s="54">
        <v>14</v>
      </c>
      <c r="N860" s="226">
        <v>46114</v>
      </c>
      <c r="O860" s="225">
        <v>1</v>
      </c>
      <c r="P860" s="53" t="s">
        <v>53</v>
      </c>
      <c r="Q860" s="50" t="s">
        <v>575</v>
      </c>
      <c r="R860" s="34" t="s">
        <v>576</v>
      </c>
    </row>
    <row r="861" spans="1:19" ht="148.5" hidden="1">
      <c r="A861" s="50">
        <f t="shared" si="12"/>
        <v>66</v>
      </c>
      <c r="B861" s="90" t="s">
        <v>2638</v>
      </c>
      <c r="C861" s="50" t="s">
        <v>25</v>
      </c>
      <c r="D861" s="50" t="s">
        <v>2639</v>
      </c>
      <c r="E861" s="50" t="s">
        <v>592</v>
      </c>
      <c r="F861" s="53" t="s">
        <v>553</v>
      </c>
      <c r="G861" s="34" t="s">
        <v>2640</v>
      </c>
      <c r="H861" s="50" t="s">
        <v>810</v>
      </c>
      <c r="I861" s="34" t="s">
        <v>2762</v>
      </c>
      <c r="J861" s="50"/>
      <c r="K861" s="50"/>
      <c r="L861" s="50"/>
      <c r="M861" s="54">
        <v>14</v>
      </c>
      <c r="N861" s="226">
        <v>46114</v>
      </c>
      <c r="O861" s="225">
        <v>1</v>
      </c>
      <c r="P861" s="53" t="s">
        <v>24</v>
      </c>
      <c r="Q861" s="50" t="s">
        <v>575</v>
      </c>
      <c r="R861" s="34" t="s">
        <v>576</v>
      </c>
    </row>
    <row r="862" spans="1:19" ht="49.5" hidden="1">
      <c r="A862" s="50">
        <f t="shared" ref="A862:A878" si="13">A861+1</f>
        <v>67</v>
      </c>
      <c r="B862" s="90" t="s">
        <v>2763</v>
      </c>
      <c r="C862" s="50" t="s">
        <v>25</v>
      </c>
      <c r="D862" s="50" t="s">
        <v>2764</v>
      </c>
      <c r="E862" s="50" t="s">
        <v>612</v>
      </c>
      <c r="F862" s="53" t="s">
        <v>553</v>
      </c>
      <c r="G862" s="34" t="s">
        <v>2765</v>
      </c>
      <c r="H862" s="50" t="s">
        <v>141</v>
      </c>
      <c r="I862" s="34" t="s">
        <v>2766</v>
      </c>
      <c r="J862" s="50"/>
      <c r="K862" s="50"/>
      <c r="L862" s="50"/>
      <c r="M862" s="54">
        <v>14</v>
      </c>
      <c r="N862" s="226">
        <v>46114</v>
      </c>
      <c r="O862" s="225">
        <v>0.5</v>
      </c>
      <c r="P862" s="53" t="s">
        <v>24</v>
      </c>
      <c r="Q862" s="50" t="s">
        <v>575</v>
      </c>
      <c r="R862" s="34" t="s">
        <v>576</v>
      </c>
    </row>
    <row r="863" spans="1:19" ht="82.5" hidden="1">
      <c r="A863" s="50">
        <f t="shared" si="13"/>
        <v>68</v>
      </c>
      <c r="B863" s="90" t="s">
        <v>2735</v>
      </c>
      <c r="C863" s="50" t="s">
        <v>25</v>
      </c>
      <c r="D863" s="50" t="s">
        <v>2736</v>
      </c>
      <c r="E863" s="50" t="s">
        <v>612</v>
      </c>
      <c r="F863" s="53" t="s">
        <v>553</v>
      </c>
      <c r="G863" s="34" t="s">
        <v>2737</v>
      </c>
      <c r="H863" s="50" t="s">
        <v>1467</v>
      </c>
      <c r="I863" s="34" t="s">
        <v>2767</v>
      </c>
      <c r="J863" s="50"/>
      <c r="K863" s="50"/>
      <c r="L863" s="50"/>
      <c r="M863" s="54">
        <v>14</v>
      </c>
      <c r="N863" s="226">
        <v>46114</v>
      </c>
      <c r="O863" s="225">
        <v>1</v>
      </c>
      <c r="P863" s="53" t="s">
        <v>24</v>
      </c>
      <c r="Q863" s="50" t="s">
        <v>575</v>
      </c>
      <c r="R863" s="34" t="s">
        <v>576</v>
      </c>
    </row>
    <row r="864" spans="1:19" ht="82.5" hidden="1">
      <c r="A864" s="50">
        <f t="shared" si="13"/>
        <v>69</v>
      </c>
      <c r="B864" s="90" t="s">
        <v>2288</v>
      </c>
      <c r="C864" s="50" t="s">
        <v>25</v>
      </c>
      <c r="D864" s="50" t="s">
        <v>2768</v>
      </c>
      <c r="E864" s="50" t="s">
        <v>612</v>
      </c>
      <c r="F864" s="53" t="s">
        <v>553</v>
      </c>
      <c r="G864" s="34" t="s">
        <v>2290</v>
      </c>
      <c r="H864" s="50" t="s">
        <v>1467</v>
      </c>
      <c r="I864" s="34" t="s">
        <v>2769</v>
      </c>
      <c r="J864" s="50"/>
      <c r="K864" s="50"/>
      <c r="L864" s="50"/>
      <c r="M864" s="54">
        <v>14</v>
      </c>
      <c r="N864" s="226">
        <v>46114</v>
      </c>
      <c r="O864" s="225">
        <v>0.5</v>
      </c>
      <c r="P864" s="53" t="s">
        <v>24</v>
      </c>
      <c r="Q864" s="50" t="s">
        <v>575</v>
      </c>
      <c r="R864" s="34" t="s">
        <v>576</v>
      </c>
    </row>
    <row r="865" spans="1:18" ht="66" hidden="1">
      <c r="A865" s="50">
        <f t="shared" si="13"/>
        <v>70</v>
      </c>
      <c r="B865" s="90" t="s">
        <v>2716</v>
      </c>
      <c r="C865" s="50" t="s">
        <v>25</v>
      </c>
      <c r="D865" s="50" t="s">
        <v>2770</v>
      </c>
      <c r="E865" s="50" t="s">
        <v>592</v>
      </c>
      <c r="F865" s="53" t="s">
        <v>553</v>
      </c>
      <c r="G865" s="34" t="s">
        <v>2771</v>
      </c>
      <c r="H865" s="50" t="s">
        <v>141</v>
      </c>
      <c r="I865" s="34" t="s">
        <v>2772</v>
      </c>
      <c r="J865" s="50"/>
      <c r="K865" s="50"/>
      <c r="L865" s="50"/>
      <c r="M865" s="54">
        <v>14</v>
      </c>
      <c r="N865" s="226">
        <v>46114</v>
      </c>
      <c r="O865" s="225">
        <v>1</v>
      </c>
      <c r="P865" s="53" t="s">
        <v>24</v>
      </c>
      <c r="Q865" s="50" t="s">
        <v>575</v>
      </c>
      <c r="R865" s="34" t="s">
        <v>576</v>
      </c>
    </row>
    <row r="866" spans="1:18" ht="99" hidden="1">
      <c r="A866" s="50">
        <f t="shared" si="13"/>
        <v>71</v>
      </c>
      <c r="B866" s="90" t="s">
        <v>2773</v>
      </c>
      <c r="C866" s="50" t="s">
        <v>2774</v>
      </c>
      <c r="D866" s="50" t="s">
        <v>2775</v>
      </c>
      <c r="E866" s="50" t="s">
        <v>874</v>
      </c>
      <c r="F866" s="53" t="s">
        <v>557</v>
      </c>
      <c r="G866" s="34" t="s">
        <v>2776</v>
      </c>
      <c r="H866" s="50" t="s">
        <v>141</v>
      </c>
      <c r="I866" s="34" t="s">
        <v>2777</v>
      </c>
      <c r="J866" s="50"/>
      <c r="K866" s="50"/>
      <c r="L866" s="50"/>
      <c r="M866" s="54">
        <v>14</v>
      </c>
      <c r="N866" s="226">
        <v>46114</v>
      </c>
      <c r="O866" s="225">
        <v>1</v>
      </c>
      <c r="P866" s="53" t="s">
        <v>53</v>
      </c>
      <c r="Q866" s="50" t="s">
        <v>597</v>
      </c>
      <c r="R866" s="34" t="s">
        <v>598</v>
      </c>
    </row>
    <row r="867" spans="1:18" ht="99" hidden="1">
      <c r="A867" s="50">
        <f t="shared" si="13"/>
        <v>72</v>
      </c>
      <c r="B867" s="90" t="s">
        <v>2778</v>
      </c>
      <c r="C867" s="50" t="s">
        <v>662</v>
      </c>
      <c r="D867" s="50" t="s">
        <v>2775</v>
      </c>
      <c r="E867" s="50" t="s">
        <v>592</v>
      </c>
      <c r="F867" s="53" t="s">
        <v>557</v>
      </c>
      <c r="G867" s="34" t="s">
        <v>2776</v>
      </c>
      <c r="H867" s="50" t="s">
        <v>141</v>
      </c>
      <c r="I867" s="34" t="s">
        <v>2777</v>
      </c>
      <c r="J867" s="50"/>
      <c r="K867" s="50"/>
      <c r="L867" s="50"/>
      <c r="M867" s="54">
        <v>14</v>
      </c>
      <c r="N867" s="226">
        <v>46114</v>
      </c>
      <c r="O867" s="225">
        <v>1</v>
      </c>
      <c r="P867" s="53" t="s">
        <v>53</v>
      </c>
      <c r="Q867" s="50" t="s">
        <v>597</v>
      </c>
      <c r="R867" s="34" t="s">
        <v>598</v>
      </c>
    </row>
    <row r="868" spans="1:18" ht="115.5" hidden="1">
      <c r="A868" s="50">
        <f t="shared" si="13"/>
        <v>73</v>
      </c>
      <c r="B868" s="90" t="s">
        <v>2779</v>
      </c>
      <c r="C868" s="50" t="s">
        <v>25</v>
      </c>
      <c r="D868" s="50" t="s">
        <v>2780</v>
      </c>
      <c r="E868" s="50" t="s">
        <v>584</v>
      </c>
      <c r="F868" s="53" t="s">
        <v>558</v>
      </c>
      <c r="G868" s="34" t="s">
        <v>2781</v>
      </c>
      <c r="H868" s="50" t="s">
        <v>141</v>
      </c>
      <c r="I868" s="34" t="s">
        <v>2782</v>
      </c>
      <c r="J868" s="50"/>
      <c r="K868" s="50"/>
      <c r="L868" s="50"/>
      <c r="M868" s="54">
        <v>14</v>
      </c>
      <c r="N868" s="226">
        <v>46114</v>
      </c>
      <c r="O868" s="225">
        <v>1.5</v>
      </c>
      <c r="P868" s="53" t="s">
        <v>24</v>
      </c>
      <c r="Q868" s="50" t="s">
        <v>597</v>
      </c>
      <c r="R868" s="34" t="s">
        <v>598</v>
      </c>
    </row>
    <row r="869" spans="1:18" ht="115.5" hidden="1">
      <c r="A869" s="50">
        <f t="shared" si="13"/>
        <v>74</v>
      </c>
      <c r="B869" s="90" t="s">
        <v>101</v>
      </c>
      <c r="C869" s="50" t="s">
        <v>25</v>
      </c>
      <c r="D869" s="50" t="s">
        <v>2783</v>
      </c>
      <c r="E869" s="50" t="s">
        <v>652</v>
      </c>
      <c r="F869" s="53" t="s">
        <v>549</v>
      </c>
      <c r="G869" s="34" t="s">
        <v>2784</v>
      </c>
      <c r="H869" s="50" t="s">
        <v>141</v>
      </c>
      <c r="I869" s="34" t="s">
        <v>2785</v>
      </c>
      <c r="J869" s="50"/>
      <c r="K869" s="50"/>
      <c r="L869" s="50"/>
      <c r="M869" s="54">
        <v>14</v>
      </c>
      <c r="N869" s="226">
        <v>46114</v>
      </c>
      <c r="O869" s="225">
        <v>3</v>
      </c>
      <c r="P869" s="53" t="s">
        <v>53</v>
      </c>
      <c r="Q869" s="50" t="s">
        <v>597</v>
      </c>
      <c r="R869" s="34" t="s">
        <v>598</v>
      </c>
    </row>
    <row r="870" spans="1:18" ht="115.5" hidden="1">
      <c r="A870" s="50">
        <f t="shared" si="13"/>
        <v>75</v>
      </c>
      <c r="B870" s="90" t="s">
        <v>2773</v>
      </c>
      <c r="C870" s="50" t="s">
        <v>2774</v>
      </c>
      <c r="D870" s="50" t="s">
        <v>2786</v>
      </c>
      <c r="E870" s="50" t="s">
        <v>874</v>
      </c>
      <c r="F870" s="53" t="s">
        <v>557</v>
      </c>
      <c r="G870" s="34" t="s">
        <v>2776</v>
      </c>
      <c r="H870" s="50" t="s">
        <v>810</v>
      </c>
      <c r="I870" s="34" t="s">
        <v>2787</v>
      </c>
      <c r="J870" s="50"/>
      <c r="K870" s="50"/>
      <c r="L870" s="50"/>
      <c r="M870" s="54">
        <v>14</v>
      </c>
      <c r="N870" s="226">
        <v>46115</v>
      </c>
      <c r="O870" s="225">
        <v>2</v>
      </c>
      <c r="P870" s="53" t="s">
        <v>24</v>
      </c>
      <c r="Q870" s="50" t="s">
        <v>575</v>
      </c>
      <c r="R870" s="34" t="s">
        <v>576</v>
      </c>
    </row>
    <row r="871" spans="1:18" ht="99" hidden="1">
      <c r="A871" s="50">
        <f t="shared" si="13"/>
        <v>76</v>
      </c>
      <c r="B871" s="90" t="s">
        <v>2778</v>
      </c>
      <c r="C871" s="50" t="s">
        <v>662</v>
      </c>
      <c r="D871" s="50" t="s">
        <v>2788</v>
      </c>
      <c r="E871" s="50" t="s">
        <v>592</v>
      </c>
      <c r="F871" s="53" t="s">
        <v>557</v>
      </c>
      <c r="G871" s="34" t="s">
        <v>2776</v>
      </c>
      <c r="H871" s="50" t="s">
        <v>810</v>
      </c>
      <c r="I871" s="34" t="s">
        <v>2789</v>
      </c>
      <c r="J871" s="50"/>
      <c r="K871" s="50"/>
      <c r="L871" s="50"/>
      <c r="M871" s="54">
        <v>14</v>
      </c>
      <c r="N871" s="226">
        <v>46115</v>
      </c>
      <c r="O871" s="225">
        <v>1</v>
      </c>
      <c r="P871" s="53" t="s">
        <v>24</v>
      </c>
      <c r="Q871" s="50" t="s">
        <v>575</v>
      </c>
      <c r="R871" s="34" t="s">
        <v>576</v>
      </c>
    </row>
    <row r="872" spans="1:18" ht="66" hidden="1">
      <c r="A872" s="50">
        <f t="shared" si="13"/>
        <v>77</v>
      </c>
      <c r="B872" s="90" t="s">
        <v>2790</v>
      </c>
      <c r="C872" s="50" t="s">
        <v>25</v>
      </c>
      <c r="D872" s="50" t="s">
        <v>2791</v>
      </c>
      <c r="E872" s="50" t="s">
        <v>584</v>
      </c>
      <c r="F872" s="53" t="s">
        <v>553</v>
      </c>
      <c r="G872" s="34" t="s">
        <v>2718</v>
      </c>
      <c r="H872" s="50" t="s">
        <v>141</v>
      </c>
      <c r="I872" s="34" t="s">
        <v>2792</v>
      </c>
      <c r="J872" s="50"/>
      <c r="K872" s="50"/>
      <c r="L872" s="50"/>
      <c r="M872" s="54">
        <v>14</v>
      </c>
      <c r="N872" s="226">
        <v>46115</v>
      </c>
      <c r="O872" s="225">
        <v>0.5</v>
      </c>
      <c r="P872" s="53" t="s">
        <v>24</v>
      </c>
      <c r="Q872" s="50" t="s">
        <v>575</v>
      </c>
      <c r="R872" s="34" t="s">
        <v>576</v>
      </c>
    </row>
    <row r="873" spans="1:18" ht="49.5" hidden="1">
      <c r="A873" s="50">
        <f t="shared" si="13"/>
        <v>78</v>
      </c>
      <c r="B873" s="90" t="s">
        <v>60</v>
      </c>
      <c r="C873" s="50" t="s">
        <v>25</v>
      </c>
      <c r="D873" s="50" t="s">
        <v>2793</v>
      </c>
      <c r="E873" s="50" t="s">
        <v>573</v>
      </c>
      <c r="F873" s="53" t="s">
        <v>551</v>
      </c>
      <c r="G873" s="34" t="s">
        <v>2794</v>
      </c>
      <c r="H873" s="50" t="s">
        <v>141</v>
      </c>
      <c r="I873" s="34" t="s">
        <v>2795</v>
      </c>
      <c r="J873" s="50"/>
      <c r="K873" s="50"/>
      <c r="L873" s="50"/>
      <c r="M873" s="54">
        <v>14</v>
      </c>
      <c r="N873" s="226">
        <v>46115</v>
      </c>
      <c r="O873" s="225">
        <v>1</v>
      </c>
      <c r="P873" s="53" t="s">
        <v>24</v>
      </c>
      <c r="Q873" s="50" t="s">
        <v>575</v>
      </c>
      <c r="R873" s="34" t="s">
        <v>576</v>
      </c>
    </row>
    <row r="874" spans="1:18" ht="148.5" hidden="1">
      <c r="A874" s="50">
        <f t="shared" si="13"/>
        <v>79</v>
      </c>
      <c r="B874" s="90" t="s">
        <v>101</v>
      </c>
      <c r="C874" s="50" t="s">
        <v>25</v>
      </c>
      <c r="D874" s="50" t="s">
        <v>2796</v>
      </c>
      <c r="E874" s="50" t="s">
        <v>652</v>
      </c>
      <c r="F874" s="53" t="s">
        <v>549</v>
      </c>
      <c r="G874" s="34" t="s">
        <v>2797</v>
      </c>
      <c r="H874" s="50" t="s">
        <v>810</v>
      </c>
      <c r="I874" s="34" t="s">
        <v>2798</v>
      </c>
      <c r="J874" s="50"/>
      <c r="K874" s="50"/>
      <c r="L874" s="50"/>
      <c r="M874" s="54">
        <v>14</v>
      </c>
      <c r="N874" s="226">
        <v>46115</v>
      </c>
      <c r="O874" s="225">
        <v>3</v>
      </c>
      <c r="P874" s="53" t="s">
        <v>24</v>
      </c>
      <c r="Q874" s="50" t="s">
        <v>575</v>
      </c>
      <c r="R874" s="34" t="s">
        <v>576</v>
      </c>
    </row>
    <row r="875" spans="1:18" ht="99" hidden="1">
      <c r="A875" s="50">
        <f t="shared" si="13"/>
        <v>80</v>
      </c>
      <c r="B875" s="90" t="s">
        <v>2799</v>
      </c>
      <c r="C875" s="50" t="s">
        <v>25</v>
      </c>
      <c r="D875" s="50">
        <v>0</v>
      </c>
      <c r="E875" s="50" t="s">
        <v>584</v>
      </c>
      <c r="F875" s="53" t="s">
        <v>558</v>
      </c>
      <c r="G875" s="34" t="s">
        <v>2741</v>
      </c>
      <c r="H875" s="50" t="s">
        <v>141</v>
      </c>
      <c r="I875" s="34" t="s">
        <v>2800</v>
      </c>
      <c r="J875" s="50"/>
      <c r="K875" s="50"/>
      <c r="L875" s="50"/>
      <c r="M875" s="54">
        <v>14</v>
      </c>
      <c r="N875" s="226">
        <v>46115</v>
      </c>
      <c r="O875" s="225">
        <v>1</v>
      </c>
      <c r="P875" s="53" t="s">
        <v>24</v>
      </c>
      <c r="Q875" s="50" t="s">
        <v>575</v>
      </c>
      <c r="R875" s="34" t="s">
        <v>576</v>
      </c>
    </row>
    <row r="876" spans="1:18" ht="66" hidden="1">
      <c r="A876" s="50">
        <f t="shared" si="13"/>
        <v>81</v>
      </c>
      <c r="B876" s="90" t="s">
        <v>75</v>
      </c>
      <c r="C876" s="50" t="s">
        <v>25</v>
      </c>
      <c r="D876" s="50" t="s">
        <v>2801</v>
      </c>
      <c r="E876" s="50" t="s">
        <v>573</v>
      </c>
      <c r="F876" s="53" t="s">
        <v>551</v>
      </c>
      <c r="G876" s="34" t="s">
        <v>2794</v>
      </c>
      <c r="H876" s="50" t="s">
        <v>141</v>
      </c>
      <c r="I876" s="34" t="s">
        <v>2802</v>
      </c>
      <c r="J876" s="50"/>
      <c r="K876" s="50"/>
      <c r="L876" s="50"/>
      <c r="M876" s="54">
        <v>14</v>
      </c>
      <c r="N876" s="226">
        <v>46115</v>
      </c>
      <c r="O876" s="225">
        <v>1</v>
      </c>
      <c r="P876" s="53" t="s">
        <v>24</v>
      </c>
      <c r="Q876" s="50" t="s">
        <v>597</v>
      </c>
      <c r="R876" s="34" t="s">
        <v>598</v>
      </c>
    </row>
    <row r="877" spans="1:18" ht="66" hidden="1">
      <c r="A877" s="50">
        <f t="shared" si="13"/>
        <v>82</v>
      </c>
      <c r="B877" s="90" t="s">
        <v>74</v>
      </c>
      <c r="C877" s="50" t="s">
        <v>25</v>
      </c>
      <c r="D877" s="50" t="s">
        <v>2801</v>
      </c>
      <c r="E877" s="50" t="s">
        <v>573</v>
      </c>
      <c r="F877" s="53" t="s">
        <v>551</v>
      </c>
      <c r="G877" s="34" t="s">
        <v>2803</v>
      </c>
      <c r="H877" s="50" t="s">
        <v>141</v>
      </c>
      <c r="I877" s="34" t="s">
        <v>2802</v>
      </c>
      <c r="J877" s="50"/>
      <c r="K877" s="50"/>
      <c r="L877" s="50"/>
      <c r="M877" s="54">
        <v>14</v>
      </c>
      <c r="N877" s="226">
        <v>46115</v>
      </c>
      <c r="O877" s="225">
        <v>1</v>
      </c>
      <c r="P877" s="53" t="s">
        <v>24</v>
      </c>
      <c r="Q877" s="50" t="s">
        <v>597</v>
      </c>
      <c r="R877" s="34" t="s">
        <v>598</v>
      </c>
    </row>
    <row r="878" spans="1:18" ht="49.5" hidden="1">
      <c r="A878" s="50">
        <f t="shared" si="13"/>
        <v>83</v>
      </c>
      <c r="B878" s="90" t="s">
        <v>253</v>
      </c>
      <c r="C878" s="50" t="s">
        <v>25</v>
      </c>
      <c r="D878" s="50" t="s">
        <v>2804</v>
      </c>
      <c r="E878" s="50" t="s">
        <v>652</v>
      </c>
      <c r="F878" s="53" t="s">
        <v>549</v>
      </c>
      <c r="G878" s="34" t="s">
        <v>2805</v>
      </c>
      <c r="H878" s="50" t="s">
        <v>141</v>
      </c>
      <c r="I878" s="34" t="s">
        <v>2806</v>
      </c>
      <c r="J878" s="50"/>
      <c r="K878" s="50"/>
      <c r="L878" s="50"/>
      <c r="M878" s="54">
        <v>14</v>
      </c>
      <c r="N878" s="226">
        <v>46115</v>
      </c>
      <c r="O878" s="225">
        <v>1</v>
      </c>
      <c r="P878" s="53" t="s">
        <v>24</v>
      </c>
      <c r="Q878" s="50" t="s">
        <v>597</v>
      </c>
      <c r="R878" s="34" t="s">
        <v>598</v>
      </c>
    </row>
    <row r="879" spans="1:18" ht="99" hidden="1">
      <c r="A879" s="50">
        <v>1</v>
      </c>
      <c r="B879" s="90" t="s">
        <v>2816</v>
      </c>
      <c r="C879" s="50">
        <v>2000019195</v>
      </c>
      <c r="D879" s="50" t="s">
        <v>2952</v>
      </c>
      <c r="E879" s="50" t="s">
        <v>736</v>
      </c>
      <c r="F879" s="53" t="s">
        <v>551</v>
      </c>
      <c r="G879" s="34" t="s">
        <v>2817</v>
      </c>
      <c r="H879" s="50" t="s">
        <v>141</v>
      </c>
      <c r="I879" s="34" t="s">
        <v>2818</v>
      </c>
      <c r="J879" s="50"/>
      <c r="K879" s="50"/>
      <c r="L879" s="50"/>
      <c r="M879" s="54">
        <v>15</v>
      </c>
      <c r="N879" s="226">
        <v>46116</v>
      </c>
      <c r="O879" s="225">
        <v>2.5</v>
      </c>
      <c r="P879" s="53" t="s">
        <v>24</v>
      </c>
      <c r="Q879" s="50" t="s">
        <v>620</v>
      </c>
      <c r="R879" s="34" t="s">
        <v>621</v>
      </c>
    </row>
    <row r="880" spans="1:18" ht="66" hidden="1">
      <c r="A880" s="50">
        <v>2</v>
      </c>
      <c r="B880" s="90" t="s">
        <v>2790</v>
      </c>
      <c r="C880" s="50" t="s">
        <v>25</v>
      </c>
      <c r="D880" s="50" t="s">
        <v>2982</v>
      </c>
      <c r="E880" s="50" t="s">
        <v>592</v>
      </c>
      <c r="F880" s="53" t="s">
        <v>556</v>
      </c>
      <c r="G880" s="34" t="s">
        <v>2983</v>
      </c>
      <c r="H880" s="50" t="s">
        <v>1467</v>
      </c>
      <c r="I880" s="34" t="s">
        <v>2984</v>
      </c>
      <c r="J880" s="50"/>
      <c r="K880" s="50"/>
      <c r="L880" s="50"/>
      <c r="M880" s="54">
        <v>15</v>
      </c>
      <c r="N880" s="226">
        <v>46116</v>
      </c>
      <c r="O880" s="225">
        <v>1</v>
      </c>
      <c r="P880" s="53" t="s">
        <v>24</v>
      </c>
      <c r="Q880" s="50" t="s">
        <v>620</v>
      </c>
      <c r="R880" s="34" t="s">
        <v>621</v>
      </c>
    </row>
    <row r="881" spans="1:18" ht="115.5" hidden="1">
      <c r="A881" s="50">
        <v>3</v>
      </c>
      <c r="B881" s="90" t="s">
        <v>71</v>
      </c>
      <c r="C881" s="50" t="s">
        <v>25</v>
      </c>
      <c r="D881" s="50" t="s">
        <v>2953</v>
      </c>
      <c r="E881" s="50" t="s">
        <v>652</v>
      </c>
      <c r="F881" s="53" t="s">
        <v>549</v>
      </c>
      <c r="G881" s="34" t="s">
        <v>2819</v>
      </c>
      <c r="H881" s="50" t="s">
        <v>141</v>
      </c>
      <c r="I881" s="34" t="s">
        <v>2820</v>
      </c>
      <c r="J881" s="50"/>
      <c r="K881" s="50"/>
      <c r="L881" s="50"/>
      <c r="M881" s="54">
        <v>15</v>
      </c>
      <c r="N881" s="226">
        <v>46116</v>
      </c>
      <c r="O881" s="225">
        <v>7</v>
      </c>
      <c r="P881" s="53" t="s">
        <v>53</v>
      </c>
      <c r="Q881" s="50" t="s">
        <v>620</v>
      </c>
      <c r="R881" s="34" t="s">
        <v>621</v>
      </c>
    </row>
    <row r="882" spans="1:18" ht="66" hidden="1">
      <c r="A882" s="50">
        <v>4</v>
      </c>
      <c r="B882" s="90" t="s">
        <v>72</v>
      </c>
      <c r="C882" s="50" t="s">
        <v>25</v>
      </c>
      <c r="D882" s="50" t="s">
        <v>2954</v>
      </c>
      <c r="E882" s="50" t="s">
        <v>573</v>
      </c>
      <c r="F882" s="53" t="s">
        <v>551</v>
      </c>
      <c r="G882" s="34" t="s">
        <v>2821</v>
      </c>
      <c r="H882" s="50" t="s">
        <v>141</v>
      </c>
      <c r="I882" s="34" t="s">
        <v>2822</v>
      </c>
      <c r="J882" s="50"/>
      <c r="K882" s="50"/>
      <c r="L882" s="50"/>
      <c r="M882" s="54">
        <v>15</v>
      </c>
      <c r="N882" s="226">
        <v>46116</v>
      </c>
      <c r="O882" s="225">
        <v>1</v>
      </c>
      <c r="P882" s="53" t="s">
        <v>24</v>
      </c>
      <c r="Q882" s="50" t="s">
        <v>620</v>
      </c>
      <c r="R882" s="34" t="s">
        <v>621</v>
      </c>
    </row>
    <row r="883" spans="1:18" ht="49.5" hidden="1">
      <c r="A883" s="50">
        <v>5</v>
      </c>
      <c r="B883" s="90" t="s">
        <v>71</v>
      </c>
      <c r="C883" s="50" t="s">
        <v>25</v>
      </c>
      <c r="D883" s="50" t="s">
        <v>2953</v>
      </c>
      <c r="E883" s="50" t="s">
        <v>652</v>
      </c>
      <c r="F883" s="53" t="s">
        <v>549</v>
      </c>
      <c r="G883" s="34" t="s">
        <v>2823</v>
      </c>
      <c r="H883" s="50" t="s">
        <v>141</v>
      </c>
      <c r="I883" s="34" t="s">
        <v>2824</v>
      </c>
      <c r="J883" s="50"/>
      <c r="K883" s="50"/>
      <c r="L883" s="50"/>
      <c r="M883" s="54">
        <v>15</v>
      </c>
      <c r="N883" s="226">
        <v>46116</v>
      </c>
      <c r="O883" s="225">
        <v>1</v>
      </c>
      <c r="P883" s="53" t="s">
        <v>24</v>
      </c>
      <c r="Q883" s="50" t="s">
        <v>620</v>
      </c>
      <c r="R883" s="34" t="s">
        <v>621</v>
      </c>
    </row>
    <row r="884" spans="1:18" ht="132" hidden="1">
      <c r="A884" s="50">
        <v>6</v>
      </c>
      <c r="B884" s="90" t="s">
        <v>71</v>
      </c>
      <c r="C884" s="50" t="s">
        <v>25</v>
      </c>
      <c r="D884" s="50" t="s">
        <v>2953</v>
      </c>
      <c r="E884" s="50" t="s">
        <v>652</v>
      </c>
      <c r="F884" s="53" t="s">
        <v>549</v>
      </c>
      <c r="G884" s="34" t="s">
        <v>2985</v>
      </c>
      <c r="H884" s="50" t="s">
        <v>810</v>
      </c>
      <c r="I884" s="34" t="s">
        <v>2986</v>
      </c>
      <c r="J884" s="50"/>
      <c r="K884" s="50"/>
      <c r="L884" s="50"/>
      <c r="M884" s="54">
        <v>15</v>
      </c>
      <c r="N884" s="226">
        <v>46116</v>
      </c>
      <c r="O884" s="225">
        <v>3</v>
      </c>
      <c r="P884" s="53" t="s">
        <v>24</v>
      </c>
      <c r="Q884" s="50" t="s">
        <v>643</v>
      </c>
      <c r="R884" s="34" t="s">
        <v>644</v>
      </c>
    </row>
    <row r="885" spans="1:18" ht="82.5" hidden="1">
      <c r="A885" s="50">
        <v>7</v>
      </c>
      <c r="B885" s="90" t="s">
        <v>735</v>
      </c>
      <c r="C885" s="50" t="s">
        <v>25</v>
      </c>
      <c r="D885" s="50" t="s">
        <v>2955</v>
      </c>
      <c r="E885" s="50" t="s">
        <v>736</v>
      </c>
      <c r="F885" s="53" t="s">
        <v>551</v>
      </c>
      <c r="G885" s="34" t="s">
        <v>2831</v>
      </c>
      <c r="H885" s="50" t="s">
        <v>141</v>
      </c>
      <c r="I885" s="34" t="s">
        <v>2832</v>
      </c>
      <c r="J885" s="50"/>
      <c r="K885" s="50"/>
      <c r="L885" s="50"/>
      <c r="M885" s="54">
        <v>15</v>
      </c>
      <c r="N885" s="226">
        <v>46116</v>
      </c>
      <c r="O885" s="225">
        <v>2</v>
      </c>
      <c r="P885" s="53" t="s">
        <v>24</v>
      </c>
      <c r="Q885" s="50" t="s">
        <v>643</v>
      </c>
      <c r="R885" s="34" t="s">
        <v>644</v>
      </c>
    </row>
    <row r="886" spans="1:18" ht="66" hidden="1">
      <c r="A886" s="50">
        <v>8</v>
      </c>
      <c r="B886" s="90" t="s">
        <v>71</v>
      </c>
      <c r="C886" s="50" t="s">
        <v>25</v>
      </c>
      <c r="D886" s="50" t="s">
        <v>2956</v>
      </c>
      <c r="E886" s="50" t="s">
        <v>652</v>
      </c>
      <c r="F886" s="53" t="s">
        <v>549</v>
      </c>
      <c r="G886" s="34" t="s">
        <v>2833</v>
      </c>
      <c r="H886" s="50" t="s">
        <v>141</v>
      </c>
      <c r="I886" s="34" t="s">
        <v>2834</v>
      </c>
      <c r="J886" s="50"/>
      <c r="K886" s="50"/>
      <c r="L886" s="50"/>
      <c r="M886" s="54">
        <v>15</v>
      </c>
      <c r="N886" s="226">
        <v>46117</v>
      </c>
      <c r="O886" s="225">
        <v>1</v>
      </c>
      <c r="P886" s="53" t="s">
        <v>24</v>
      </c>
      <c r="Q886" s="50" t="s">
        <v>620</v>
      </c>
      <c r="R886" s="34" t="s">
        <v>621</v>
      </c>
    </row>
    <row r="887" spans="1:18" ht="66" hidden="1">
      <c r="A887" s="50">
        <v>9</v>
      </c>
      <c r="B887" s="90" t="s">
        <v>58</v>
      </c>
      <c r="C887" s="50" t="s">
        <v>25</v>
      </c>
      <c r="D887" s="50" t="s">
        <v>2955</v>
      </c>
      <c r="E887" s="50" t="s">
        <v>652</v>
      </c>
      <c r="F887" s="53" t="s">
        <v>549</v>
      </c>
      <c r="G887" s="34" t="s">
        <v>2833</v>
      </c>
      <c r="H887" s="50" t="s">
        <v>141</v>
      </c>
      <c r="I887" s="34" t="s">
        <v>2834</v>
      </c>
      <c r="J887" s="50"/>
      <c r="K887" s="50"/>
      <c r="L887" s="50"/>
      <c r="M887" s="54">
        <v>15</v>
      </c>
      <c r="N887" s="226">
        <v>46117</v>
      </c>
      <c r="O887" s="225">
        <v>1</v>
      </c>
      <c r="P887" s="53" t="s">
        <v>24</v>
      </c>
      <c r="Q887" s="50" t="s">
        <v>620</v>
      </c>
      <c r="R887" s="34" t="s">
        <v>621</v>
      </c>
    </row>
    <row r="888" spans="1:18" ht="49.5" hidden="1">
      <c r="A888" s="50">
        <v>10</v>
      </c>
      <c r="B888" s="90" t="s">
        <v>71</v>
      </c>
      <c r="C888" s="50" t="s">
        <v>25</v>
      </c>
      <c r="D888" s="50" t="s">
        <v>2955</v>
      </c>
      <c r="E888" s="50" t="s">
        <v>652</v>
      </c>
      <c r="F888" s="53" t="s">
        <v>549</v>
      </c>
      <c r="G888" s="34" t="s">
        <v>2835</v>
      </c>
      <c r="H888" s="50" t="s">
        <v>141</v>
      </c>
      <c r="I888" s="34" t="s">
        <v>2836</v>
      </c>
      <c r="J888" s="50"/>
      <c r="K888" s="50"/>
      <c r="L888" s="50"/>
      <c r="M888" s="54">
        <v>15</v>
      </c>
      <c r="N888" s="226">
        <v>46117</v>
      </c>
      <c r="O888" s="225">
        <v>1</v>
      </c>
      <c r="P888" s="53" t="s">
        <v>24</v>
      </c>
      <c r="Q888" s="50" t="s">
        <v>620</v>
      </c>
      <c r="R888" s="34" t="s">
        <v>621</v>
      </c>
    </row>
    <row r="889" spans="1:18" ht="82.5" hidden="1">
      <c r="A889" s="50">
        <v>11</v>
      </c>
      <c r="B889" s="90" t="s">
        <v>2825</v>
      </c>
      <c r="C889" s="50" t="s">
        <v>25</v>
      </c>
      <c r="D889" s="50" t="s">
        <v>2955</v>
      </c>
      <c r="E889" s="50" t="s">
        <v>573</v>
      </c>
      <c r="F889" s="53" t="s">
        <v>550</v>
      </c>
      <c r="G889" s="34" t="s">
        <v>2837</v>
      </c>
      <c r="H889" s="50" t="s">
        <v>141</v>
      </c>
      <c r="I889" s="34" t="s">
        <v>2838</v>
      </c>
      <c r="J889" s="50"/>
      <c r="K889" s="50"/>
      <c r="L889" s="50"/>
      <c r="M889" s="54">
        <v>15</v>
      </c>
      <c r="N889" s="226">
        <v>46117</v>
      </c>
      <c r="O889" s="225">
        <v>1</v>
      </c>
      <c r="P889" s="53" t="s">
        <v>53</v>
      </c>
      <c r="Q889" s="50" t="s">
        <v>620</v>
      </c>
      <c r="R889" s="34" t="s">
        <v>621</v>
      </c>
    </row>
    <row r="890" spans="1:18" ht="82.5" hidden="1">
      <c r="A890" s="50">
        <v>12</v>
      </c>
      <c r="B890" s="90" t="s">
        <v>2826</v>
      </c>
      <c r="C890" s="50" t="s">
        <v>25</v>
      </c>
      <c r="D890" s="50" t="s">
        <v>2955</v>
      </c>
      <c r="E890" s="50" t="s">
        <v>573</v>
      </c>
      <c r="F890" s="53" t="s">
        <v>550</v>
      </c>
      <c r="G890" s="34" t="s">
        <v>2837</v>
      </c>
      <c r="H890" s="50" t="s">
        <v>141</v>
      </c>
      <c r="I890" s="34" t="s">
        <v>2839</v>
      </c>
      <c r="J890" s="50"/>
      <c r="K890" s="50"/>
      <c r="L890" s="50"/>
      <c r="M890" s="54">
        <v>15</v>
      </c>
      <c r="N890" s="226">
        <v>46117</v>
      </c>
      <c r="O890" s="225">
        <v>1</v>
      </c>
      <c r="P890" s="53" t="s">
        <v>24</v>
      </c>
      <c r="Q890" s="50" t="s">
        <v>620</v>
      </c>
      <c r="R890" s="34" t="s">
        <v>621</v>
      </c>
    </row>
    <row r="891" spans="1:18" ht="66" hidden="1">
      <c r="A891" s="50">
        <v>13</v>
      </c>
      <c r="B891" s="90" t="s">
        <v>59</v>
      </c>
      <c r="C891" s="50" t="s">
        <v>25</v>
      </c>
      <c r="D891" s="50" t="s">
        <v>2957</v>
      </c>
      <c r="E891" s="50" t="s">
        <v>652</v>
      </c>
      <c r="F891" s="53" t="s">
        <v>549</v>
      </c>
      <c r="G891" s="34" t="s">
        <v>2840</v>
      </c>
      <c r="H891" s="50" t="s">
        <v>141</v>
      </c>
      <c r="I891" s="34" t="s">
        <v>2841</v>
      </c>
      <c r="J891" s="50"/>
      <c r="K891" s="50"/>
      <c r="L891" s="50"/>
      <c r="M891" s="54">
        <v>15</v>
      </c>
      <c r="N891" s="226">
        <v>46117</v>
      </c>
      <c r="O891" s="225">
        <v>1</v>
      </c>
      <c r="P891" s="53" t="s">
        <v>24</v>
      </c>
      <c r="Q891" s="50" t="s">
        <v>643</v>
      </c>
      <c r="R891" s="34" t="s">
        <v>644</v>
      </c>
    </row>
    <row r="892" spans="1:18" ht="66" hidden="1">
      <c r="A892" s="50">
        <v>14</v>
      </c>
      <c r="B892" s="90" t="s">
        <v>2827</v>
      </c>
      <c r="C892" s="50" t="s">
        <v>25</v>
      </c>
      <c r="D892" s="50" t="s">
        <v>2958</v>
      </c>
      <c r="E892" s="50" t="s">
        <v>584</v>
      </c>
      <c r="F892" s="53" t="s">
        <v>558</v>
      </c>
      <c r="G892" s="34" t="s">
        <v>2842</v>
      </c>
      <c r="H892" s="50" t="s">
        <v>141</v>
      </c>
      <c r="I892" s="34" t="s">
        <v>2843</v>
      </c>
      <c r="J892" s="50"/>
      <c r="K892" s="50"/>
      <c r="L892" s="50"/>
      <c r="M892" s="54">
        <v>15</v>
      </c>
      <c r="N892" s="226">
        <v>46117</v>
      </c>
      <c r="O892" s="225">
        <v>0.5</v>
      </c>
      <c r="P892" s="53" t="s">
        <v>24</v>
      </c>
      <c r="Q892" s="50" t="s">
        <v>643</v>
      </c>
      <c r="R892" s="34" t="s">
        <v>644</v>
      </c>
    </row>
    <row r="893" spans="1:18" ht="66" hidden="1">
      <c r="A893" s="50">
        <v>15</v>
      </c>
      <c r="B893" s="90" t="s">
        <v>2828</v>
      </c>
      <c r="C893" s="50" t="s">
        <v>25</v>
      </c>
      <c r="D893" s="50" t="s">
        <v>25</v>
      </c>
      <c r="E893" s="50" t="s">
        <v>612</v>
      </c>
      <c r="F893" s="53" t="s">
        <v>553</v>
      </c>
      <c r="G893" s="34" t="s">
        <v>2844</v>
      </c>
      <c r="H893" s="50" t="s">
        <v>141</v>
      </c>
      <c r="I893" s="34" t="s">
        <v>2845</v>
      </c>
      <c r="J893" s="50"/>
      <c r="K893" s="50"/>
      <c r="L893" s="50"/>
      <c r="M893" s="54">
        <v>15</v>
      </c>
      <c r="N893" s="226">
        <v>46117</v>
      </c>
      <c r="O893" s="225">
        <v>1</v>
      </c>
      <c r="P893" s="53" t="s">
        <v>24</v>
      </c>
      <c r="Q893" s="50" t="s">
        <v>643</v>
      </c>
      <c r="R893" s="34" t="s">
        <v>644</v>
      </c>
    </row>
    <row r="894" spans="1:18" ht="99" hidden="1">
      <c r="A894" s="50">
        <v>16</v>
      </c>
      <c r="B894" s="90" t="s">
        <v>71</v>
      </c>
      <c r="C894" s="50" t="s">
        <v>25</v>
      </c>
      <c r="D894" s="50" t="s">
        <v>2957</v>
      </c>
      <c r="E894" s="50" t="s">
        <v>652</v>
      </c>
      <c r="F894" s="53" t="s">
        <v>549</v>
      </c>
      <c r="G894" s="34" t="s">
        <v>2846</v>
      </c>
      <c r="H894" s="50" t="s">
        <v>141</v>
      </c>
      <c r="I894" s="34" t="s">
        <v>2847</v>
      </c>
      <c r="J894" s="50"/>
      <c r="K894" s="50"/>
      <c r="L894" s="50"/>
      <c r="M894" s="54">
        <v>15</v>
      </c>
      <c r="N894" s="226">
        <v>46117</v>
      </c>
      <c r="O894" s="225">
        <v>1.5</v>
      </c>
      <c r="P894" s="53" t="s">
        <v>24</v>
      </c>
      <c r="Q894" s="50" t="s">
        <v>643</v>
      </c>
      <c r="R894" s="34" t="s">
        <v>644</v>
      </c>
    </row>
    <row r="895" spans="1:18" ht="99" hidden="1">
      <c r="A895" s="50">
        <v>17</v>
      </c>
      <c r="B895" s="90" t="s">
        <v>344</v>
      </c>
      <c r="C895" s="50" t="s">
        <v>25</v>
      </c>
      <c r="D895" s="50" t="s">
        <v>2957</v>
      </c>
      <c r="E895" s="50" t="s">
        <v>652</v>
      </c>
      <c r="F895" s="53" t="s">
        <v>549</v>
      </c>
      <c r="G895" s="34" t="s">
        <v>2848</v>
      </c>
      <c r="H895" s="50" t="s">
        <v>141</v>
      </c>
      <c r="I895" s="34" t="s">
        <v>2849</v>
      </c>
      <c r="J895" s="50"/>
      <c r="K895" s="50"/>
      <c r="L895" s="50"/>
      <c r="M895" s="54">
        <v>15</v>
      </c>
      <c r="N895" s="226">
        <v>46117</v>
      </c>
      <c r="O895" s="225">
        <v>1.5</v>
      </c>
      <c r="P895" s="53" t="s">
        <v>53</v>
      </c>
      <c r="Q895" s="50" t="s">
        <v>643</v>
      </c>
      <c r="R895" s="34" t="s">
        <v>644</v>
      </c>
    </row>
    <row r="896" spans="1:18" ht="82.5" hidden="1">
      <c r="A896" s="50">
        <v>18</v>
      </c>
      <c r="B896" s="90" t="s">
        <v>72</v>
      </c>
      <c r="C896" s="50" t="s">
        <v>25</v>
      </c>
      <c r="D896" s="50" t="s">
        <v>2959</v>
      </c>
      <c r="E896" s="50" t="s">
        <v>573</v>
      </c>
      <c r="F896" s="53" t="s">
        <v>551</v>
      </c>
      <c r="G896" s="34" t="s">
        <v>2850</v>
      </c>
      <c r="H896" s="50" t="s">
        <v>141</v>
      </c>
      <c r="I896" s="34" t="s">
        <v>2851</v>
      </c>
      <c r="J896" s="50"/>
      <c r="K896" s="50"/>
      <c r="L896" s="50"/>
      <c r="M896" s="54">
        <v>15</v>
      </c>
      <c r="N896" s="226">
        <v>46118</v>
      </c>
      <c r="O896" s="225">
        <v>1</v>
      </c>
      <c r="P896" s="53" t="s">
        <v>24</v>
      </c>
      <c r="Q896" s="50" t="s">
        <v>597</v>
      </c>
      <c r="R896" s="34" t="s">
        <v>683</v>
      </c>
    </row>
    <row r="897" spans="1:18" ht="66" hidden="1">
      <c r="A897" s="50">
        <v>19</v>
      </c>
      <c r="B897" s="90" t="s">
        <v>1252</v>
      </c>
      <c r="C897" s="50" t="s">
        <v>25</v>
      </c>
      <c r="D897" s="50" t="s">
        <v>2960</v>
      </c>
      <c r="E897" s="50" t="s">
        <v>612</v>
      </c>
      <c r="F897" s="53" t="s">
        <v>553</v>
      </c>
      <c r="G897" s="34" t="s">
        <v>2852</v>
      </c>
      <c r="H897" s="50" t="s">
        <v>141</v>
      </c>
      <c r="I897" s="34" t="s">
        <v>2853</v>
      </c>
      <c r="J897" s="50"/>
      <c r="K897" s="50"/>
      <c r="L897" s="50"/>
      <c r="M897" s="54">
        <v>15</v>
      </c>
      <c r="N897" s="226">
        <v>46118</v>
      </c>
      <c r="O897" s="225">
        <v>1</v>
      </c>
      <c r="P897" s="53" t="s">
        <v>24</v>
      </c>
      <c r="Q897" s="50" t="s">
        <v>597</v>
      </c>
      <c r="R897" s="34" t="s">
        <v>683</v>
      </c>
    </row>
    <row r="898" spans="1:18" ht="132" hidden="1">
      <c r="A898" s="50">
        <v>20</v>
      </c>
      <c r="B898" s="90" t="s">
        <v>2829</v>
      </c>
      <c r="C898" s="50" t="s">
        <v>25</v>
      </c>
      <c r="D898" s="50" t="s">
        <v>2960</v>
      </c>
      <c r="E898" s="50" t="s">
        <v>612</v>
      </c>
      <c r="F898" s="53" t="s">
        <v>553</v>
      </c>
      <c r="G898" s="34" t="s">
        <v>2854</v>
      </c>
      <c r="H898" s="50" t="s">
        <v>141</v>
      </c>
      <c r="I898" s="34" t="s">
        <v>2855</v>
      </c>
      <c r="J898" s="50"/>
      <c r="K898" s="50"/>
      <c r="L898" s="50"/>
      <c r="M898" s="54">
        <v>15</v>
      </c>
      <c r="N898" s="226">
        <v>46118</v>
      </c>
      <c r="O898" s="225">
        <v>1</v>
      </c>
      <c r="P898" s="53" t="s">
        <v>53</v>
      </c>
      <c r="Q898" s="50" t="s">
        <v>597</v>
      </c>
      <c r="R898" s="34" t="s">
        <v>683</v>
      </c>
    </row>
    <row r="899" spans="1:18" ht="82.5" hidden="1">
      <c r="A899" s="50">
        <v>21</v>
      </c>
      <c r="B899" s="90" t="s">
        <v>2830</v>
      </c>
      <c r="C899" s="50" t="s">
        <v>25</v>
      </c>
      <c r="D899" s="50" t="s">
        <v>2960</v>
      </c>
      <c r="E899" s="50" t="s">
        <v>612</v>
      </c>
      <c r="F899" s="53" t="s">
        <v>555</v>
      </c>
      <c r="G899" s="34" t="s">
        <v>2856</v>
      </c>
      <c r="H899" s="50" t="s">
        <v>141</v>
      </c>
      <c r="I899" s="34" t="s">
        <v>2857</v>
      </c>
      <c r="J899" s="50"/>
      <c r="K899" s="50"/>
      <c r="L899" s="50"/>
      <c r="M899" s="54">
        <v>15</v>
      </c>
      <c r="N899" s="226">
        <v>46118</v>
      </c>
      <c r="O899" s="225">
        <v>1</v>
      </c>
      <c r="P899" s="53" t="s">
        <v>24</v>
      </c>
      <c r="Q899" s="50" t="s">
        <v>597</v>
      </c>
      <c r="R899" s="34" t="s">
        <v>683</v>
      </c>
    </row>
    <row r="900" spans="1:18" ht="66" hidden="1">
      <c r="A900" s="50">
        <v>22</v>
      </c>
      <c r="B900" s="90" t="s">
        <v>2790</v>
      </c>
      <c r="C900" s="50" t="s">
        <v>25</v>
      </c>
      <c r="D900" s="50" t="s">
        <v>2987</v>
      </c>
      <c r="E900" s="50" t="s">
        <v>592</v>
      </c>
      <c r="F900" s="53" t="s">
        <v>553</v>
      </c>
      <c r="G900" s="34" t="s">
        <v>2983</v>
      </c>
      <c r="H900" s="50" t="s">
        <v>1467</v>
      </c>
      <c r="I900" s="34" t="s">
        <v>2988</v>
      </c>
      <c r="J900" s="50"/>
      <c r="K900" s="50"/>
      <c r="L900" s="50"/>
      <c r="M900" s="54">
        <v>15</v>
      </c>
      <c r="N900" s="226">
        <v>46118</v>
      </c>
      <c r="O900" s="225">
        <v>1</v>
      </c>
      <c r="P900" s="53" t="s">
        <v>24</v>
      </c>
      <c r="Q900" s="50" t="s">
        <v>597</v>
      </c>
      <c r="R900" s="34" t="s">
        <v>683</v>
      </c>
    </row>
    <row r="901" spans="1:18" ht="66" hidden="1">
      <c r="A901" s="50">
        <v>23</v>
      </c>
      <c r="B901" s="90" t="s">
        <v>253</v>
      </c>
      <c r="C901" s="50" t="s">
        <v>25</v>
      </c>
      <c r="D901" s="50" t="s">
        <v>2961</v>
      </c>
      <c r="E901" s="50" t="s">
        <v>652</v>
      </c>
      <c r="F901" s="53" t="s">
        <v>549</v>
      </c>
      <c r="G901" s="34" t="s">
        <v>2859</v>
      </c>
      <c r="H901" s="50" t="s">
        <v>141</v>
      </c>
      <c r="I901" s="34" t="s">
        <v>2860</v>
      </c>
      <c r="J901" s="50"/>
      <c r="K901" s="50"/>
      <c r="L901" s="50"/>
      <c r="M901" s="54">
        <v>15</v>
      </c>
      <c r="N901" s="226">
        <v>46118</v>
      </c>
      <c r="O901" s="225">
        <v>1</v>
      </c>
      <c r="P901" s="53" t="s">
        <v>24</v>
      </c>
      <c r="Q901" s="50" t="s">
        <v>575</v>
      </c>
      <c r="R901" s="34" t="s">
        <v>708</v>
      </c>
    </row>
    <row r="902" spans="1:18" ht="49.5" hidden="1">
      <c r="A902" s="50">
        <v>24</v>
      </c>
      <c r="B902" s="90" t="s">
        <v>2858</v>
      </c>
      <c r="C902" s="50" t="s">
        <v>25</v>
      </c>
      <c r="D902" s="50" t="s">
        <v>2961</v>
      </c>
      <c r="E902" s="50" t="s">
        <v>652</v>
      </c>
      <c r="F902" s="53" t="s">
        <v>549</v>
      </c>
      <c r="G902" s="34" t="s">
        <v>2861</v>
      </c>
      <c r="H902" s="50" t="s">
        <v>141</v>
      </c>
      <c r="I902" s="34" t="s">
        <v>2862</v>
      </c>
      <c r="J902" s="50"/>
      <c r="K902" s="50"/>
      <c r="L902" s="50"/>
      <c r="M902" s="54">
        <v>15</v>
      </c>
      <c r="N902" s="226">
        <v>46118</v>
      </c>
      <c r="O902" s="225">
        <v>1</v>
      </c>
      <c r="P902" s="53" t="s">
        <v>24</v>
      </c>
      <c r="Q902" s="50" t="s">
        <v>575</v>
      </c>
      <c r="R902" s="34" t="s">
        <v>708</v>
      </c>
    </row>
    <row r="903" spans="1:18" ht="66" hidden="1">
      <c r="A903" s="50">
        <v>25</v>
      </c>
      <c r="B903" s="90" t="s">
        <v>71</v>
      </c>
      <c r="C903" s="50" t="s">
        <v>25</v>
      </c>
      <c r="D903" s="50" t="s">
        <v>2961</v>
      </c>
      <c r="E903" s="50" t="s">
        <v>652</v>
      </c>
      <c r="F903" s="53" t="s">
        <v>549</v>
      </c>
      <c r="G903" s="34" t="s">
        <v>2863</v>
      </c>
      <c r="H903" s="50" t="s">
        <v>141</v>
      </c>
      <c r="I903" s="34" t="s">
        <v>2864</v>
      </c>
      <c r="J903" s="50"/>
      <c r="K903" s="50"/>
      <c r="L903" s="50"/>
      <c r="M903" s="54">
        <v>15</v>
      </c>
      <c r="N903" s="226">
        <v>46118</v>
      </c>
      <c r="O903" s="225">
        <v>1</v>
      </c>
      <c r="P903" s="53" t="s">
        <v>24</v>
      </c>
      <c r="Q903" s="50" t="s">
        <v>575</v>
      </c>
      <c r="R903" s="34" t="s">
        <v>708</v>
      </c>
    </row>
    <row r="904" spans="1:18" ht="66" hidden="1">
      <c r="A904" s="50">
        <v>26</v>
      </c>
      <c r="B904" s="90" t="s">
        <v>2790</v>
      </c>
      <c r="C904" s="50" t="s">
        <v>25</v>
      </c>
      <c r="D904" s="50" t="s">
        <v>2989</v>
      </c>
      <c r="E904" s="50" t="s">
        <v>592</v>
      </c>
      <c r="F904" s="53" t="s">
        <v>553</v>
      </c>
      <c r="G904" s="34" t="s">
        <v>2990</v>
      </c>
      <c r="H904" s="50" t="s">
        <v>1467</v>
      </c>
      <c r="I904" s="34" t="s">
        <v>2991</v>
      </c>
      <c r="J904" s="50"/>
      <c r="K904" s="50"/>
      <c r="L904" s="50"/>
      <c r="M904" s="54">
        <v>15</v>
      </c>
      <c r="N904" s="226">
        <v>46119</v>
      </c>
      <c r="O904" s="225">
        <v>2</v>
      </c>
      <c r="P904" s="53" t="s">
        <v>24</v>
      </c>
      <c r="Q904" s="50" t="s">
        <v>597</v>
      </c>
      <c r="R904" s="34" t="s">
        <v>683</v>
      </c>
    </row>
    <row r="905" spans="1:18" ht="99" hidden="1">
      <c r="A905" s="50">
        <v>27</v>
      </c>
      <c r="B905" s="90" t="s">
        <v>2865</v>
      </c>
      <c r="C905" s="50" t="s">
        <v>2962</v>
      </c>
      <c r="D905" s="50" t="s">
        <v>2963</v>
      </c>
      <c r="E905" s="50" t="s">
        <v>592</v>
      </c>
      <c r="F905" s="53" t="s">
        <v>558</v>
      </c>
      <c r="G905" s="34" t="s">
        <v>2869</v>
      </c>
      <c r="H905" s="50" t="s">
        <v>141</v>
      </c>
      <c r="I905" s="34" t="s">
        <v>2870</v>
      </c>
      <c r="J905" s="50"/>
      <c r="K905" s="50"/>
      <c r="L905" s="50"/>
      <c r="M905" s="54">
        <v>15</v>
      </c>
      <c r="N905" s="226">
        <v>46119</v>
      </c>
      <c r="O905" s="225">
        <v>3</v>
      </c>
      <c r="P905" s="53" t="s">
        <v>24</v>
      </c>
      <c r="Q905" s="50" t="s">
        <v>597</v>
      </c>
      <c r="R905" s="34" t="s">
        <v>683</v>
      </c>
    </row>
    <row r="906" spans="1:18" ht="99" hidden="1">
      <c r="A906" s="50">
        <v>28</v>
      </c>
      <c r="B906" s="90" t="s">
        <v>2866</v>
      </c>
      <c r="C906" s="50" t="s">
        <v>25</v>
      </c>
      <c r="D906" s="50" t="s">
        <v>25</v>
      </c>
      <c r="E906" s="50" t="s">
        <v>612</v>
      </c>
      <c r="F906" s="53" t="s">
        <v>552</v>
      </c>
      <c r="G906" s="34" t="s">
        <v>2871</v>
      </c>
      <c r="H906" s="50" t="s">
        <v>141</v>
      </c>
      <c r="I906" s="34" t="s">
        <v>2872</v>
      </c>
      <c r="J906" s="50"/>
      <c r="K906" s="50"/>
      <c r="L906" s="50"/>
      <c r="M906" s="54">
        <v>15</v>
      </c>
      <c r="N906" s="226">
        <v>46119</v>
      </c>
      <c r="O906" s="225">
        <v>1</v>
      </c>
      <c r="P906" s="53" t="s">
        <v>24</v>
      </c>
      <c r="Q906" s="50" t="s">
        <v>597</v>
      </c>
      <c r="R906" s="34" t="s">
        <v>683</v>
      </c>
    </row>
    <row r="907" spans="1:18" ht="66" hidden="1">
      <c r="A907" s="50">
        <v>29</v>
      </c>
      <c r="B907" s="90" t="s">
        <v>2867</v>
      </c>
      <c r="C907" s="50" t="s">
        <v>25</v>
      </c>
      <c r="D907" s="50" t="s">
        <v>2964</v>
      </c>
      <c r="E907" s="50" t="s">
        <v>573</v>
      </c>
      <c r="F907" s="53" t="s">
        <v>551</v>
      </c>
      <c r="G907" s="34" t="s">
        <v>2873</v>
      </c>
      <c r="H907" s="50" t="s">
        <v>141</v>
      </c>
      <c r="I907" s="34" t="s">
        <v>2874</v>
      </c>
      <c r="J907" s="50"/>
      <c r="K907" s="50"/>
      <c r="L907" s="50"/>
      <c r="M907" s="54">
        <v>15</v>
      </c>
      <c r="N907" s="226">
        <v>46119</v>
      </c>
      <c r="O907" s="225">
        <v>1</v>
      </c>
      <c r="P907" s="53" t="s">
        <v>24</v>
      </c>
      <c r="Q907" s="50" t="s">
        <v>597</v>
      </c>
      <c r="R907" s="34" t="s">
        <v>683</v>
      </c>
    </row>
    <row r="908" spans="1:18" ht="82.5" hidden="1">
      <c r="A908" s="50">
        <v>30</v>
      </c>
      <c r="B908" s="90" t="s">
        <v>59</v>
      </c>
      <c r="C908" s="50" t="s">
        <v>25</v>
      </c>
      <c r="D908" s="50" t="s">
        <v>2965</v>
      </c>
      <c r="E908" s="50" t="s">
        <v>652</v>
      </c>
      <c r="F908" s="53" t="s">
        <v>549</v>
      </c>
      <c r="G908" s="34" t="s">
        <v>2875</v>
      </c>
      <c r="H908" s="50" t="s">
        <v>141</v>
      </c>
      <c r="I908" s="34" t="s">
        <v>2876</v>
      </c>
      <c r="J908" s="50"/>
      <c r="K908" s="50"/>
      <c r="L908" s="50"/>
      <c r="M908" s="54">
        <v>15</v>
      </c>
      <c r="N908" s="226">
        <v>46119</v>
      </c>
      <c r="O908" s="225">
        <v>1</v>
      </c>
      <c r="P908" s="53" t="s">
        <v>24</v>
      </c>
      <c r="Q908" s="50" t="s">
        <v>597</v>
      </c>
      <c r="R908" s="34" t="s">
        <v>683</v>
      </c>
    </row>
    <row r="909" spans="1:18" ht="82.5" hidden="1">
      <c r="A909" s="50">
        <v>31</v>
      </c>
      <c r="B909" s="90" t="s">
        <v>2542</v>
      </c>
      <c r="C909" s="50" t="s">
        <v>25</v>
      </c>
      <c r="D909" s="50" t="s">
        <v>2965</v>
      </c>
      <c r="E909" s="50" t="s">
        <v>652</v>
      </c>
      <c r="F909" s="53" t="s">
        <v>551</v>
      </c>
      <c r="G909" s="34" t="s">
        <v>2877</v>
      </c>
      <c r="H909" s="50" t="s">
        <v>141</v>
      </c>
      <c r="I909" s="34" t="s">
        <v>2878</v>
      </c>
      <c r="J909" s="50"/>
      <c r="K909" s="50"/>
      <c r="L909" s="50"/>
      <c r="M909" s="54">
        <v>15</v>
      </c>
      <c r="N909" s="226">
        <v>46119</v>
      </c>
      <c r="O909" s="225">
        <v>1</v>
      </c>
      <c r="P909" s="53" t="s">
        <v>24</v>
      </c>
      <c r="Q909" s="50" t="s">
        <v>597</v>
      </c>
      <c r="R909" s="34" t="s">
        <v>683</v>
      </c>
    </row>
    <row r="910" spans="1:18" ht="115.5" hidden="1">
      <c r="A910" s="50">
        <v>32</v>
      </c>
      <c r="B910" s="90" t="s">
        <v>2868</v>
      </c>
      <c r="C910" s="50" t="s">
        <v>25</v>
      </c>
      <c r="D910" s="50" t="s">
        <v>2966</v>
      </c>
      <c r="E910" s="50" t="s">
        <v>592</v>
      </c>
      <c r="F910" s="53" t="s">
        <v>552</v>
      </c>
      <c r="G910" s="34" t="s">
        <v>2879</v>
      </c>
      <c r="H910" s="50" t="s">
        <v>141</v>
      </c>
      <c r="I910" s="34" t="s">
        <v>2880</v>
      </c>
      <c r="J910" s="50"/>
      <c r="K910" s="50"/>
      <c r="L910" s="50"/>
      <c r="M910" s="54">
        <v>15</v>
      </c>
      <c r="N910" s="226">
        <v>46119</v>
      </c>
      <c r="O910" s="225">
        <v>1</v>
      </c>
      <c r="P910" s="53" t="s">
        <v>53</v>
      </c>
      <c r="Q910" s="50" t="s">
        <v>597</v>
      </c>
      <c r="R910" s="34" t="s">
        <v>683</v>
      </c>
    </row>
    <row r="911" spans="1:18" ht="66" hidden="1">
      <c r="A911" s="50">
        <v>33</v>
      </c>
      <c r="B911" s="90" t="s">
        <v>71</v>
      </c>
      <c r="C911" s="50" t="s">
        <v>25</v>
      </c>
      <c r="D911" s="50" t="s">
        <v>2965</v>
      </c>
      <c r="E911" s="50" t="s">
        <v>652</v>
      </c>
      <c r="F911" s="53" t="s">
        <v>549</v>
      </c>
      <c r="G911" s="34" t="s">
        <v>2881</v>
      </c>
      <c r="H911" s="50" t="s">
        <v>141</v>
      </c>
      <c r="I911" s="34" t="s">
        <v>2882</v>
      </c>
      <c r="J911" s="50"/>
      <c r="K911" s="50"/>
      <c r="L911" s="50"/>
      <c r="M911" s="54">
        <v>15</v>
      </c>
      <c r="N911" s="226">
        <v>46119</v>
      </c>
      <c r="O911" s="225">
        <v>1</v>
      </c>
      <c r="P911" s="53" t="s">
        <v>24</v>
      </c>
      <c r="Q911" s="50" t="s">
        <v>597</v>
      </c>
      <c r="R911" s="34" t="s">
        <v>683</v>
      </c>
    </row>
    <row r="912" spans="1:18" ht="165" hidden="1">
      <c r="A912" s="50">
        <v>34</v>
      </c>
      <c r="B912" s="90" t="s">
        <v>2829</v>
      </c>
      <c r="C912" s="50" t="s">
        <v>25</v>
      </c>
      <c r="D912" s="50" t="s">
        <v>2992</v>
      </c>
      <c r="E912" s="50" t="s">
        <v>612</v>
      </c>
      <c r="F912" s="53" t="s">
        <v>553</v>
      </c>
      <c r="G912" s="34" t="s">
        <v>2993</v>
      </c>
      <c r="H912" s="50" t="s">
        <v>810</v>
      </c>
      <c r="I912" s="34" t="s">
        <v>2994</v>
      </c>
      <c r="J912" s="50"/>
      <c r="K912" s="50"/>
      <c r="L912" s="50"/>
      <c r="M912" s="54">
        <v>15</v>
      </c>
      <c r="N912" s="226">
        <v>46119</v>
      </c>
      <c r="O912" s="225">
        <v>2</v>
      </c>
      <c r="P912" s="53" t="s">
        <v>53</v>
      </c>
      <c r="Q912" s="50" t="s">
        <v>597</v>
      </c>
      <c r="R912" s="34" t="s">
        <v>683</v>
      </c>
    </row>
    <row r="913" spans="1:18" ht="82.5" hidden="1">
      <c r="A913" s="50">
        <v>35</v>
      </c>
      <c r="B913" s="90" t="s">
        <v>2883</v>
      </c>
      <c r="C913" s="50" t="s">
        <v>25</v>
      </c>
      <c r="D913" s="50" t="s">
        <v>2965</v>
      </c>
      <c r="E913" s="50" t="s">
        <v>652</v>
      </c>
      <c r="F913" s="53" t="s">
        <v>553</v>
      </c>
      <c r="G913" s="34" t="s">
        <v>2887</v>
      </c>
      <c r="H913" s="50" t="s">
        <v>141</v>
      </c>
      <c r="I913" s="34" t="s">
        <v>2888</v>
      </c>
      <c r="J913" s="50"/>
      <c r="K913" s="50"/>
      <c r="L913" s="50"/>
      <c r="M913" s="54">
        <v>15</v>
      </c>
      <c r="N913" s="226">
        <v>46119</v>
      </c>
      <c r="O913" s="225">
        <v>1</v>
      </c>
      <c r="P913" s="53" t="s">
        <v>24</v>
      </c>
      <c r="Q913" s="50" t="s">
        <v>597</v>
      </c>
      <c r="R913" s="34" t="s">
        <v>683</v>
      </c>
    </row>
    <row r="914" spans="1:18" ht="99" hidden="1">
      <c r="A914" s="50">
        <v>36</v>
      </c>
      <c r="B914" s="90" t="s">
        <v>336</v>
      </c>
      <c r="C914" s="50" t="s">
        <v>25</v>
      </c>
      <c r="D914" s="50" t="s">
        <v>2965</v>
      </c>
      <c r="E914" s="50" t="s">
        <v>652</v>
      </c>
      <c r="F914" s="53" t="s">
        <v>553</v>
      </c>
      <c r="G914" s="34" t="s">
        <v>2887</v>
      </c>
      <c r="H914" s="50" t="s">
        <v>141</v>
      </c>
      <c r="I914" s="34" t="s">
        <v>2889</v>
      </c>
      <c r="J914" s="50"/>
      <c r="K914" s="50"/>
      <c r="L914" s="50"/>
      <c r="M914" s="54">
        <v>15</v>
      </c>
      <c r="N914" s="226">
        <v>46119</v>
      </c>
      <c r="O914" s="225">
        <v>1.5</v>
      </c>
      <c r="P914" s="53" t="s">
        <v>24</v>
      </c>
      <c r="Q914" s="50" t="s">
        <v>597</v>
      </c>
      <c r="R914" s="34" t="s">
        <v>683</v>
      </c>
    </row>
    <row r="915" spans="1:18" ht="99" hidden="1">
      <c r="A915" s="50">
        <v>37</v>
      </c>
      <c r="B915" s="90" t="s">
        <v>2884</v>
      </c>
      <c r="C915" s="50" t="s">
        <v>25</v>
      </c>
      <c r="D915" s="50" t="s">
        <v>2967</v>
      </c>
      <c r="E915" s="50" t="s">
        <v>736</v>
      </c>
      <c r="F915" s="53" t="s">
        <v>551</v>
      </c>
      <c r="G915" s="34" t="s">
        <v>2890</v>
      </c>
      <c r="H915" s="50" t="s">
        <v>141</v>
      </c>
      <c r="I915" s="34" t="s">
        <v>2891</v>
      </c>
      <c r="J915" s="50"/>
      <c r="K915" s="50"/>
      <c r="L915" s="50"/>
      <c r="M915" s="54">
        <v>15</v>
      </c>
      <c r="N915" s="226">
        <v>46119</v>
      </c>
      <c r="O915" s="225">
        <v>1</v>
      </c>
      <c r="P915" s="53" t="s">
        <v>24</v>
      </c>
      <c r="Q915" s="50" t="s">
        <v>575</v>
      </c>
      <c r="R915" s="34" t="s">
        <v>708</v>
      </c>
    </row>
    <row r="916" spans="1:18" ht="66" hidden="1">
      <c r="A916" s="50">
        <v>38</v>
      </c>
      <c r="B916" s="90" t="s">
        <v>2885</v>
      </c>
      <c r="C916" s="50" t="s">
        <v>25</v>
      </c>
      <c r="D916" s="50" t="s">
        <v>2968</v>
      </c>
      <c r="E916" s="50" t="s">
        <v>874</v>
      </c>
      <c r="F916" s="53" t="s">
        <v>557</v>
      </c>
      <c r="G916" s="34" t="s">
        <v>2892</v>
      </c>
      <c r="H916" s="50" t="s">
        <v>141</v>
      </c>
      <c r="I916" s="34" t="s">
        <v>2893</v>
      </c>
      <c r="J916" s="50"/>
      <c r="K916" s="50"/>
      <c r="L916" s="50"/>
      <c r="M916" s="54">
        <v>15</v>
      </c>
      <c r="N916" s="226">
        <v>46119</v>
      </c>
      <c r="O916" s="225">
        <v>1</v>
      </c>
      <c r="P916" s="53" t="s">
        <v>24</v>
      </c>
      <c r="Q916" s="50" t="s">
        <v>575</v>
      </c>
      <c r="R916" s="34" t="s">
        <v>708</v>
      </c>
    </row>
    <row r="917" spans="1:18" ht="66" hidden="1">
      <c r="A917" s="50">
        <v>39</v>
      </c>
      <c r="B917" s="90" t="s">
        <v>2865</v>
      </c>
      <c r="C917" s="50" t="s">
        <v>25</v>
      </c>
      <c r="D917" s="50" t="s">
        <v>25</v>
      </c>
      <c r="E917" s="50" t="s">
        <v>592</v>
      </c>
      <c r="F917" s="53" t="s">
        <v>553</v>
      </c>
      <c r="G917" s="34" t="s">
        <v>2894</v>
      </c>
      <c r="H917" s="50" t="s">
        <v>141</v>
      </c>
      <c r="I917" s="34" t="s">
        <v>2895</v>
      </c>
      <c r="J917" s="50"/>
      <c r="K917" s="50"/>
      <c r="L917" s="50"/>
      <c r="M917" s="54">
        <v>15</v>
      </c>
      <c r="N917" s="226">
        <v>46119</v>
      </c>
      <c r="O917" s="225">
        <v>1</v>
      </c>
      <c r="P917" s="53" t="s">
        <v>24</v>
      </c>
      <c r="Q917" s="50" t="s">
        <v>575</v>
      </c>
      <c r="R917" s="34" t="s">
        <v>708</v>
      </c>
    </row>
    <row r="918" spans="1:18" ht="82.5" hidden="1">
      <c r="A918" s="50">
        <v>40</v>
      </c>
      <c r="B918" s="90" t="s">
        <v>2886</v>
      </c>
      <c r="C918" s="50" t="s">
        <v>25</v>
      </c>
      <c r="D918" s="50" t="s">
        <v>2967</v>
      </c>
      <c r="E918" s="50" t="s">
        <v>736</v>
      </c>
      <c r="F918" s="53" t="s">
        <v>551</v>
      </c>
      <c r="G918" s="34" t="s">
        <v>2896</v>
      </c>
      <c r="H918" s="50" t="s">
        <v>141</v>
      </c>
      <c r="I918" s="34" t="s">
        <v>2897</v>
      </c>
      <c r="J918" s="50"/>
      <c r="K918" s="50"/>
      <c r="L918" s="50"/>
      <c r="M918" s="54">
        <v>15</v>
      </c>
      <c r="N918" s="226">
        <v>46119</v>
      </c>
      <c r="O918" s="225">
        <v>1.5</v>
      </c>
      <c r="P918" s="53" t="s">
        <v>24</v>
      </c>
      <c r="Q918" s="50" t="s">
        <v>575</v>
      </c>
      <c r="R918" s="34" t="s">
        <v>708</v>
      </c>
    </row>
    <row r="919" spans="1:18" ht="198" hidden="1">
      <c r="A919" s="50">
        <v>41</v>
      </c>
      <c r="B919" s="90" t="s">
        <v>2829</v>
      </c>
      <c r="C919" s="50" t="s">
        <v>25</v>
      </c>
      <c r="D919" s="50" t="s">
        <v>2995</v>
      </c>
      <c r="E919" s="50" t="s">
        <v>612</v>
      </c>
      <c r="F919" s="53" t="s">
        <v>553</v>
      </c>
      <c r="G919" s="34" t="s">
        <v>2996</v>
      </c>
      <c r="H919" s="50" t="s">
        <v>810</v>
      </c>
      <c r="I919" s="34" t="s">
        <v>2997</v>
      </c>
      <c r="J919" s="50"/>
      <c r="K919" s="50"/>
      <c r="L919" s="50"/>
      <c r="M919" s="54">
        <v>15</v>
      </c>
      <c r="N919" s="226">
        <v>46120</v>
      </c>
      <c r="O919" s="225">
        <v>2</v>
      </c>
      <c r="P919" s="53" t="s">
        <v>24</v>
      </c>
      <c r="Q919" s="50" t="s">
        <v>643</v>
      </c>
      <c r="R919" s="34" t="s">
        <v>766</v>
      </c>
    </row>
    <row r="920" spans="1:18" ht="66" hidden="1">
      <c r="A920" s="50">
        <v>42</v>
      </c>
      <c r="B920" s="90" t="s">
        <v>2790</v>
      </c>
      <c r="C920" s="50" t="s">
        <v>25</v>
      </c>
      <c r="D920" s="50" t="s">
        <v>2998</v>
      </c>
      <c r="E920" s="50" t="s">
        <v>592</v>
      </c>
      <c r="F920" s="53" t="s">
        <v>553</v>
      </c>
      <c r="G920" s="34" t="s">
        <v>2983</v>
      </c>
      <c r="H920" s="50" t="s">
        <v>1467</v>
      </c>
      <c r="I920" s="34" t="s">
        <v>2999</v>
      </c>
      <c r="J920" s="50"/>
      <c r="K920" s="50"/>
      <c r="L920" s="50"/>
      <c r="M920" s="54">
        <v>15</v>
      </c>
      <c r="N920" s="226">
        <v>46120</v>
      </c>
      <c r="O920" s="225">
        <v>0.5</v>
      </c>
      <c r="P920" s="53" t="s">
        <v>24</v>
      </c>
      <c r="Q920" s="50" t="s">
        <v>643</v>
      </c>
      <c r="R920" s="34" t="s">
        <v>766</v>
      </c>
    </row>
    <row r="921" spans="1:18" ht="82.5" hidden="1">
      <c r="A921" s="50">
        <v>43</v>
      </c>
      <c r="B921" s="90" t="s">
        <v>59</v>
      </c>
      <c r="C921" s="50" t="s">
        <v>25</v>
      </c>
      <c r="D921" s="50" t="s">
        <v>2969</v>
      </c>
      <c r="E921" s="50" t="s">
        <v>652</v>
      </c>
      <c r="F921" s="53" t="s">
        <v>549</v>
      </c>
      <c r="G921" s="34" t="s">
        <v>2901</v>
      </c>
      <c r="H921" s="50" t="s">
        <v>141</v>
      </c>
      <c r="I921" s="34" t="s">
        <v>2902</v>
      </c>
      <c r="J921" s="50"/>
      <c r="K921" s="50"/>
      <c r="L921" s="50"/>
      <c r="M921" s="54">
        <v>15</v>
      </c>
      <c r="N921" s="226">
        <v>46120</v>
      </c>
      <c r="O921" s="225">
        <v>1</v>
      </c>
      <c r="P921" s="53" t="s">
        <v>24</v>
      </c>
      <c r="Q921" s="50" t="s">
        <v>643</v>
      </c>
      <c r="R921" s="34" t="s">
        <v>766</v>
      </c>
    </row>
    <row r="922" spans="1:18" ht="82.5" hidden="1">
      <c r="A922" s="50">
        <v>44</v>
      </c>
      <c r="B922" s="90" t="s">
        <v>2898</v>
      </c>
      <c r="C922" s="50" t="s">
        <v>25</v>
      </c>
      <c r="D922" s="50" t="s">
        <v>2969</v>
      </c>
      <c r="E922" s="50" t="s">
        <v>652</v>
      </c>
      <c r="F922" s="53" t="s">
        <v>549</v>
      </c>
      <c r="G922" s="34" t="s">
        <v>2903</v>
      </c>
      <c r="H922" s="50" t="s">
        <v>141</v>
      </c>
      <c r="I922" s="34" t="s">
        <v>2904</v>
      </c>
      <c r="J922" s="50"/>
      <c r="K922" s="50"/>
      <c r="L922" s="50"/>
      <c r="M922" s="54">
        <v>15</v>
      </c>
      <c r="N922" s="226">
        <v>46120</v>
      </c>
      <c r="O922" s="225">
        <v>1</v>
      </c>
      <c r="P922" s="53" t="s">
        <v>24</v>
      </c>
      <c r="Q922" s="50" t="s">
        <v>643</v>
      </c>
      <c r="R922" s="34" t="s">
        <v>766</v>
      </c>
    </row>
    <row r="923" spans="1:18" ht="66" hidden="1">
      <c r="A923" s="50">
        <v>45</v>
      </c>
      <c r="B923" s="90" t="s">
        <v>2899</v>
      </c>
      <c r="C923" s="50" t="s">
        <v>25</v>
      </c>
      <c r="D923" s="50" t="s">
        <v>2970</v>
      </c>
      <c r="E923" s="50" t="s">
        <v>612</v>
      </c>
      <c r="F923" s="53" t="s">
        <v>554</v>
      </c>
      <c r="G923" s="34" t="s">
        <v>2905</v>
      </c>
      <c r="H923" s="50" t="s">
        <v>141</v>
      </c>
      <c r="I923" s="34" t="s">
        <v>2906</v>
      </c>
      <c r="J923" s="50"/>
      <c r="K923" s="50"/>
      <c r="L923" s="50"/>
      <c r="M923" s="54">
        <v>15</v>
      </c>
      <c r="N923" s="226">
        <v>46120</v>
      </c>
      <c r="O923" s="225">
        <v>0.5</v>
      </c>
      <c r="P923" s="53" t="s">
        <v>24</v>
      </c>
      <c r="Q923" s="50" t="s">
        <v>643</v>
      </c>
      <c r="R923" s="34" t="s">
        <v>766</v>
      </c>
    </row>
    <row r="924" spans="1:18" ht="66" hidden="1">
      <c r="A924" s="50">
        <v>46</v>
      </c>
      <c r="B924" s="90" t="s">
        <v>59</v>
      </c>
      <c r="C924" s="50" t="s">
        <v>25</v>
      </c>
      <c r="D924" s="50" t="s">
        <v>2969</v>
      </c>
      <c r="E924" s="50" t="s">
        <v>652</v>
      </c>
      <c r="F924" s="53" t="s">
        <v>549</v>
      </c>
      <c r="G924" s="34" t="s">
        <v>2343</v>
      </c>
      <c r="H924" s="50" t="s">
        <v>141</v>
      </c>
      <c r="I924" s="34" t="s">
        <v>2907</v>
      </c>
      <c r="J924" s="50"/>
      <c r="K924" s="50"/>
      <c r="L924" s="50"/>
      <c r="M924" s="54">
        <v>15</v>
      </c>
      <c r="N924" s="226">
        <v>46120</v>
      </c>
      <c r="O924" s="225">
        <v>1.5</v>
      </c>
      <c r="P924" s="53" t="s">
        <v>24</v>
      </c>
      <c r="Q924" s="50" t="s">
        <v>643</v>
      </c>
      <c r="R924" s="34" t="s">
        <v>766</v>
      </c>
    </row>
    <row r="925" spans="1:18" ht="82.5" hidden="1">
      <c r="A925" s="50">
        <v>47</v>
      </c>
      <c r="B925" s="90" t="s">
        <v>2900</v>
      </c>
      <c r="C925" s="50" t="s">
        <v>25</v>
      </c>
      <c r="D925" s="50" t="s">
        <v>2971</v>
      </c>
      <c r="E925" s="50" t="s">
        <v>592</v>
      </c>
      <c r="F925" s="53" t="s">
        <v>552</v>
      </c>
      <c r="G925" s="34" t="s">
        <v>2908</v>
      </c>
      <c r="H925" s="50" t="s">
        <v>141</v>
      </c>
      <c r="I925" s="34" t="s">
        <v>2909</v>
      </c>
      <c r="J925" s="50"/>
      <c r="K925" s="50"/>
      <c r="L925" s="50"/>
      <c r="M925" s="54">
        <v>15</v>
      </c>
      <c r="N925" s="226">
        <v>46120</v>
      </c>
      <c r="O925" s="225">
        <v>0.5</v>
      </c>
      <c r="P925" s="53" t="s">
        <v>24</v>
      </c>
      <c r="Q925" s="50" t="s">
        <v>643</v>
      </c>
      <c r="R925" s="34" t="s">
        <v>766</v>
      </c>
    </row>
    <row r="926" spans="1:18" ht="82.5" hidden="1">
      <c r="A926" s="50">
        <v>48</v>
      </c>
      <c r="B926" s="90" t="s">
        <v>101</v>
      </c>
      <c r="C926" s="50" t="s">
        <v>25</v>
      </c>
      <c r="D926" s="50" t="s">
        <v>2969</v>
      </c>
      <c r="E926" s="50" t="s">
        <v>652</v>
      </c>
      <c r="F926" s="53" t="s">
        <v>549</v>
      </c>
      <c r="G926" s="34" t="s">
        <v>2910</v>
      </c>
      <c r="H926" s="50" t="s">
        <v>141</v>
      </c>
      <c r="I926" s="34" t="s">
        <v>2911</v>
      </c>
      <c r="J926" s="50"/>
      <c r="K926" s="50"/>
      <c r="L926" s="50"/>
      <c r="M926" s="54">
        <v>15</v>
      </c>
      <c r="N926" s="226">
        <v>46120</v>
      </c>
      <c r="O926" s="225">
        <v>1.5</v>
      </c>
      <c r="P926" s="53" t="s">
        <v>53</v>
      </c>
      <c r="Q926" s="50" t="s">
        <v>643</v>
      </c>
      <c r="R926" s="34" t="s">
        <v>766</v>
      </c>
    </row>
    <row r="927" spans="1:18" ht="181.5" hidden="1">
      <c r="A927" s="50">
        <v>49</v>
      </c>
      <c r="B927" s="90" t="s">
        <v>101</v>
      </c>
      <c r="C927" s="50" t="s">
        <v>25</v>
      </c>
      <c r="D927" s="50" t="s">
        <v>2972</v>
      </c>
      <c r="E927" s="50" t="s">
        <v>652</v>
      </c>
      <c r="F927" s="53" t="s">
        <v>549</v>
      </c>
      <c r="G927" s="34" t="s">
        <v>2910</v>
      </c>
      <c r="H927" s="50" t="s">
        <v>810</v>
      </c>
      <c r="I927" s="34" t="s">
        <v>3000</v>
      </c>
      <c r="J927" s="50"/>
      <c r="K927" s="50"/>
      <c r="L927" s="50"/>
      <c r="M927" s="54">
        <v>15</v>
      </c>
      <c r="N927" s="226">
        <v>46120</v>
      </c>
      <c r="O927" s="225">
        <v>3</v>
      </c>
      <c r="P927" s="53" t="s">
        <v>53</v>
      </c>
      <c r="Q927" s="50" t="s">
        <v>620</v>
      </c>
      <c r="R927" s="34" t="s">
        <v>801</v>
      </c>
    </row>
    <row r="928" spans="1:18" ht="49.5" hidden="1">
      <c r="A928" s="50">
        <v>50</v>
      </c>
      <c r="B928" s="90" t="s">
        <v>74</v>
      </c>
      <c r="C928" s="50" t="s">
        <v>25</v>
      </c>
      <c r="D928" s="50">
        <v>0</v>
      </c>
      <c r="E928" s="50" t="s">
        <v>573</v>
      </c>
      <c r="F928" s="53" t="s">
        <v>551</v>
      </c>
      <c r="G928" s="34" t="s">
        <v>1241</v>
      </c>
      <c r="H928" s="50" t="s">
        <v>141</v>
      </c>
      <c r="I928" s="34" t="s">
        <v>2912</v>
      </c>
      <c r="J928" s="50"/>
      <c r="K928" s="50"/>
      <c r="L928" s="50"/>
      <c r="M928" s="54">
        <v>15</v>
      </c>
      <c r="N928" s="226">
        <v>46120</v>
      </c>
      <c r="O928" s="225">
        <v>0.5</v>
      </c>
      <c r="P928" s="53" t="s">
        <v>24</v>
      </c>
      <c r="Q928" s="50" t="s">
        <v>620</v>
      </c>
      <c r="R928" s="34" t="s">
        <v>801</v>
      </c>
    </row>
    <row r="929" spans="1:18" ht="49.5" hidden="1">
      <c r="A929" s="50">
        <v>51</v>
      </c>
      <c r="B929" s="90" t="s">
        <v>71</v>
      </c>
      <c r="C929" s="50" t="s">
        <v>25</v>
      </c>
      <c r="D929" s="50" t="s">
        <v>2972</v>
      </c>
      <c r="E929" s="50" t="s">
        <v>652</v>
      </c>
      <c r="F929" s="53" t="s">
        <v>549</v>
      </c>
      <c r="G929" s="34" t="s">
        <v>2913</v>
      </c>
      <c r="H929" s="50" t="s">
        <v>141</v>
      </c>
      <c r="I929" s="34" t="s">
        <v>2914</v>
      </c>
      <c r="J929" s="50"/>
      <c r="K929" s="50"/>
      <c r="L929" s="50"/>
      <c r="M929" s="54">
        <v>15</v>
      </c>
      <c r="N929" s="226">
        <v>46120</v>
      </c>
      <c r="O929" s="225">
        <v>0.5</v>
      </c>
      <c r="P929" s="53" t="s">
        <v>24</v>
      </c>
      <c r="Q929" s="50" t="s">
        <v>620</v>
      </c>
      <c r="R929" s="34" t="s">
        <v>801</v>
      </c>
    </row>
    <row r="930" spans="1:18" ht="66" hidden="1">
      <c r="A930" s="50">
        <v>52</v>
      </c>
      <c r="B930" s="90" t="s">
        <v>59</v>
      </c>
      <c r="C930" s="50" t="s">
        <v>25</v>
      </c>
      <c r="D930" s="50" t="s">
        <v>2972</v>
      </c>
      <c r="E930" s="50" t="s">
        <v>652</v>
      </c>
      <c r="F930" s="53" t="s">
        <v>549</v>
      </c>
      <c r="G930" s="34" t="s">
        <v>2915</v>
      </c>
      <c r="H930" s="50" t="s">
        <v>141</v>
      </c>
      <c r="I930" s="34" t="s">
        <v>2916</v>
      </c>
      <c r="J930" s="50"/>
      <c r="K930" s="50"/>
      <c r="L930" s="50"/>
      <c r="M930" s="54">
        <v>15</v>
      </c>
      <c r="N930" s="226">
        <v>46120</v>
      </c>
      <c r="O930" s="225">
        <v>0.5</v>
      </c>
      <c r="P930" s="53" t="s">
        <v>24</v>
      </c>
      <c r="Q930" s="50" t="s">
        <v>620</v>
      </c>
      <c r="R930" s="34" t="s">
        <v>801</v>
      </c>
    </row>
    <row r="931" spans="1:18" ht="198" hidden="1">
      <c r="A931" s="50">
        <v>53</v>
      </c>
      <c r="B931" s="90" t="s">
        <v>101</v>
      </c>
      <c r="C931" s="50" t="s">
        <v>25</v>
      </c>
      <c r="D931" s="50" t="s">
        <v>2972</v>
      </c>
      <c r="E931" s="50" t="s">
        <v>652</v>
      </c>
      <c r="F931" s="53" t="s">
        <v>549</v>
      </c>
      <c r="G931" s="34" t="s">
        <v>2910</v>
      </c>
      <c r="H931" s="50" t="s">
        <v>810</v>
      </c>
      <c r="I931" s="34" t="s">
        <v>3001</v>
      </c>
      <c r="J931" s="50"/>
      <c r="K931" s="50"/>
      <c r="L931" s="50"/>
      <c r="M931" s="54">
        <v>15</v>
      </c>
      <c r="N931" s="226">
        <v>46121</v>
      </c>
      <c r="O931" s="225">
        <v>4</v>
      </c>
      <c r="P931" s="53" t="s">
        <v>24</v>
      </c>
      <c r="Q931" s="50" t="s">
        <v>643</v>
      </c>
      <c r="R931" s="34" t="s">
        <v>766</v>
      </c>
    </row>
    <row r="932" spans="1:18" ht="148.5" hidden="1">
      <c r="A932" s="50">
        <v>54</v>
      </c>
      <c r="B932" s="90" t="s">
        <v>2825</v>
      </c>
      <c r="C932" s="50" t="s">
        <v>25</v>
      </c>
      <c r="D932" s="50" t="s">
        <v>2972</v>
      </c>
      <c r="E932" s="50" t="s">
        <v>573</v>
      </c>
      <c r="F932" s="53" t="s">
        <v>550</v>
      </c>
      <c r="G932" s="34" t="s">
        <v>2837</v>
      </c>
      <c r="H932" s="50" t="s">
        <v>810</v>
      </c>
      <c r="I932" s="34" t="s">
        <v>3002</v>
      </c>
      <c r="J932" s="50"/>
      <c r="K932" s="50"/>
      <c r="L932" s="50"/>
      <c r="M932" s="54">
        <v>15</v>
      </c>
      <c r="N932" s="226">
        <v>46121</v>
      </c>
      <c r="O932" s="225">
        <v>0.5</v>
      </c>
      <c r="P932" s="53" t="s">
        <v>53</v>
      </c>
      <c r="Q932" s="50" t="s">
        <v>643</v>
      </c>
      <c r="R932" s="34" t="s">
        <v>766</v>
      </c>
    </row>
    <row r="933" spans="1:18" ht="99" hidden="1">
      <c r="A933" s="50">
        <v>55</v>
      </c>
      <c r="B933" s="90" t="s">
        <v>877</v>
      </c>
      <c r="C933" s="50" t="s">
        <v>25</v>
      </c>
      <c r="D933" s="50" t="s">
        <v>2973</v>
      </c>
      <c r="E933" s="50" t="s">
        <v>736</v>
      </c>
      <c r="F933" s="53" t="s">
        <v>551</v>
      </c>
      <c r="G933" s="34" t="s">
        <v>2921</v>
      </c>
      <c r="H933" s="50" t="s">
        <v>141</v>
      </c>
      <c r="I933" s="34" t="s">
        <v>2922</v>
      </c>
      <c r="J933" s="50"/>
      <c r="K933" s="50"/>
      <c r="L933" s="50"/>
      <c r="M933" s="54">
        <v>15</v>
      </c>
      <c r="N933" s="226">
        <v>46121</v>
      </c>
      <c r="O933" s="225">
        <v>4</v>
      </c>
      <c r="P933" s="53" t="s">
        <v>24</v>
      </c>
      <c r="Q933" s="50" t="s">
        <v>643</v>
      </c>
      <c r="R933" s="34" t="s">
        <v>766</v>
      </c>
    </row>
    <row r="934" spans="1:18" ht="99" hidden="1">
      <c r="A934" s="50">
        <v>56</v>
      </c>
      <c r="B934" s="90" t="s">
        <v>108</v>
      </c>
      <c r="C934" s="50" t="s">
        <v>25</v>
      </c>
      <c r="D934" s="50" t="s">
        <v>2973</v>
      </c>
      <c r="E934" s="50" t="s">
        <v>736</v>
      </c>
      <c r="F934" s="77" t="s">
        <v>551</v>
      </c>
      <c r="G934" s="34" t="s">
        <v>2923</v>
      </c>
      <c r="H934" s="50" t="s">
        <v>141</v>
      </c>
      <c r="I934" s="34" t="s">
        <v>2924</v>
      </c>
      <c r="J934" s="50"/>
      <c r="K934" s="50"/>
      <c r="L934" s="50"/>
      <c r="M934" s="54">
        <v>15</v>
      </c>
      <c r="N934" s="226">
        <v>46121</v>
      </c>
      <c r="O934" s="225">
        <v>5</v>
      </c>
      <c r="P934" s="53" t="s">
        <v>24</v>
      </c>
      <c r="Q934" s="50" t="s">
        <v>643</v>
      </c>
      <c r="R934" s="34" t="s">
        <v>766</v>
      </c>
    </row>
    <row r="935" spans="1:18" ht="82.5" hidden="1">
      <c r="A935" s="50">
        <v>57</v>
      </c>
      <c r="B935" s="90" t="s">
        <v>2917</v>
      </c>
      <c r="C935" s="50" t="s">
        <v>25</v>
      </c>
      <c r="D935" s="50" t="s">
        <v>2974</v>
      </c>
      <c r="E935" s="50" t="s">
        <v>592</v>
      </c>
      <c r="F935" s="53" t="s">
        <v>550</v>
      </c>
      <c r="G935" s="34" t="s">
        <v>2908</v>
      </c>
      <c r="H935" s="50" t="s">
        <v>141</v>
      </c>
      <c r="I935" s="34" t="s">
        <v>2925</v>
      </c>
      <c r="J935" s="50"/>
      <c r="K935" s="50"/>
      <c r="L935" s="50"/>
      <c r="M935" s="54">
        <v>15</v>
      </c>
      <c r="N935" s="226">
        <v>46121</v>
      </c>
      <c r="O935" s="225">
        <v>0.5</v>
      </c>
      <c r="P935" s="53" t="s">
        <v>24</v>
      </c>
      <c r="Q935" s="50" t="s">
        <v>643</v>
      </c>
      <c r="R935" s="34" t="s">
        <v>766</v>
      </c>
    </row>
    <row r="936" spans="1:18" ht="66" hidden="1">
      <c r="A936" s="50">
        <v>58</v>
      </c>
      <c r="B936" s="90" t="s">
        <v>2918</v>
      </c>
      <c r="C936" s="50" t="s">
        <v>25</v>
      </c>
      <c r="D936" s="50" t="s">
        <v>2975</v>
      </c>
      <c r="E936" s="50" t="s">
        <v>612</v>
      </c>
      <c r="F936" s="53" t="s">
        <v>558</v>
      </c>
      <c r="G936" s="34" t="s">
        <v>2926</v>
      </c>
      <c r="H936" s="50" t="s">
        <v>141</v>
      </c>
      <c r="I936" s="34" t="s">
        <v>2927</v>
      </c>
      <c r="J936" s="50"/>
      <c r="K936" s="50"/>
      <c r="L936" s="50"/>
      <c r="M936" s="54">
        <v>15</v>
      </c>
      <c r="N936" s="226">
        <v>46121</v>
      </c>
      <c r="O936" s="225">
        <v>1</v>
      </c>
      <c r="P936" s="53" t="s">
        <v>24</v>
      </c>
      <c r="Q936" s="50" t="s">
        <v>643</v>
      </c>
      <c r="R936" s="34" t="s">
        <v>766</v>
      </c>
    </row>
    <row r="937" spans="1:18" ht="82.5" hidden="1">
      <c r="A937" s="50">
        <v>59</v>
      </c>
      <c r="B937" s="90" t="s">
        <v>2919</v>
      </c>
      <c r="C937" s="50" t="s">
        <v>25</v>
      </c>
      <c r="D937" s="50" t="s">
        <v>2976</v>
      </c>
      <c r="E937" s="50" t="s">
        <v>584</v>
      </c>
      <c r="F937" s="53" t="s">
        <v>552</v>
      </c>
      <c r="G937" s="34" t="s">
        <v>2928</v>
      </c>
      <c r="H937" s="50" t="s">
        <v>141</v>
      </c>
      <c r="I937" s="34" t="s">
        <v>2929</v>
      </c>
      <c r="J937" s="50"/>
      <c r="K937" s="50"/>
      <c r="L937" s="50"/>
      <c r="M937" s="54">
        <v>15</v>
      </c>
      <c r="N937" s="226">
        <v>46121</v>
      </c>
      <c r="O937" s="225">
        <v>1</v>
      </c>
      <c r="P937" s="53" t="s">
        <v>24</v>
      </c>
      <c r="Q937" s="50" t="s">
        <v>643</v>
      </c>
      <c r="R937" s="34" t="s">
        <v>766</v>
      </c>
    </row>
    <row r="938" spans="1:18" ht="66" hidden="1">
      <c r="A938" s="50">
        <v>60</v>
      </c>
      <c r="B938" s="90" t="s">
        <v>2920</v>
      </c>
      <c r="C938" s="50" t="s">
        <v>25</v>
      </c>
      <c r="D938" s="50" t="s">
        <v>2977</v>
      </c>
      <c r="E938" s="50" t="s">
        <v>573</v>
      </c>
      <c r="F938" s="53" t="s">
        <v>551</v>
      </c>
      <c r="G938" s="34" t="s">
        <v>2930</v>
      </c>
      <c r="H938" s="50" t="s">
        <v>141</v>
      </c>
      <c r="I938" s="34" t="s">
        <v>2931</v>
      </c>
      <c r="J938" s="50"/>
      <c r="K938" s="50"/>
      <c r="L938" s="50"/>
      <c r="M938" s="54">
        <v>15</v>
      </c>
      <c r="N938" s="226">
        <v>46121</v>
      </c>
      <c r="O938" s="225">
        <v>1</v>
      </c>
      <c r="P938" s="53" t="s">
        <v>24</v>
      </c>
      <c r="Q938" s="50" t="s">
        <v>643</v>
      </c>
      <c r="R938" s="34" t="s">
        <v>766</v>
      </c>
    </row>
    <row r="939" spans="1:18" ht="66" hidden="1">
      <c r="A939" s="50">
        <v>61</v>
      </c>
      <c r="B939" s="90" t="s">
        <v>2477</v>
      </c>
      <c r="C939" s="50" t="s">
        <v>25</v>
      </c>
      <c r="D939" s="50" t="s">
        <v>3003</v>
      </c>
      <c r="E939" s="50" t="s">
        <v>652</v>
      </c>
      <c r="F939" s="53" t="s">
        <v>553</v>
      </c>
      <c r="G939" s="34" t="s">
        <v>3004</v>
      </c>
      <c r="H939" s="50" t="s">
        <v>810</v>
      </c>
      <c r="I939" s="34" t="s">
        <v>3005</v>
      </c>
      <c r="J939" s="50"/>
      <c r="K939" s="50"/>
      <c r="L939" s="50"/>
      <c r="M939" s="54">
        <v>15</v>
      </c>
      <c r="N939" s="226">
        <v>46121</v>
      </c>
      <c r="O939" s="225">
        <v>1</v>
      </c>
      <c r="P939" s="53" t="s">
        <v>24</v>
      </c>
      <c r="Q939" s="50" t="s">
        <v>643</v>
      </c>
      <c r="R939" s="34" t="s">
        <v>766</v>
      </c>
    </row>
    <row r="940" spans="1:18" ht="82.5" hidden="1">
      <c r="A940" s="50">
        <v>62</v>
      </c>
      <c r="B940" s="90" t="s">
        <v>2900</v>
      </c>
      <c r="C940" s="50" t="s">
        <v>25</v>
      </c>
      <c r="D940" s="50" t="s">
        <v>2974</v>
      </c>
      <c r="E940" s="50" t="s">
        <v>592</v>
      </c>
      <c r="F940" s="53" t="s">
        <v>552</v>
      </c>
      <c r="G940" s="34" t="s">
        <v>2932</v>
      </c>
      <c r="H940" s="50" t="s">
        <v>141</v>
      </c>
      <c r="I940" s="34" t="s">
        <v>2933</v>
      </c>
      <c r="J940" s="50"/>
      <c r="K940" s="50"/>
      <c r="L940" s="50"/>
      <c r="M940" s="54">
        <v>15</v>
      </c>
      <c r="N940" s="226">
        <v>46121</v>
      </c>
      <c r="O940" s="225">
        <v>1</v>
      </c>
      <c r="P940" s="53" t="s">
        <v>24</v>
      </c>
      <c r="Q940" s="50" t="s">
        <v>643</v>
      </c>
      <c r="R940" s="34" t="s">
        <v>766</v>
      </c>
    </row>
    <row r="941" spans="1:18" ht="82.5" hidden="1">
      <c r="A941" s="50">
        <v>63</v>
      </c>
      <c r="B941" s="90" t="s">
        <v>3006</v>
      </c>
      <c r="C941" s="50" t="s">
        <v>25</v>
      </c>
      <c r="D941" s="50" t="s">
        <v>3007</v>
      </c>
      <c r="E941" s="50" t="s">
        <v>652</v>
      </c>
      <c r="F941" s="257" t="s">
        <v>549</v>
      </c>
      <c r="G941" s="34" t="s">
        <v>3008</v>
      </c>
      <c r="H941" s="50" t="s">
        <v>810</v>
      </c>
      <c r="I941" s="34" t="s">
        <v>3009</v>
      </c>
      <c r="J941" s="50"/>
      <c r="K941" s="50"/>
      <c r="L941" s="50"/>
      <c r="M941" s="54">
        <v>15</v>
      </c>
      <c r="N941" s="226">
        <v>46121</v>
      </c>
      <c r="O941" s="225">
        <v>1</v>
      </c>
      <c r="P941" s="53" t="s">
        <v>24</v>
      </c>
      <c r="Q941" s="50" t="s">
        <v>620</v>
      </c>
      <c r="R941" s="34" t="s">
        <v>801</v>
      </c>
    </row>
    <row r="942" spans="1:18" ht="82.5" hidden="1">
      <c r="A942" s="50">
        <v>64</v>
      </c>
      <c r="B942" s="90" t="s">
        <v>3010</v>
      </c>
      <c r="C942" s="50" t="s">
        <v>25</v>
      </c>
      <c r="D942" s="50" t="s">
        <v>3007</v>
      </c>
      <c r="E942" s="50" t="s">
        <v>652</v>
      </c>
      <c r="F942" s="53" t="s">
        <v>549</v>
      </c>
      <c r="G942" s="34" t="s">
        <v>3008</v>
      </c>
      <c r="H942" s="50" t="s">
        <v>810</v>
      </c>
      <c r="I942" s="34" t="s">
        <v>3009</v>
      </c>
      <c r="J942" s="50"/>
      <c r="K942" s="50"/>
      <c r="L942" s="50"/>
      <c r="M942" s="54">
        <v>15</v>
      </c>
      <c r="N942" s="226">
        <v>46121</v>
      </c>
      <c r="O942" s="225">
        <v>1</v>
      </c>
      <c r="P942" s="53" t="s">
        <v>24</v>
      </c>
      <c r="Q942" s="50" t="s">
        <v>620</v>
      </c>
      <c r="R942" s="34" t="s">
        <v>801</v>
      </c>
    </row>
    <row r="943" spans="1:18" ht="66" hidden="1">
      <c r="A943" s="50">
        <v>65</v>
      </c>
      <c r="B943" s="90" t="s">
        <v>344</v>
      </c>
      <c r="C943" s="50" t="s">
        <v>25</v>
      </c>
      <c r="D943" s="50" t="s">
        <v>3011</v>
      </c>
      <c r="E943" s="50" t="s">
        <v>652</v>
      </c>
      <c r="F943" s="53" t="s">
        <v>549</v>
      </c>
      <c r="G943" s="34" t="s">
        <v>3012</v>
      </c>
      <c r="H943" s="50" t="s">
        <v>810</v>
      </c>
      <c r="I943" s="34" t="s">
        <v>3013</v>
      </c>
      <c r="J943" s="50"/>
      <c r="K943" s="50"/>
      <c r="L943" s="50"/>
      <c r="M943" s="54">
        <v>15</v>
      </c>
      <c r="N943" s="226">
        <v>46121</v>
      </c>
      <c r="O943" s="225">
        <v>1</v>
      </c>
      <c r="P943" s="53" t="s">
        <v>24</v>
      </c>
      <c r="Q943" s="50" t="s">
        <v>620</v>
      </c>
      <c r="R943" s="34" t="s">
        <v>801</v>
      </c>
    </row>
    <row r="944" spans="1:18" ht="115.5" hidden="1">
      <c r="A944" s="50">
        <v>66</v>
      </c>
      <c r="B944" s="90" t="s">
        <v>2934</v>
      </c>
      <c r="C944" s="50" t="s">
        <v>25</v>
      </c>
      <c r="D944" s="50" t="s">
        <v>2978</v>
      </c>
      <c r="E944" s="50" t="s">
        <v>592</v>
      </c>
      <c r="F944" s="53" t="s">
        <v>677</v>
      </c>
      <c r="G944" s="34" t="s">
        <v>2937</v>
      </c>
      <c r="H944" s="50" t="s">
        <v>141</v>
      </c>
      <c r="I944" s="34" t="s">
        <v>2938</v>
      </c>
      <c r="J944" s="50"/>
      <c r="K944" s="50"/>
      <c r="L944" s="50"/>
      <c r="M944" s="54">
        <v>15</v>
      </c>
      <c r="N944" s="226">
        <v>46122</v>
      </c>
      <c r="O944" s="225">
        <v>4</v>
      </c>
      <c r="P944" s="53" t="s">
        <v>24</v>
      </c>
      <c r="Q944" s="50" t="s">
        <v>575</v>
      </c>
      <c r="R944" s="34" t="s">
        <v>576</v>
      </c>
    </row>
    <row r="945" spans="1:22" ht="82.5" hidden="1">
      <c r="A945" s="50">
        <v>67</v>
      </c>
      <c r="B945" s="90" t="s">
        <v>2935</v>
      </c>
      <c r="C945" s="50" t="s">
        <v>25</v>
      </c>
      <c r="D945" s="50" t="s">
        <v>2979</v>
      </c>
      <c r="E945" s="50" t="s">
        <v>584</v>
      </c>
      <c r="F945" s="53" t="s">
        <v>555</v>
      </c>
      <c r="G945" s="34" t="s">
        <v>2939</v>
      </c>
      <c r="H945" s="50" t="s">
        <v>141</v>
      </c>
      <c r="I945" s="34" t="s">
        <v>2940</v>
      </c>
      <c r="J945" s="50"/>
      <c r="K945" s="50"/>
      <c r="L945" s="50"/>
      <c r="M945" s="54">
        <v>15</v>
      </c>
      <c r="N945" s="226">
        <v>46122</v>
      </c>
      <c r="O945" s="225">
        <v>1</v>
      </c>
      <c r="P945" s="53" t="s">
        <v>24</v>
      </c>
      <c r="Q945" s="50" t="s">
        <v>575</v>
      </c>
      <c r="R945" s="34" t="s">
        <v>576</v>
      </c>
    </row>
    <row r="946" spans="1:22" ht="49.5" hidden="1">
      <c r="A946" s="50">
        <v>68</v>
      </c>
      <c r="B946" s="90" t="s">
        <v>2936</v>
      </c>
      <c r="C946" s="50" t="s">
        <v>25</v>
      </c>
      <c r="D946" s="50" t="s">
        <v>2980</v>
      </c>
      <c r="E946" s="50" t="s">
        <v>584</v>
      </c>
      <c r="F946" s="53" t="s">
        <v>552</v>
      </c>
      <c r="G946" s="34" t="s">
        <v>2941</v>
      </c>
      <c r="H946" s="50" t="s">
        <v>141</v>
      </c>
      <c r="I946" s="34" t="s">
        <v>2942</v>
      </c>
      <c r="J946" s="50"/>
      <c r="K946" s="50"/>
      <c r="L946" s="50"/>
      <c r="M946" s="54">
        <v>15</v>
      </c>
      <c r="N946" s="226">
        <v>46122</v>
      </c>
      <c r="O946" s="225">
        <v>1</v>
      </c>
      <c r="P946" s="53" t="s">
        <v>24</v>
      </c>
      <c r="Q946" s="50" t="s">
        <v>575</v>
      </c>
      <c r="R946" s="34" t="s">
        <v>576</v>
      </c>
    </row>
    <row r="947" spans="1:22" ht="66" hidden="1">
      <c r="A947" s="50">
        <v>69</v>
      </c>
      <c r="B947" s="90" t="s">
        <v>2919</v>
      </c>
      <c r="C947" s="50">
        <v>0</v>
      </c>
      <c r="D947" s="50" t="s">
        <v>2979</v>
      </c>
      <c r="E947" s="50" t="s">
        <v>584</v>
      </c>
      <c r="F947" s="53" t="s">
        <v>552</v>
      </c>
      <c r="G947" s="34" t="s">
        <v>2943</v>
      </c>
      <c r="H947" s="50" t="s">
        <v>141</v>
      </c>
      <c r="I947" s="34" t="s">
        <v>2944</v>
      </c>
      <c r="J947" s="50"/>
      <c r="K947" s="50"/>
      <c r="L947" s="50"/>
      <c r="M947" s="54">
        <v>15</v>
      </c>
      <c r="N947" s="226">
        <v>46122</v>
      </c>
      <c r="O947" s="225">
        <v>1</v>
      </c>
      <c r="P947" s="53" t="s">
        <v>24</v>
      </c>
      <c r="Q947" s="50" t="s">
        <v>575</v>
      </c>
      <c r="R947" s="34" t="s">
        <v>576</v>
      </c>
    </row>
    <row r="948" spans="1:22" ht="66" hidden="1">
      <c r="A948" s="50">
        <v>70</v>
      </c>
      <c r="B948" s="90" t="s">
        <v>2790</v>
      </c>
      <c r="C948" s="50" t="s">
        <v>25</v>
      </c>
      <c r="D948" s="50" t="s">
        <v>2998</v>
      </c>
      <c r="E948" s="50" t="s">
        <v>592</v>
      </c>
      <c r="F948" s="53" t="s">
        <v>553</v>
      </c>
      <c r="G948" s="34" t="s">
        <v>2983</v>
      </c>
      <c r="H948" s="50" t="s">
        <v>1467</v>
      </c>
      <c r="I948" s="34" t="s">
        <v>3014</v>
      </c>
      <c r="J948" s="50"/>
      <c r="K948" s="50"/>
      <c r="L948" s="50"/>
      <c r="M948" s="54">
        <v>15</v>
      </c>
      <c r="N948" s="226">
        <v>46122</v>
      </c>
      <c r="O948" s="225">
        <v>1</v>
      </c>
      <c r="P948" s="53" t="s">
        <v>24</v>
      </c>
      <c r="Q948" s="50" t="s">
        <v>575</v>
      </c>
      <c r="R948" s="34" t="s">
        <v>576</v>
      </c>
    </row>
    <row r="949" spans="1:22" ht="165" hidden="1">
      <c r="A949" s="50">
        <v>71</v>
      </c>
      <c r="B949" s="90" t="s">
        <v>2825</v>
      </c>
      <c r="C949" s="50" t="s">
        <v>25</v>
      </c>
      <c r="D949" s="50" t="s">
        <v>2972</v>
      </c>
      <c r="E949" s="50" t="s">
        <v>573</v>
      </c>
      <c r="F949" s="53" t="s">
        <v>550</v>
      </c>
      <c r="G949" s="34" t="s">
        <v>2837</v>
      </c>
      <c r="H949" s="50" t="s">
        <v>810</v>
      </c>
      <c r="I949" s="34" t="s">
        <v>3015</v>
      </c>
      <c r="J949" s="50"/>
      <c r="K949" s="50"/>
      <c r="L949" s="50"/>
      <c r="M949" s="54">
        <v>15</v>
      </c>
      <c r="N949" s="226">
        <v>46122</v>
      </c>
      <c r="O949" s="225">
        <v>1.5</v>
      </c>
      <c r="P949" s="53" t="s">
        <v>24</v>
      </c>
      <c r="Q949" s="50" t="s">
        <v>575</v>
      </c>
      <c r="R949" s="34" t="s">
        <v>576</v>
      </c>
    </row>
    <row r="950" spans="1:22" ht="66" hidden="1">
      <c r="A950" s="50">
        <v>72</v>
      </c>
      <c r="B950" s="90" t="s">
        <v>2945</v>
      </c>
      <c r="C950" s="50" t="s">
        <v>25</v>
      </c>
      <c r="D950" s="50" t="s">
        <v>2972</v>
      </c>
      <c r="E950" s="50" t="s">
        <v>573</v>
      </c>
      <c r="F950" s="53" t="s">
        <v>550</v>
      </c>
      <c r="G950" s="34" t="s">
        <v>2948</v>
      </c>
      <c r="H950" s="50" t="s">
        <v>141</v>
      </c>
      <c r="I950" s="34" t="s">
        <v>2949</v>
      </c>
      <c r="J950" s="50"/>
      <c r="K950" s="50"/>
      <c r="L950" s="50"/>
      <c r="M950" s="54">
        <v>15</v>
      </c>
      <c r="N950" s="226">
        <v>46122</v>
      </c>
      <c r="O950" s="225">
        <v>0.5</v>
      </c>
      <c r="P950" s="53" t="s">
        <v>53</v>
      </c>
      <c r="Q950" s="50" t="s">
        <v>575</v>
      </c>
      <c r="R950" s="34" t="s">
        <v>576</v>
      </c>
    </row>
    <row r="951" spans="1:22" ht="66" hidden="1">
      <c r="A951" s="50">
        <v>73</v>
      </c>
      <c r="B951" s="90" t="s">
        <v>2946</v>
      </c>
      <c r="C951" s="50" t="s">
        <v>25</v>
      </c>
      <c r="D951" s="50" t="s">
        <v>2981</v>
      </c>
      <c r="E951" s="50" t="s">
        <v>584</v>
      </c>
      <c r="F951" s="53" t="s">
        <v>558</v>
      </c>
      <c r="G951" s="34" t="s">
        <v>2950</v>
      </c>
      <c r="H951" s="50" t="s">
        <v>141</v>
      </c>
      <c r="I951" s="34" t="s">
        <v>2951</v>
      </c>
      <c r="J951" s="50"/>
      <c r="K951" s="50"/>
      <c r="L951" s="50"/>
      <c r="M951" s="54">
        <v>15</v>
      </c>
      <c r="N951" s="226">
        <v>46122</v>
      </c>
      <c r="O951" s="225">
        <v>0.5</v>
      </c>
      <c r="P951" s="53" t="s">
        <v>24</v>
      </c>
      <c r="Q951" s="50" t="s">
        <v>575</v>
      </c>
      <c r="R951" s="34" t="s">
        <v>576</v>
      </c>
    </row>
    <row r="952" spans="1:22" ht="66" hidden="1">
      <c r="A952" s="50">
        <v>74</v>
      </c>
      <c r="B952" s="90" t="s">
        <v>2947</v>
      </c>
      <c r="C952" s="50" t="s">
        <v>25</v>
      </c>
      <c r="D952" s="50" t="s">
        <v>2981</v>
      </c>
      <c r="E952" s="50" t="s">
        <v>584</v>
      </c>
      <c r="F952" s="53" t="s">
        <v>558</v>
      </c>
      <c r="G952" s="34" t="s">
        <v>2950</v>
      </c>
      <c r="H952" s="50" t="s">
        <v>141</v>
      </c>
      <c r="I952" s="34" t="s">
        <v>2951</v>
      </c>
      <c r="J952" s="50"/>
      <c r="K952" s="50"/>
      <c r="L952" s="50"/>
      <c r="M952" s="54">
        <v>15</v>
      </c>
      <c r="N952" s="226">
        <v>46122</v>
      </c>
      <c r="O952" s="225">
        <v>0.5</v>
      </c>
      <c r="P952" s="53" t="s">
        <v>24</v>
      </c>
      <c r="Q952" s="50" t="s">
        <v>575</v>
      </c>
      <c r="R952" s="34" t="s">
        <v>576</v>
      </c>
    </row>
    <row r="953" spans="1:22" ht="82.5" hidden="1">
      <c r="A953" s="50">
        <f>ROW()-953+1</f>
        <v>1</v>
      </c>
      <c r="B953" s="90" t="s">
        <v>3029</v>
      </c>
      <c r="C953" s="50" t="s">
        <v>25</v>
      </c>
      <c r="D953" s="50" t="s">
        <v>3195</v>
      </c>
      <c r="E953" s="50" t="s">
        <v>612</v>
      </c>
      <c r="F953" s="53" t="s">
        <v>553</v>
      </c>
      <c r="G953" s="34" t="s">
        <v>3030</v>
      </c>
      <c r="H953" s="50" t="s">
        <v>141</v>
      </c>
      <c r="I953" s="34" t="s">
        <v>3069</v>
      </c>
      <c r="J953" s="50"/>
      <c r="K953" s="50"/>
      <c r="L953" s="50"/>
      <c r="M953" s="54">
        <v>16</v>
      </c>
      <c r="N953" s="226">
        <v>46123</v>
      </c>
      <c r="O953" s="225">
        <v>1</v>
      </c>
      <c r="P953" s="53" t="s">
        <v>53</v>
      </c>
      <c r="Q953" s="50" t="s">
        <v>575</v>
      </c>
      <c r="R953" s="34" t="s">
        <v>576</v>
      </c>
      <c r="T953" s="132"/>
      <c r="U953" s="132"/>
      <c r="V953" s="132"/>
    </row>
    <row r="954" spans="1:22" ht="66" hidden="1">
      <c r="A954" s="50">
        <f t="shared" ref="A954:A1017" si="14">ROW()-953+1</f>
        <v>2</v>
      </c>
      <c r="B954" s="90" t="s">
        <v>106</v>
      </c>
      <c r="C954" s="50" t="s">
        <v>25</v>
      </c>
      <c r="D954" s="50" t="s">
        <v>3196</v>
      </c>
      <c r="E954" s="50" t="s">
        <v>612</v>
      </c>
      <c r="F954" s="53" t="s">
        <v>552</v>
      </c>
      <c r="G954" s="34" t="s">
        <v>3070</v>
      </c>
      <c r="H954" s="50" t="s">
        <v>141</v>
      </c>
      <c r="I954" s="34" t="s">
        <v>3071</v>
      </c>
      <c r="J954" s="50"/>
      <c r="K954" s="50"/>
      <c r="L954" s="50"/>
      <c r="M954" s="54">
        <v>16</v>
      </c>
      <c r="N954" s="226">
        <v>46123</v>
      </c>
      <c r="O954" s="225">
        <v>2</v>
      </c>
      <c r="P954" s="53" t="s">
        <v>24</v>
      </c>
      <c r="Q954" s="50" t="s">
        <v>575</v>
      </c>
      <c r="R954" s="34" t="s">
        <v>576</v>
      </c>
      <c r="T954" s="132"/>
      <c r="U954" s="132"/>
      <c r="V954" s="132"/>
    </row>
    <row r="955" spans="1:22" ht="82.5" hidden="1">
      <c r="A955" s="50">
        <f t="shared" si="14"/>
        <v>3</v>
      </c>
      <c r="B955" s="90" t="s">
        <v>86</v>
      </c>
      <c r="C955" s="50" t="s">
        <v>25</v>
      </c>
      <c r="D955" s="50" t="s">
        <v>3197</v>
      </c>
      <c r="E955" s="50" t="s">
        <v>584</v>
      </c>
      <c r="F955" s="53" t="s">
        <v>552</v>
      </c>
      <c r="G955" s="34" t="s">
        <v>3072</v>
      </c>
      <c r="H955" s="50" t="s">
        <v>141</v>
      </c>
      <c r="I955" s="34" t="s">
        <v>3073</v>
      </c>
      <c r="J955" s="50"/>
      <c r="K955" s="50"/>
      <c r="L955" s="50"/>
      <c r="M955" s="54">
        <v>16</v>
      </c>
      <c r="N955" s="226">
        <v>46123</v>
      </c>
      <c r="O955" s="225">
        <v>3</v>
      </c>
      <c r="P955" s="53" t="s">
        <v>53</v>
      </c>
      <c r="Q955" s="50" t="s">
        <v>575</v>
      </c>
      <c r="R955" s="34" t="s">
        <v>576</v>
      </c>
      <c r="T955" s="132"/>
      <c r="U955" s="132"/>
      <c r="V955" s="132"/>
    </row>
    <row r="956" spans="1:22" ht="66" hidden="1">
      <c r="A956" s="50">
        <f t="shared" si="14"/>
        <v>4</v>
      </c>
      <c r="B956" s="90" t="s">
        <v>2790</v>
      </c>
      <c r="C956" s="50" t="s">
        <v>25</v>
      </c>
      <c r="D956" s="50" t="s">
        <v>2998</v>
      </c>
      <c r="E956" s="50" t="s">
        <v>592</v>
      </c>
      <c r="F956" s="53" t="s">
        <v>553</v>
      </c>
      <c r="G956" s="34" t="s">
        <v>2983</v>
      </c>
      <c r="H956" s="50" t="s">
        <v>1467</v>
      </c>
      <c r="I956" s="34" t="s">
        <v>3014</v>
      </c>
      <c r="J956" s="50"/>
      <c r="K956" s="50"/>
      <c r="L956" s="50"/>
      <c r="M956" s="54">
        <v>16</v>
      </c>
      <c r="N956" s="226">
        <v>46123</v>
      </c>
      <c r="O956" s="225">
        <v>1</v>
      </c>
      <c r="P956" s="53" t="s">
        <v>24</v>
      </c>
      <c r="Q956" s="50" t="s">
        <v>575</v>
      </c>
      <c r="R956" s="34" t="s">
        <v>576</v>
      </c>
      <c r="T956" s="132"/>
      <c r="U956" s="132"/>
      <c r="V956" s="132"/>
    </row>
    <row r="957" spans="1:22" ht="99" hidden="1">
      <c r="A957" s="50">
        <f t="shared" si="14"/>
        <v>5</v>
      </c>
      <c r="B957" s="90" t="s">
        <v>344</v>
      </c>
      <c r="C957" s="50" t="s">
        <v>25</v>
      </c>
      <c r="D957" s="50" t="s">
        <v>25</v>
      </c>
      <c r="E957" s="50" t="s">
        <v>652</v>
      </c>
      <c r="F957" s="53" t="s">
        <v>549</v>
      </c>
      <c r="G957" s="34" t="s">
        <v>3074</v>
      </c>
      <c r="H957" s="50" t="s">
        <v>141</v>
      </c>
      <c r="I957" s="34" t="s">
        <v>3075</v>
      </c>
      <c r="J957" s="50"/>
      <c r="K957" s="50"/>
      <c r="L957" s="50"/>
      <c r="M957" s="54">
        <v>16</v>
      </c>
      <c r="N957" s="226">
        <v>46123</v>
      </c>
      <c r="O957" s="225">
        <v>6</v>
      </c>
      <c r="P957" s="53" t="s">
        <v>24</v>
      </c>
      <c r="Q957" s="50" t="s">
        <v>575</v>
      </c>
      <c r="R957" s="34" t="s">
        <v>576</v>
      </c>
      <c r="T957" s="132"/>
      <c r="U957" s="132"/>
      <c r="V957" s="132"/>
    </row>
    <row r="958" spans="1:22" ht="66" hidden="1">
      <c r="A958" s="50">
        <f t="shared" si="14"/>
        <v>6</v>
      </c>
      <c r="B958" s="90" t="s">
        <v>49</v>
      </c>
      <c r="C958" s="50" t="s">
        <v>25</v>
      </c>
      <c r="D958" s="50" t="s">
        <v>3198</v>
      </c>
      <c r="E958" s="50" t="s">
        <v>573</v>
      </c>
      <c r="F958" s="53" t="s">
        <v>551</v>
      </c>
      <c r="G958" s="34" t="s">
        <v>3076</v>
      </c>
      <c r="H958" s="50" t="s">
        <v>810</v>
      </c>
      <c r="I958" s="34" t="s">
        <v>3077</v>
      </c>
      <c r="J958" s="50"/>
      <c r="K958" s="50"/>
      <c r="L958" s="50"/>
      <c r="M958" s="54">
        <v>16</v>
      </c>
      <c r="N958" s="226">
        <v>46123</v>
      </c>
      <c r="O958" s="225">
        <v>1</v>
      </c>
      <c r="P958" s="53" t="s">
        <v>24</v>
      </c>
      <c r="Q958" s="50" t="s">
        <v>575</v>
      </c>
      <c r="R958" s="34" t="s">
        <v>576</v>
      </c>
      <c r="T958" s="132"/>
      <c r="U958" s="132"/>
      <c r="V958" s="132"/>
    </row>
    <row r="959" spans="1:22" ht="148.5" hidden="1">
      <c r="A959" s="50">
        <f t="shared" si="14"/>
        <v>7</v>
      </c>
      <c r="B959" s="90" t="s">
        <v>86</v>
      </c>
      <c r="C959" s="50" t="s">
        <v>25</v>
      </c>
      <c r="D959" s="50">
        <v>0</v>
      </c>
      <c r="E959" s="50" t="s">
        <v>584</v>
      </c>
      <c r="F959" s="53" t="s">
        <v>552</v>
      </c>
      <c r="G959" s="34" t="s">
        <v>3078</v>
      </c>
      <c r="H959" s="50" t="s">
        <v>810</v>
      </c>
      <c r="I959" s="34" t="s">
        <v>3079</v>
      </c>
      <c r="J959" s="50"/>
      <c r="K959" s="50"/>
      <c r="L959" s="50"/>
      <c r="M959" s="54">
        <v>16</v>
      </c>
      <c r="N959" s="226">
        <v>46123</v>
      </c>
      <c r="O959" s="225">
        <v>3</v>
      </c>
      <c r="P959" s="53" t="s">
        <v>53</v>
      </c>
      <c r="Q959" s="50" t="s">
        <v>597</v>
      </c>
      <c r="R959" s="34" t="s">
        <v>598</v>
      </c>
      <c r="T959" s="132"/>
      <c r="U959" s="132"/>
      <c r="V959" s="132"/>
    </row>
    <row r="960" spans="1:22" ht="66" hidden="1">
      <c r="A960" s="50">
        <f t="shared" si="14"/>
        <v>8</v>
      </c>
      <c r="B960" s="90" t="s">
        <v>3038</v>
      </c>
      <c r="C960" s="50" t="s">
        <v>25</v>
      </c>
      <c r="D960" s="50" t="s">
        <v>3199</v>
      </c>
      <c r="E960" s="50" t="s">
        <v>612</v>
      </c>
      <c r="F960" s="53" t="s">
        <v>556</v>
      </c>
      <c r="G960" s="34" t="s">
        <v>3080</v>
      </c>
      <c r="H960" s="50" t="s">
        <v>141</v>
      </c>
      <c r="I960" s="34" t="s">
        <v>3081</v>
      </c>
      <c r="J960" s="50"/>
      <c r="K960" s="50"/>
      <c r="L960" s="50"/>
      <c r="M960" s="54">
        <v>16</v>
      </c>
      <c r="N960" s="226">
        <v>46123</v>
      </c>
      <c r="O960" s="225">
        <v>0.5</v>
      </c>
      <c r="P960" s="53" t="s">
        <v>111</v>
      </c>
      <c r="Q960" s="50" t="s">
        <v>597</v>
      </c>
      <c r="R960" s="34" t="s">
        <v>598</v>
      </c>
      <c r="T960" s="132"/>
      <c r="U960" s="132"/>
      <c r="V960" s="132"/>
    </row>
    <row r="961" spans="1:22" ht="132" hidden="1">
      <c r="A961" s="50">
        <f t="shared" si="14"/>
        <v>9</v>
      </c>
      <c r="B961" s="90" t="s">
        <v>86</v>
      </c>
      <c r="C961" s="50" t="s">
        <v>25</v>
      </c>
      <c r="D961" s="50" t="s">
        <v>3200</v>
      </c>
      <c r="E961" s="50" t="s">
        <v>584</v>
      </c>
      <c r="F961" s="53" t="s">
        <v>552</v>
      </c>
      <c r="G961" s="34" t="s">
        <v>3078</v>
      </c>
      <c r="H961" s="50" t="s">
        <v>810</v>
      </c>
      <c r="I961" s="34" t="s">
        <v>3082</v>
      </c>
      <c r="J961" s="50"/>
      <c r="K961" s="50"/>
      <c r="L961" s="50"/>
      <c r="M961" s="54">
        <v>16</v>
      </c>
      <c r="N961" s="226">
        <v>46124</v>
      </c>
      <c r="O961" s="225">
        <v>1</v>
      </c>
      <c r="P961" s="53" t="s">
        <v>53</v>
      </c>
      <c r="Q961" s="50" t="s">
        <v>620</v>
      </c>
      <c r="R961" s="34" t="s">
        <v>621</v>
      </c>
      <c r="T961" s="132"/>
      <c r="U961" s="132"/>
      <c r="V961" s="132"/>
    </row>
    <row r="962" spans="1:22" ht="82.5" hidden="1">
      <c r="A962" s="50">
        <f t="shared" si="14"/>
        <v>10</v>
      </c>
      <c r="B962" s="90" t="s">
        <v>3038</v>
      </c>
      <c r="C962" s="50" t="s">
        <v>25</v>
      </c>
      <c r="D962" s="50" t="s">
        <v>3201</v>
      </c>
      <c r="E962" s="50" t="s">
        <v>612</v>
      </c>
      <c r="F962" s="53" t="s">
        <v>551</v>
      </c>
      <c r="G962" s="34" t="s">
        <v>3083</v>
      </c>
      <c r="H962" s="50" t="s">
        <v>810</v>
      </c>
      <c r="I962" s="34" t="s">
        <v>3084</v>
      </c>
      <c r="J962" s="50"/>
      <c r="K962" s="50"/>
      <c r="L962" s="50"/>
      <c r="M962" s="54">
        <v>16</v>
      </c>
      <c r="N962" s="226">
        <v>46124</v>
      </c>
      <c r="O962" s="225">
        <v>0.5</v>
      </c>
      <c r="P962" s="53" t="s">
        <v>53</v>
      </c>
      <c r="Q962" s="50" t="s">
        <v>620</v>
      </c>
      <c r="R962" s="34" t="s">
        <v>621</v>
      </c>
      <c r="T962" s="132"/>
      <c r="U962" s="132"/>
      <c r="V962" s="132"/>
    </row>
    <row r="963" spans="1:22" ht="82.5" hidden="1">
      <c r="A963" s="50">
        <f t="shared" si="14"/>
        <v>11</v>
      </c>
      <c r="B963" s="90" t="s">
        <v>3039</v>
      </c>
      <c r="C963" s="50" t="s">
        <v>25</v>
      </c>
      <c r="D963" s="50" t="s">
        <v>25</v>
      </c>
      <c r="E963" s="50" t="s">
        <v>592</v>
      </c>
      <c r="F963" s="53" t="s">
        <v>556</v>
      </c>
      <c r="G963" s="34" t="s">
        <v>3085</v>
      </c>
      <c r="H963" s="50" t="s">
        <v>810</v>
      </c>
      <c r="I963" s="34" t="s">
        <v>3086</v>
      </c>
      <c r="J963" s="50"/>
      <c r="K963" s="50"/>
      <c r="L963" s="50"/>
      <c r="M963" s="54">
        <v>16</v>
      </c>
      <c r="N963" s="226">
        <v>46124</v>
      </c>
      <c r="O963" s="225">
        <v>4</v>
      </c>
      <c r="P963" s="53" t="s">
        <v>53</v>
      </c>
      <c r="Q963" s="50" t="s">
        <v>620</v>
      </c>
      <c r="R963" s="34" t="s">
        <v>621</v>
      </c>
      <c r="T963" s="132"/>
      <c r="U963" s="132"/>
      <c r="V963" s="132"/>
    </row>
    <row r="964" spans="1:22" ht="49.5" hidden="1">
      <c r="A964" s="50">
        <f t="shared" si="14"/>
        <v>12</v>
      </c>
      <c r="B964" s="90" t="s">
        <v>3040</v>
      </c>
      <c r="C964" s="50" t="s">
        <v>25</v>
      </c>
      <c r="D964" s="50" t="s">
        <v>3202</v>
      </c>
      <c r="E964" s="50" t="s">
        <v>573</v>
      </c>
      <c r="F964" s="53" t="s">
        <v>551</v>
      </c>
      <c r="G964" s="34" t="s">
        <v>222</v>
      </c>
      <c r="H964" s="50" t="s">
        <v>141</v>
      </c>
      <c r="I964" s="34" t="s">
        <v>3087</v>
      </c>
      <c r="J964" s="50"/>
      <c r="K964" s="50"/>
      <c r="L964" s="50"/>
      <c r="M964" s="54">
        <v>16</v>
      </c>
      <c r="N964" s="226">
        <v>46124</v>
      </c>
      <c r="O964" s="225">
        <v>1</v>
      </c>
      <c r="P964" s="53" t="s">
        <v>24</v>
      </c>
      <c r="Q964" s="50" t="s">
        <v>620</v>
      </c>
      <c r="R964" s="34" t="s">
        <v>621</v>
      </c>
      <c r="T964" s="132"/>
      <c r="U964" s="132"/>
      <c r="V964" s="132"/>
    </row>
    <row r="965" spans="1:22" ht="49.5" hidden="1">
      <c r="A965" s="50">
        <f t="shared" si="14"/>
        <v>13</v>
      </c>
      <c r="B965" s="90" t="s">
        <v>3041</v>
      </c>
      <c r="C965" s="50" t="s">
        <v>25</v>
      </c>
      <c r="D965" s="50" t="s">
        <v>3202</v>
      </c>
      <c r="E965" s="50" t="s">
        <v>573</v>
      </c>
      <c r="F965" s="53" t="s">
        <v>551</v>
      </c>
      <c r="G965" s="34" t="s">
        <v>251</v>
      </c>
      <c r="H965" s="50" t="s">
        <v>141</v>
      </c>
      <c r="I965" s="34" t="s">
        <v>3088</v>
      </c>
      <c r="J965" s="50"/>
      <c r="K965" s="50"/>
      <c r="L965" s="50"/>
      <c r="M965" s="54">
        <v>16</v>
      </c>
      <c r="N965" s="226">
        <v>46124</v>
      </c>
      <c r="O965" s="225">
        <v>1</v>
      </c>
      <c r="P965" s="53" t="s">
        <v>111</v>
      </c>
      <c r="Q965" s="50" t="s">
        <v>620</v>
      </c>
      <c r="R965" s="34" t="s">
        <v>621</v>
      </c>
      <c r="T965" s="132"/>
      <c r="U965" s="132"/>
      <c r="V965" s="132"/>
    </row>
    <row r="966" spans="1:22" ht="82.5" hidden="1">
      <c r="A966" s="50">
        <f t="shared" si="14"/>
        <v>14</v>
      </c>
      <c r="B966" s="90" t="s">
        <v>877</v>
      </c>
      <c r="C966" s="50" t="s">
        <v>25</v>
      </c>
      <c r="D966" s="50" t="s">
        <v>3203</v>
      </c>
      <c r="E966" s="50" t="s">
        <v>573</v>
      </c>
      <c r="F966" s="53" t="s">
        <v>551</v>
      </c>
      <c r="G966" s="34" t="s">
        <v>3089</v>
      </c>
      <c r="H966" s="50" t="s">
        <v>141</v>
      </c>
      <c r="I966" s="34" t="s">
        <v>3090</v>
      </c>
      <c r="J966" s="50"/>
      <c r="K966" s="50"/>
      <c r="L966" s="50"/>
      <c r="M966" s="54">
        <v>16</v>
      </c>
      <c r="N966" s="226">
        <v>46124</v>
      </c>
      <c r="O966" s="225">
        <v>2</v>
      </c>
      <c r="P966" s="53" t="s">
        <v>24</v>
      </c>
      <c r="Q966" s="50" t="s">
        <v>643</v>
      </c>
      <c r="R966" s="34" t="s">
        <v>766</v>
      </c>
      <c r="T966" s="132"/>
      <c r="U966" s="132"/>
      <c r="V966" s="132"/>
    </row>
    <row r="967" spans="1:22" ht="115.5" hidden="1">
      <c r="A967" s="50">
        <f t="shared" si="14"/>
        <v>15</v>
      </c>
      <c r="B967" s="90" t="s">
        <v>3039</v>
      </c>
      <c r="C967" s="50" t="s">
        <v>25</v>
      </c>
      <c r="D967" s="50" t="s">
        <v>3204</v>
      </c>
      <c r="E967" s="50" t="s">
        <v>592</v>
      </c>
      <c r="F967" s="53" t="s">
        <v>554</v>
      </c>
      <c r="G967" s="34" t="s">
        <v>3085</v>
      </c>
      <c r="H967" s="50" t="s">
        <v>810</v>
      </c>
      <c r="I967" s="34" t="s">
        <v>3091</v>
      </c>
      <c r="J967" s="50"/>
      <c r="K967" s="50"/>
      <c r="L967" s="50"/>
      <c r="M967" s="54">
        <v>16</v>
      </c>
      <c r="N967" s="226">
        <v>46125</v>
      </c>
      <c r="O967" s="225">
        <v>3</v>
      </c>
      <c r="P967" s="53" t="s">
        <v>24</v>
      </c>
      <c r="Q967" s="50" t="s">
        <v>620</v>
      </c>
      <c r="R967" s="34" t="s">
        <v>621</v>
      </c>
      <c r="T967" s="132"/>
      <c r="U967" s="132"/>
      <c r="V967" s="132"/>
    </row>
    <row r="968" spans="1:22" ht="66" hidden="1">
      <c r="A968" s="50">
        <f t="shared" si="14"/>
        <v>16</v>
      </c>
      <c r="B968" s="90" t="s">
        <v>3042</v>
      </c>
      <c r="C968" s="50" t="s">
        <v>25</v>
      </c>
      <c r="D968" s="50" t="s">
        <v>3204</v>
      </c>
      <c r="E968" s="50" t="s">
        <v>592</v>
      </c>
      <c r="F968" s="53" t="s">
        <v>558</v>
      </c>
      <c r="G968" s="34" t="s">
        <v>3092</v>
      </c>
      <c r="H968" s="50" t="s">
        <v>141</v>
      </c>
      <c r="I968" s="34" t="s">
        <v>3093</v>
      </c>
      <c r="J968" s="50"/>
      <c r="K968" s="50"/>
      <c r="L968" s="50"/>
      <c r="M968" s="54">
        <v>16</v>
      </c>
      <c r="N968" s="226">
        <v>46125</v>
      </c>
      <c r="O968" s="225">
        <v>1.5</v>
      </c>
      <c r="P968" s="53" t="s">
        <v>24</v>
      </c>
      <c r="Q968" s="50" t="s">
        <v>620</v>
      </c>
      <c r="R968" s="34" t="s">
        <v>621</v>
      </c>
      <c r="T968" s="132"/>
      <c r="U968" s="132"/>
      <c r="V968" s="132"/>
    </row>
    <row r="969" spans="1:22" ht="66" hidden="1">
      <c r="A969" s="50">
        <f t="shared" si="14"/>
        <v>17</v>
      </c>
      <c r="B969" s="90" t="s">
        <v>2707</v>
      </c>
      <c r="C969" s="50" t="s">
        <v>25</v>
      </c>
      <c r="D969" s="50" t="s">
        <v>3204</v>
      </c>
      <c r="E969" s="50" t="s">
        <v>592</v>
      </c>
      <c r="F969" s="53" t="s">
        <v>558</v>
      </c>
      <c r="G969" s="34" t="s">
        <v>3094</v>
      </c>
      <c r="H969" s="50" t="s">
        <v>141</v>
      </c>
      <c r="I969" s="34" t="s">
        <v>3095</v>
      </c>
      <c r="J969" s="50"/>
      <c r="K969" s="50"/>
      <c r="L969" s="50"/>
      <c r="M969" s="54">
        <v>16</v>
      </c>
      <c r="N969" s="226">
        <v>46125</v>
      </c>
      <c r="O969" s="225">
        <v>2</v>
      </c>
      <c r="P969" s="53" t="s">
        <v>53</v>
      </c>
      <c r="Q969" s="50" t="s">
        <v>620</v>
      </c>
      <c r="R969" s="34" t="s">
        <v>621</v>
      </c>
      <c r="T969" s="132"/>
      <c r="U969" s="132"/>
      <c r="V969" s="132"/>
    </row>
    <row r="970" spans="1:22" ht="132" hidden="1">
      <c r="A970" s="50">
        <f t="shared" si="14"/>
        <v>18</v>
      </c>
      <c r="B970" s="90" t="s">
        <v>3038</v>
      </c>
      <c r="C970" s="50" t="s">
        <v>25</v>
      </c>
      <c r="D970" s="50" t="s">
        <v>3205</v>
      </c>
      <c r="E970" s="50" t="s">
        <v>612</v>
      </c>
      <c r="F970" s="53" t="s">
        <v>551</v>
      </c>
      <c r="G970" s="34" t="s">
        <v>3083</v>
      </c>
      <c r="H970" s="50" t="s">
        <v>810</v>
      </c>
      <c r="I970" s="34" t="s">
        <v>3096</v>
      </c>
      <c r="J970" s="50"/>
      <c r="K970" s="50"/>
      <c r="L970" s="50"/>
      <c r="M970" s="54">
        <v>16</v>
      </c>
      <c r="N970" s="226">
        <v>46125</v>
      </c>
      <c r="O970" s="225">
        <v>2</v>
      </c>
      <c r="P970" s="53" t="s">
        <v>24</v>
      </c>
      <c r="Q970" s="50" t="s">
        <v>620</v>
      </c>
      <c r="R970" s="34" t="s">
        <v>621</v>
      </c>
      <c r="T970" s="132"/>
      <c r="U970" s="132"/>
      <c r="V970" s="132"/>
    </row>
    <row r="971" spans="1:22" ht="66" hidden="1">
      <c r="A971" s="50">
        <f t="shared" si="14"/>
        <v>19</v>
      </c>
      <c r="B971" s="90" t="s">
        <v>3043</v>
      </c>
      <c r="C971" s="50" t="s">
        <v>25</v>
      </c>
      <c r="D971" s="50" t="s">
        <v>3206</v>
      </c>
      <c r="E971" s="50" t="s">
        <v>652</v>
      </c>
      <c r="F971" s="53" t="s">
        <v>549</v>
      </c>
      <c r="G971" s="34" t="s">
        <v>3097</v>
      </c>
      <c r="H971" s="50" t="s">
        <v>141</v>
      </c>
      <c r="I971" s="34" t="s">
        <v>3098</v>
      </c>
      <c r="J971" s="50"/>
      <c r="K971" s="50"/>
      <c r="L971" s="50"/>
      <c r="M971" s="54">
        <v>16</v>
      </c>
      <c r="N971" s="226">
        <v>46125</v>
      </c>
      <c r="O971" s="225">
        <v>1</v>
      </c>
      <c r="P971" s="53" t="s">
        <v>24</v>
      </c>
      <c r="Q971" s="50" t="s">
        <v>620</v>
      </c>
      <c r="R971" s="34" t="s">
        <v>621</v>
      </c>
      <c r="T971" s="132"/>
      <c r="U971" s="132"/>
      <c r="V971" s="132"/>
    </row>
    <row r="972" spans="1:22" ht="63" hidden="1" customHeight="1">
      <c r="A972" s="50">
        <f t="shared" si="14"/>
        <v>20</v>
      </c>
      <c r="B972" s="90" t="s">
        <v>3044</v>
      </c>
      <c r="C972" s="50" t="s">
        <v>25</v>
      </c>
      <c r="D972" s="50" t="s">
        <v>3207</v>
      </c>
      <c r="E972" s="50" t="s">
        <v>584</v>
      </c>
      <c r="F972" s="53" t="s">
        <v>558</v>
      </c>
      <c r="G972" s="34" t="s">
        <v>3099</v>
      </c>
      <c r="H972" s="50" t="s">
        <v>141</v>
      </c>
      <c r="I972" s="34" t="s">
        <v>3100</v>
      </c>
      <c r="J972" s="50"/>
      <c r="K972" s="50"/>
      <c r="L972" s="50"/>
      <c r="M972" s="54">
        <v>16</v>
      </c>
      <c r="N972" s="226">
        <v>46125</v>
      </c>
      <c r="O972" s="225">
        <v>0.5</v>
      </c>
      <c r="P972" s="53" t="s">
        <v>24</v>
      </c>
      <c r="Q972" s="50" t="s">
        <v>620</v>
      </c>
      <c r="R972" s="34" t="s">
        <v>621</v>
      </c>
      <c r="T972" s="132"/>
      <c r="U972" s="132"/>
      <c r="V972" s="132"/>
    </row>
    <row r="973" spans="1:22" ht="49.5" hidden="1">
      <c r="A973" s="50">
        <f t="shared" si="14"/>
        <v>21</v>
      </c>
      <c r="B973" s="90" t="s">
        <v>3045</v>
      </c>
      <c r="C973" s="50" t="s">
        <v>25</v>
      </c>
      <c r="D973" s="50" t="s">
        <v>3207</v>
      </c>
      <c r="E973" s="50" t="s">
        <v>584</v>
      </c>
      <c r="F973" s="53" t="s">
        <v>558</v>
      </c>
      <c r="G973" s="34" t="s">
        <v>3101</v>
      </c>
      <c r="H973" s="50" t="s">
        <v>141</v>
      </c>
      <c r="I973" s="34" t="s">
        <v>3102</v>
      </c>
      <c r="J973" s="50"/>
      <c r="K973" s="50"/>
      <c r="L973" s="50"/>
      <c r="M973" s="54">
        <v>16</v>
      </c>
      <c r="N973" s="226">
        <v>46125</v>
      </c>
      <c r="O973" s="225">
        <v>0.5</v>
      </c>
      <c r="P973" s="53" t="s">
        <v>24</v>
      </c>
      <c r="Q973" s="50" t="s">
        <v>620</v>
      </c>
      <c r="R973" s="34" t="s">
        <v>621</v>
      </c>
      <c r="T973" s="132"/>
      <c r="U973" s="132"/>
      <c r="V973" s="132"/>
    </row>
    <row r="974" spans="1:22" ht="82.5" hidden="1">
      <c r="A974" s="50">
        <f t="shared" si="14"/>
        <v>22</v>
      </c>
      <c r="B974" s="90" t="s">
        <v>3046</v>
      </c>
      <c r="C974" s="50" t="s">
        <v>25</v>
      </c>
      <c r="D974" s="50" t="s">
        <v>3208</v>
      </c>
      <c r="E974" s="50" t="s">
        <v>592</v>
      </c>
      <c r="F974" s="53" t="s">
        <v>552</v>
      </c>
      <c r="G974" s="34" t="s">
        <v>1770</v>
      </c>
      <c r="H974" s="50" t="s">
        <v>141</v>
      </c>
      <c r="I974" s="34" t="s">
        <v>3103</v>
      </c>
      <c r="J974" s="50"/>
      <c r="K974" s="50"/>
      <c r="L974" s="50"/>
      <c r="M974" s="54">
        <v>16</v>
      </c>
      <c r="N974" s="226">
        <v>46125</v>
      </c>
      <c r="O974" s="225">
        <v>1</v>
      </c>
      <c r="P974" s="53" t="s">
        <v>53</v>
      </c>
      <c r="Q974" s="50" t="s">
        <v>620</v>
      </c>
      <c r="R974" s="34" t="s">
        <v>621</v>
      </c>
      <c r="T974" s="132"/>
      <c r="U974" s="132"/>
      <c r="V974" s="132"/>
    </row>
    <row r="975" spans="1:22" ht="66" hidden="1">
      <c r="A975" s="50">
        <f t="shared" si="14"/>
        <v>23</v>
      </c>
      <c r="B975" s="90" t="s">
        <v>1488</v>
      </c>
      <c r="C975" s="50" t="s">
        <v>25</v>
      </c>
      <c r="D975" s="50" t="s">
        <v>3200</v>
      </c>
      <c r="E975" s="50" t="s">
        <v>584</v>
      </c>
      <c r="F975" s="53" t="s">
        <v>552</v>
      </c>
      <c r="G975" s="34" t="s">
        <v>3104</v>
      </c>
      <c r="H975" s="50" t="s">
        <v>141</v>
      </c>
      <c r="I975" s="34" t="s">
        <v>3105</v>
      </c>
      <c r="J975" s="50"/>
      <c r="K975" s="50"/>
      <c r="L975" s="50"/>
      <c r="M975" s="54">
        <v>16</v>
      </c>
      <c r="N975" s="226">
        <v>46125</v>
      </c>
      <c r="O975" s="225">
        <v>-0.5</v>
      </c>
      <c r="P975" s="53" t="s">
        <v>24</v>
      </c>
      <c r="Q975" s="50" t="s">
        <v>620</v>
      </c>
      <c r="R975" s="34" t="s">
        <v>621</v>
      </c>
      <c r="T975" s="132"/>
      <c r="U975" s="132"/>
      <c r="V975" s="132"/>
    </row>
    <row r="976" spans="1:22" ht="165" hidden="1">
      <c r="A976" s="50">
        <f t="shared" si="14"/>
        <v>24</v>
      </c>
      <c r="B976" s="90" t="s">
        <v>86</v>
      </c>
      <c r="C976" s="50" t="s">
        <v>25</v>
      </c>
      <c r="D976" s="50" t="s">
        <v>3200</v>
      </c>
      <c r="E976" s="50" t="s">
        <v>584</v>
      </c>
      <c r="F976" s="53" t="s">
        <v>552</v>
      </c>
      <c r="G976" s="34" t="s">
        <v>3078</v>
      </c>
      <c r="H976" s="50" t="s">
        <v>810</v>
      </c>
      <c r="I976" s="34" t="s">
        <v>3106</v>
      </c>
      <c r="J976" s="50"/>
      <c r="K976" s="50"/>
      <c r="L976" s="50"/>
      <c r="M976" s="54">
        <v>16</v>
      </c>
      <c r="N976" s="226">
        <v>46125</v>
      </c>
      <c r="O976" s="225">
        <v>0.5</v>
      </c>
      <c r="P976" s="53" t="s">
        <v>53</v>
      </c>
      <c r="Q976" s="50" t="s">
        <v>620</v>
      </c>
      <c r="R976" s="34" t="s">
        <v>621</v>
      </c>
      <c r="T976" s="132"/>
      <c r="U976" s="132"/>
      <c r="V976" s="132"/>
    </row>
    <row r="977" spans="1:22" ht="66" hidden="1">
      <c r="A977" s="50">
        <f t="shared" si="14"/>
        <v>25</v>
      </c>
      <c r="B977" s="90" t="s">
        <v>2790</v>
      </c>
      <c r="C977" s="50" t="s">
        <v>25</v>
      </c>
      <c r="D977" s="50" t="s">
        <v>3209</v>
      </c>
      <c r="E977" s="50" t="s">
        <v>592</v>
      </c>
      <c r="F977" s="53" t="s">
        <v>553</v>
      </c>
      <c r="G977" s="34" t="s">
        <v>2983</v>
      </c>
      <c r="H977" s="50" t="s">
        <v>1467</v>
      </c>
      <c r="I977" s="34" t="s">
        <v>3014</v>
      </c>
      <c r="J977" s="50"/>
      <c r="K977" s="50"/>
      <c r="L977" s="50"/>
      <c r="M977" s="54">
        <v>16</v>
      </c>
      <c r="N977" s="226">
        <v>46125</v>
      </c>
      <c r="O977" s="225">
        <v>1</v>
      </c>
      <c r="P977" s="53" t="s">
        <v>24</v>
      </c>
      <c r="Q977" s="50" t="s">
        <v>620</v>
      </c>
      <c r="R977" s="34" t="s">
        <v>621</v>
      </c>
      <c r="T977" s="132"/>
      <c r="U977" s="132"/>
      <c r="V977" s="132"/>
    </row>
    <row r="978" spans="1:22" ht="82.5" hidden="1">
      <c r="A978" s="50">
        <f t="shared" si="14"/>
        <v>26</v>
      </c>
      <c r="B978" s="90" t="s">
        <v>177</v>
      </c>
      <c r="C978" s="50" t="s">
        <v>25</v>
      </c>
      <c r="D978" s="50" t="s">
        <v>3204</v>
      </c>
      <c r="E978" s="50" t="s">
        <v>652</v>
      </c>
      <c r="F978" s="53" t="s">
        <v>549</v>
      </c>
      <c r="G978" s="34" t="s">
        <v>3107</v>
      </c>
      <c r="H978" s="50" t="s">
        <v>810</v>
      </c>
      <c r="I978" s="34" t="s">
        <v>3108</v>
      </c>
      <c r="J978" s="50"/>
      <c r="K978" s="50"/>
      <c r="L978" s="50"/>
      <c r="M978" s="54">
        <v>16</v>
      </c>
      <c r="N978" s="226">
        <v>46125</v>
      </c>
      <c r="O978" s="225">
        <v>1.5</v>
      </c>
      <c r="P978" s="53" t="s">
        <v>24</v>
      </c>
      <c r="Q978" s="50" t="s">
        <v>643</v>
      </c>
      <c r="R978" s="34" t="s">
        <v>644</v>
      </c>
      <c r="T978" s="132"/>
      <c r="U978" s="132"/>
      <c r="V978" s="132"/>
    </row>
    <row r="979" spans="1:22" ht="66" hidden="1">
      <c r="A979" s="50">
        <f t="shared" si="14"/>
        <v>27</v>
      </c>
      <c r="B979" s="90" t="s">
        <v>60</v>
      </c>
      <c r="C979" s="50" t="s">
        <v>25</v>
      </c>
      <c r="D979" s="50" t="s">
        <v>3210</v>
      </c>
      <c r="E979" s="50" t="s">
        <v>573</v>
      </c>
      <c r="F979" s="53" t="s">
        <v>551</v>
      </c>
      <c r="G979" s="34" t="s">
        <v>3109</v>
      </c>
      <c r="H979" s="50" t="s">
        <v>141</v>
      </c>
      <c r="I979" s="34" t="s">
        <v>3110</v>
      </c>
      <c r="J979" s="50"/>
      <c r="K979" s="50"/>
      <c r="L979" s="50"/>
      <c r="M979" s="54">
        <v>16</v>
      </c>
      <c r="N979" s="226">
        <v>46125</v>
      </c>
      <c r="O979" s="225">
        <v>1</v>
      </c>
      <c r="P979" s="53" t="s">
        <v>24</v>
      </c>
      <c r="Q979" s="50" t="s">
        <v>643</v>
      </c>
      <c r="R979" s="34" t="s">
        <v>644</v>
      </c>
      <c r="T979" s="132"/>
      <c r="U979" s="132"/>
      <c r="V979" s="132"/>
    </row>
    <row r="980" spans="1:22" ht="66" hidden="1">
      <c r="A980" s="50">
        <f t="shared" si="14"/>
        <v>28</v>
      </c>
      <c r="B980" s="90" t="s">
        <v>2790</v>
      </c>
      <c r="C980" s="50" t="s">
        <v>25</v>
      </c>
      <c r="D980" s="50" t="s">
        <v>3211</v>
      </c>
      <c r="E980" s="50" t="s">
        <v>592</v>
      </c>
      <c r="F980" s="53" t="s">
        <v>553</v>
      </c>
      <c r="G980" s="34" t="s">
        <v>3111</v>
      </c>
      <c r="H980" s="50" t="s">
        <v>810</v>
      </c>
      <c r="I980" s="34" t="s">
        <v>3112</v>
      </c>
      <c r="J980" s="50"/>
      <c r="K980" s="50"/>
      <c r="L980" s="50"/>
      <c r="M980" s="54">
        <v>16</v>
      </c>
      <c r="N980" s="226">
        <v>46126</v>
      </c>
      <c r="O980" s="225">
        <v>2</v>
      </c>
      <c r="P980" s="53" t="s">
        <v>24</v>
      </c>
      <c r="Q980" s="50" t="s">
        <v>597</v>
      </c>
      <c r="R980" s="34" t="s">
        <v>683</v>
      </c>
      <c r="T980" s="132"/>
      <c r="U980" s="132"/>
      <c r="V980" s="132"/>
    </row>
    <row r="981" spans="1:22" ht="115.5" hidden="1">
      <c r="A981" s="50">
        <f t="shared" si="14"/>
        <v>29</v>
      </c>
      <c r="B981" s="90" t="s">
        <v>2707</v>
      </c>
      <c r="C981" s="50" t="s">
        <v>25</v>
      </c>
      <c r="D981" s="50" t="s">
        <v>3212</v>
      </c>
      <c r="E981" s="50" t="s">
        <v>592</v>
      </c>
      <c r="F981" s="53" t="s">
        <v>558</v>
      </c>
      <c r="G981" s="34" t="s">
        <v>3113</v>
      </c>
      <c r="H981" s="50" t="s">
        <v>810</v>
      </c>
      <c r="I981" s="34" t="s">
        <v>3114</v>
      </c>
      <c r="J981" s="50"/>
      <c r="K981" s="50"/>
      <c r="L981" s="50"/>
      <c r="M981" s="54">
        <v>16</v>
      </c>
      <c r="N981" s="226">
        <v>46126</v>
      </c>
      <c r="O981" s="225">
        <v>4</v>
      </c>
      <c r="P981" s="53" t="s">
        <v>111</v>
      </c>
      <c r="Q981" s="50" t="s">
        <v>597</v>
      </c>
      <c r="R981" s="34" t="s">
        <v>683</v>
      </c>
      <c r="T981" s="132"/>
      <c r="U981" s="132"/>
      <c r="V981" s="132"/>
    </row>
    <row r="982" spans="1:22" ht="66" hidden="1">
      <c r="A982" s="50">
        <f t="shared" si="14"/>
        <v>30</v>
      </c>
      <c r="B982" s="90" t="s">
        <v>59</v>
      </c>
      <c r="C982" s="50" t="s">
        <v>25</v>
      </c>
      <c r="D982" s="50" t="s">
        <v>25</v>
      </c>
      <c r="E982" s="50" t="s">
        <v>652</v>
      </c>
      <c r="F982" s="53" t="s">
        <v>549</v>
      </c>
      <c r="G982" s="34" t="s">
        <v>3115</v>
      </c>
      <c r="H982" s="50" t="s">
        <v>141</v>
      </c>
      <c r="I982" s="34" t="s">
        <v>3116</v>
      </c>
      <c r="J982" s="50"/>
      <c r="K982" s="50"/>
      <c r="L982" s="50"/>
      <c r="M982" s="54">
        <v>16</v>
      </c>
      <c r="N982" s="226">
        <v>46126</v>
      </c>
      <c r="O982" s="225">
        <v>1</v>
      </c>
      <c r="P982" s="53" t="s">
        <v>24</v>
      </c>
      <c r="Q982" s="50" t="s">
        <v>597</v>
      </c>
      <c r="R982" s="34" t="s">
        <v>683</v>
      </c>
      <c r="T982" s="132"/>
      <c r="U982" s="132"/>
      <c r="V982" s="132"/>
    </row>
    <row r="983" spans="1:22" ht="165" hidden="1">
      <c r="A983" s="50">
        <f t="shared" si="14"/>
        <v>31</v>
      </c>
      <c r="B983" s="90" t="s">
        <v>86</v>
      </c>
      <c r="C983" s="50" t="s">
        <v>25</v>
      </c>
      <c r="D983" s="50" t="s">
        <v>25</v>
      </c>
      <c r="E983" s="50" t="s">
        <v>584</v>
      </c>
      <c r="F983" s="53" t="s">
        <v>552</v>
      </c>
      <c r="G983" s="34" t="s">
        <v>3078</v>
      </c>
      <c r="H983" s="50" t="s">
        <v>810</v>
      </c>
      <c r="I983" s="34" t="s">
        <v>3117</v>
      </c>
      <c r="J983" s="50"/>
      <c r="K983" s="50"/>
      <c r="L983" s="50"/>
      <c r="M983" s="54">
        <v>16</v>
      </c>
      <c r="N983" s="226">
        <v>46126</v>
      </c>
      <c r="O983" s="225">
        <v>3</v>
      </c>
      <c r="P983" s="53" t="s">
        <v>24</v>
      </c>
      <c r="Q983" s="50" t="s">
        <v>597</v>
      </c>
      <c r="R983" s="34" t="s">
        <v>683</v>
      </c>
      <c r="T983" s="132"/>
      <c r="U983" s="132"/>
      <c r="V983" s="132"/>
    </row>
    <row r="984" spans="1:22" ht="91.15" hidden="1" customHeight="1">
      <c r="A984" s="50">
        <f t="shared" si="14"/>
        <v>32</v>
      </c>
      <c r="B984" s="90" t="s">
        <v>3047</v>
      </c>
      <c r="C984" s="50" t="s">
        <v>25</v>
      </c>
      <c r="D984" s="50" t="s">
        <v>3213</v>
      </c>
      <c r="E984" s="50" t="s">
        <v>612</v>
      </c>
      <c r="F984" s="53" t="s">
        <v>551</v>
      </c>
      <c r="G984" s="34" t="s">
        <v>3118</v>
      </c>
      <c r="H984" s="50" t="s">
        <v>810</v>
      </c>
      <c r="I984" s="34" t="s">
        <v>3119</v>
      </c>
      <c r="J984" s="50"/>
      <c r="K984" s="50"/>
      <c r="L984" s="50"/>
      <c r="M984" s="54">
        <v>16</v>
      </c>
      <c r="N984" s="226">
        <v>46126</v>
      </c>
      <c r="O984" s="225">
        <v>1</v>
      </c>
      <c r="P984" s="53" t="s">
        <v>24</v>
      </c>
      <c r="Q984" s="50" t="s">
        <v>597</v>
      </c>
      <c r="R984" s="34" t="s">
        <v>683</v>
      </c>
      <c r="T984" s="132"/>
      <c r="U984" s="132"/>
      <c r="V984" s="132"/>
    </row>
    <row r="985" spans="1:22" ht="66" hidden="1">
      <c r="A985" s="50">
        <f t="shared" si="14"/>
        <v>33</v>
      </c>
      <c r="B985" s="90" t="s">
        <v>3048</v>
      </c>
      <c r="C985" s="50" t="s">
        <v>25</v>
      </c>
      <c r="D985" s="50" t="s">
        <v>3214</v>
      </c>
      <c r="E985" s="50" t="s">
        <v>652</v>
      </c>
      <c r="F985" s="53" t="s">
        <v>552</v>
      </c>
      <c r="G985" s="34" t="s">
        <v>3120</v>
      </c>
      <c r="H985" s="50" t="s">
        <v>141</v>
      </c>
      <c r="I985" s="34" t="s">
        <v>3121</v>
      </c>
      <c r="J985" s="50"/>
      <c r="K985" s="50"/>
      <c r="L985" s="50"/>
      <c r="M985" s="54">
        <v>16</v>
      </c>
      <c r="N985" s="226">
        <v>46126</v>
      </c>
      <c r="O985" s="225">
        <v>3</v>
      </c>
      <c r="P985" s="53" t="s">
        <v>24</v>
      </c>
      <c r="Q985" s="50" t="s">
        <v>597</v>
      </c>
      <c r="R985" s="34" t="s">
        <v>683</v>
      </c>
      <c r="T985" s="132"/>
      <c r="U985" s="132"/>
      <c r="V985" s="132"/>
    </row>
    <row r="986" spans="1:22" ht="49.5" hidden="1">
      <c r="A986" s="50">
        <f t="shared" si="14"/>
        <v>34</v>
      </c>
      <c r="B986" s="90" t="s">
        <v>3049</v>
      </c>
      <c r="C986" s="50" t="s">
        <v>25</v>
      </c>
      <c r="D986" s="50" t="s">
        <v>25</v>
      </c>
      <c r="E986" s="50" t="s">
        <v>592</v>
      </c>
      <c r="F986" s="53" t="s">
        <v>556</v>
      </c>
      <c r="G986" s="34" t="s">
        <v>3122</v>
      </c>
      <c r="H986" s="50" t="s">
        <v>141</v>
      </c>
      <c r="I986" s="34" t="s">
        <v>3123</v>
      </c>
      <c r="J986" s="50"/>
      <c r="K986" s="50"/>
      <c r="L986" s="50"/>
      <c r="M986" s="54">
        <v>16</v>
      </c>
      <c r="N986" s="226">
        <v>46126</v>
      </c>
      <c r="O986" s="225">
        <v>1</v>
      </c>
      <c r="P986" s="53" t="s">
        <v>24</v>
      </c>
      <c r="Q986" s="50" t="s">
        <v>597</v>
      </c>
      <c r="R986" s="34" t="s">
        <v>683</v>
      </c>
      <c r="T986" s="132"/>
      <c r="U986" s="132"/>
      <c r="V986" s="132"/>
    </row>
    <row r="987" spans="1:22" ht="82.5" hidden="1">
      <c r="A987" s="50">
        <f t="shared" si="14"/>
        <v>35</v>
      </c>
      <c r="B987" s="90" t="s">
        <v>66</v>
      </c>
      <c r="C987" s="50" t="s">
        <v>25</v>
      </c>
      <c r="D987" s="50" t="s">
        <v>3215</v>
      </c>
      <c r="E987" s="50" t="s">
        <v>573</v>
      </c>
      <c r="F987" s="53" t="s">
        <v>551</v>
      </c>
      <c r="G987" s="34" t="s">
        <v>3124</v>
      </c>
      <c r="H987" s="50" t="s">
        <v>141</v>
      </c>
      <c r="I987" s="34" t="s">
        <v>3125</v>
      </c>
      <c r="J987" s="50"/>
      <c r="K987" s="50"/>
      <c r="L987" s="50"/>
      <c r="M987" s="54">
        <v>16</v>
      </c>
      <c r="N987" s="226">
        <v>46126</v>
      </c>
      <c r="O987" s="225">
        <v>1</v>
      </c>
      <c r="P987" s="53" t="s">
        <v>24</v>
      </c>
      <c r="Q987" s="50" t="s">
        <v>597</v>
      </c>
      <c r="R987" s="34" t="s">
        <v>683</v>
      </c>
      <c r="T987" s="132"/>
      <c r="U987" s="132"/>
      <c r="V987" s="132"/>
    </row>
    <row r="988" spans="1:22" ht="66" hidden="1">
      <c r="A988" s="50">
        <f t="shared" si="14"/>
        <v>36</v>
      </c>
      <c r="B988" s="90" t="s">
        <v>3050</v>
      </c>
      <c r="C988" s="50" t="s">
        <v>25</v>
      </c>
      <c r="D988" s="50" t="s">
        <v>3215</v>
      </c>
      <c r="E988" s="50" t="s">
        <v>573</v>
      </c>
      <c r="F988" s="53" t="s">
        <v>551</v>
      </c>
      <c r="G988" s="34" t="s">
        <v>3126</v>
      </c>
      <c r="H988" s="50" t="s">
        <v>141</v>
      </c>
      <c r="I988" s="34" t="s">
        <v>3127</v>
      </c>
      <c r="J988" s="50"/>
      <c r="K988" s="50"/>
      <c r="L988" s="50"/>
      <c r="M988" s="54">
        <v>16</v>
      </c>
      <c r="N988" s="226">
        <v>46126</v>
      </c>
      <c r="O988" s="225">
        <v>1</v>
      </c>
      <c r="P988" s="53" t="s">
        <v>24</v>
      </c>
      <c r="Q988" s="50" t="s">
        <v>597</v>
      </c>
      <c r="R988" s="34" t="s">
        <v>683</v>
      </c>
      <c r="T988" s="132"/>
      <c r="U988" s="132"/>
      <c r="V988" s="132"/>
    </row>
    <row r="989" spans="1:22" ht="66" hidden="1">
      <c r="A989" s="50">
        <f t="shared" si="14"/>
        <v>37</v>
      </c>
      <c r="B989" s="90" t="s">
        <v>3051</v>
      </c>
      <c r="C989" s="50" t="s">
        <v>25</v>
      </c>
      <c r="D989" s="50" t="s">
        <v>3216</v>
      </c>
      <c r="E989" s="50" t="s">
        <v>584</v>
      </c>
      <c r="F989" s="53" t="s">
        <v>558</v>
      </c>
      <c r="G989" s="34" t="s">
        <v>3128</v>
      </c>
      <c r="H989" s="50" t="s">
        <v>810</v>
      </c>
      <c r="I989" s="34" t="s">
        <v>3129</v>
      </c>
      <c r="J989" s="50"/>
      <c r="K989" s="50"/>
      <c r="L989" s="50"/>
      <c r="M989" s="54">
        <v>16</v>
      </c>
      <c r="N989" s="226">
        <v>46126</v>
      </c>
      <c r="O989" s="225">
        <v>1</v>
      </c>
      <c r="P989" s="53" t="s">
        <v>24</v>
      </c>
      <c r="Q989" s="50" t="s">
        <v>597</v>
      </c>
      <c r="R989" s="34" t="s">
        <v>683</v>
      </c>
      <c r="T989" s="132"/>
      <c r="U989" s="132"/>
      <c r="V989" s="132"/>
    </row>
    <row r="990" spans="1:22" ht="66" hidden="1">
      <c r="A990" s="50">
        <f t="shared" si="14"/>
        <v>38</v>
      </c>
      <c r="B990" s="90" t="s">
        <v>3052</v>
      </c>
      <c r="C990" s="50" t="s">
        <v>25</v>
      </c>
      <c r="D990" s="50" t="s">
        <v>3216</v>
      </c>
      <c r="E990" s="50" t="s">
        <v>584</v>
      </c>
      <c r="F990" s="53" t="s">
        <v>558</v>
      </c>
      <c r="G990" s="34" t="s">
        <v>3130</v>
      </c>
      <c r="H990" s="50" t="s">
        <v>141</v>
      </c>
      <c r="I990" s="34" t="s">
        <v>3131</v>
      </c>
      <c r="J990" s="50"/>
      <c r="K990" s="50"/>
      <c r="L990" s="50"/>
      <c r="M990" s="54">
        <v>16</v>
      </c>
      <c r="N990" s="226">
        <v>46126</v>
      </c>
      <c r="O990" s="225">
        <v>1</v>
      </c>
      <c r="P990" s="53" t="s">
        <v>111</v>
      </c>
      <c r="Q990" s="50" t="s">
        <v>597</v>
      </c>
      <c r="R990" s="34" t="s">
        <v>683</v>
      </c>
      <c r="T990" s="132"/>
      <c r="U990" s="132"/>
      <c r="V990" s="132"/>
    </row>
    <row r="991" spans="1:22" ht="49.5" hidden="1">
      <c r="A991" s="50">
        <f t="shared" si="14"/>
        <v>39</v>
      </c>
      <c r="B991" s="90" t="s">
        <v>351</v>
      </c>
      <c r="C991" s="50" t="s">
        <v>25</v>
      </c>
      <c r="D991" s="50" t="s">
        <v>3217</v>
      </c>
      <c r="E991" s="50" t="s">
        <v>584</v>
      </c>
      <c r="F991" s="53" t="s">
        <v>553</v>
      </c>
      <c r="G991" s="34" t="s">
        <v>3132</v>
      </c>
      <c r="H991" s="50" t="s">
        <v>141</v>
      </c>
      <c r="I991" s="34" t="s">
        <v>3133</v>
      </c>
      <c r="J991" s="50"/>
      <c r="K991" s="50"/>
      <c r="L991" s="50"/>
      <c r="M991" s="54">
        <v>16</v>
      </c>
      <c r="N991" s="226">
        <v>46126</v>
      </c>
      <c r="O991" s="225">
        <v>0.5</v>
      </c>
      <c r="P991" s="53" t="s">
        <v>24</v>
      </c>
      <c r="Q991" s="50" t="s">
        <v>575</v>
      </c>
      <c r="R991" s="34" t="s">
        <v>708</v>
      </c>
      <c r="T991" s="132"/>
      <c r="U991" s="132"/>
      <c r="V991" s="132"/>
    </row>
    <row r="992" spans="1:22" ht="66" hidden="1">
      <c r="A992" s="50">
        <f t="shared" si="14"/>
        <v>40</v>
      </c>
      <c r="B992" s="90" t="s">
        <v>1488</v>
      </c>
      <c r="C992" s="50" t="s">
        <v>25</v>
      </c>
      <c r="D992" s="50" t="s">
        <v>3217</v>
      </c>
      <c r="E992" s="50" t="s">
        <v>584</v>
      </c>
      <c r="F992" s="53" t="s">
        <v>552</v>
      </c>
      <c r="G992" s="34" t="s">
        <v>3104</v>
      </c>
      <c r="H992" s="50" t="s">
        <v>141</v>
      </c>
      <c r="I992" s="34" t="s">
        <v>3105</v>
      </c>
      <c r="J992" s="50"/>
      <c r="K992" s="50"/>
      <c r="L992" s="50"/>
      <c r="M992" s="54">
        <v>16</v>
      </c>
      <c r="N992" s="226">
        <v>46126</v>
      </c>
      <c r="O992" s="225">
        <v>0.5</v>
      </c>
      <c r="P992" s="53" t="s">
        <v>24</v>
      </c>
      <c r="Q992" s="50" t="s">
        <v>575</v>
      </c>
      <c r="R992" s="34" t="s">
        <v>708</v>
      </c>
      <c r="T992" s="132"/>
      <c r="U992" s="132"/>
      <c r="V992" s="132"/>
    </row>
    <row r="993" spans="1:22" ht="66" hidden="1">
      <c r="A993" s="50">
        <f t="shared" si="14"/>
        <v>41</v>
      </c>
      <c r="B993" s="90" t="s">
        <v>49</v>
      </c>
      <c r="C993" s="50" t="s">
        <v>25</v>
      </c>
      <c r="D993" s="50" t="s">
        <v>3218</v>
      </c>
      <c r="E993" s="50" t="s">
        <v>573</v>
      </c>
      <c r="F993" s="53" t="s">
        <v>551</v>
      </c>
      <c r="G993" s="34" t="s">
        <v>444</v>
      </c>
      <c r="H993" s="50" t="s">
        <v>141</v>
      </c>
      <c r="I993" s="34" t="s">
        <v>3134</v>
      </c>
      <c r="J993" s="50"/>
      <c r="K993" s="50"/>
      <c r="L993" s="50"/>
      <c r="M993" s="54">
        <v>16</v>
      </c>
      <c r="N993" s="226">
        <v>46126</v>
      </c>
      <c r="O993" s="225">
        <v>2</v>
      </c>
      <c r="P993" s="53" t="s">
        <v>24</v>
      </c>
      <c r="Q993" s="50" t="s">
        <v>575</v>
      </c>
      <c r="R993" s="34" t="s">
        <v>708</v>
      </c>
      <c r="T993" s="132"/>
      <c r="U993" s="132"/>
      <c r="V993" s="132"/>
    </row>
    <row r="994" spans="1:22" ht="66" hidden="1">
      <c r="A994" s="50">
        <f t="shared" si="14"/>
        <v>42</v>
      </c>
      <c r="B994" s="90" t="s">
        <v>2790</v>
      </c>
      <c r="C994" s="50" t="s">
        <v>25</v>
      </c>
      <c r="D994" s="50" t="s">
        <v>3211</v>
      </c>
      <c r="E994" s="50" t="s">
        <v>592</v>
      </c>
      <c r="F994" s="53" t="s">
        <v>553</v>
      </c>
      <c r="G994" s="34" t="s">
        <v>3111</v>
      </c>
      <c r="H994" s="50" t="s">
        <v>810</v>
      </c>
      <c r="I994" s="34" t="s">
        <v>3112</v>
      </c>
      <c r="J994" s="50"/>
      <c r="K994" s="50"/>
      <c r="L994" s="50"/>
      <c r="M994" s="54">
        <v>16</v>
      </c>
      <c r="N994" s="226">
        <v>46127</v>
      </c>
      <c r="O994" s="225">
        <v>2</v>
      </c>
      <c r="P994" s="53" t="s">
        <v>24</v>
      </c>
      <c r="Q994" s="50" t="s">
        <v>597</v>
      </c>
      <c r="R994" s="34" t="s">
        <v>683</v>
      </c>
      <c r="T994" s="132"/>
      <c r="U994" s="132"/>
      <c r="V994" s="132"/>
    </row>
    <row r="995" spans="1:22" ht="99" hidden="1">
      <c r="A995" s="50">
        <f t="shared" si="14"/>
        <v>43</v>
      </c>
      <c r="B995" s="90" t="s">
        <v>3046</v>
      </c>
      <c r="C995" s="50" t="s">
        <v>3219</v>
      </c>
      <c r="D995" s="50" t="s">
        <v>3220</v>
      </c>
      <c r="E995" s="50" t="s">
        <v>592</v>
      </c>
      <c r="F995" s="53" t="s">
        <v>552</v>
      </c>
      <c r="G995" s="34" t="s">
        <v>1709</v>
      </c>
      <c r="H995" s="50" t="s">
        <v>810</v>
      </c>
      <c r="I995" s="34" t="s">
        <v>3135</v>
      </c>
      <c r="J995" s="50"/>
      <c r="K995" s="50"/>
      <c r="L995" s="50"/>
      <c r="M995" s="54">
        <v>16</v>
      </c>
      <c r="N995" s="226">
        <v>46127</v>
      </c>
      <c r="O995" s="225">
        <v>3</v>
      </c>
      <c r="P995" s="53" t="s">
        <v>24</v>
      </c>
      <c r="Q995" s="50" t="s">
        <v>597</v>
      </c>
      <c r="R995" s="34" t="s">
        <v>683</v>
      </c>
      <c r="T995" s="132"/>
      <c r="U995" s="132"/>
      <c r="V995" s="132"/>
    </row>
    <row r="996" spans="1:22" ht="115.5" hidden="1">
      <c r="A996" s="50">
        <f t="shared" si="14"/>
        <v>44</v>
      </c>
      <c r="B996" s="90" t="s">
        <v>3048</v>
      </c>
      <c r="C996" s="50" t="s">
        <v>25</v>
      </c>
      <c r="D996" s="50" t="s">
        <v>3214</v>
      </c>
      <c r="E996" s="50" t="s">
        <v>652</v>
      </c>
      <c r="F996" s="53" t="s">
        <v>552</v>
      </c>
      <c r="G996" s="34" t="s">
        <v>3136</v>
      </c>
      <c r="H996" s="50" t="s">
        <v>810</v>
      </c>
      <c r="I996" s="34" t="s">
        <v>3137</v>
      </c>
      <c r="J996" s="50"/>
      <c r="K996" s="50"/>
      <c r="L996" s="50"/>
      <c r="M996" s="54">
        <v>16</v>
      </c>
      <c r="N996" s="226">
        <v>46127</v>
      </c>
      <c r="O996" s="225">
        <v>3</v>
      </c>
      <c r="P996" s="53" t="s">
        <v>111</v>
      </c>
      <c r="Q996" s="50" t="s">
        <v>597</v>
      </c>
      <c r="R996" s="34" t="s">
        <v>683</v>
      </c>
      <c r="T996" s="132"/>
      <c r="U996" s="132"/>
      <c r="V996" s="132"/>
    </row>
    <row r="997" spans="1:22" ht="99" hidden="1">
      <c r="A997" s="50">
        <f t="shared" si="14"/>
        <v>45</v>
      </c>
      <c r="B997" s="90" t="s">
        <v>3053</v>
      </c>
      <c r="C997" s="50" t="s">
        <v>25</v>
      </c>
      <c r="D997" s="50" t="s">
        <v>3215</v>
      </c>
      <c r="E997" s="50" t="s">
        <v>573</v>
      </c>
      <c r="F997" s="53" t="s">
        <v>551</v>
      </c>
      <c r="G997" s="34" t="s">
        <v>3126</v>
      </c>
      <c r="H997" s="50" t="s">
        <v>141</v>
      </c>
      <c r="I997" s="34" t="s">
        <v>3138</v>
      </c>
      <c r="J997" s="50"/>
      <c r="K997" s="50"/>
      <c r="L997" s="50"/>
      <c r="M997" s="54">
        <v>16</v>
      </c>
      <c r="N997" s="226">
        <v>46127</v>
      </c>
      <c r="O997" s="225">
        <v>1</v>
      </c>
      <c r="P997" s="53" t="s">
        <v>24</v>
      </c>
      <c r="Q997" s="50" t="s">
        <v>597</v>
      </c>
      <c r="R997" s="34" t="s">
        <v>683</v>
      </c>
      <c r="T997" s="132"/>
      <c r="U997" s="132"/>
      <c r="V997" s="132"/>
    </row>
    <row r="998" spans="1:22" ht="82.5" hidden="1">
      <c r="A998" s="50">
        <f t="shared" si="14"/>
        <v>46</v>
      </c>
      <c r="B998" s="90" t="s">
        <v>75</v>
      </c>
      <c r="C998" s="50" t="s">
        <v>25</v>
      </c>
      <c r="D998" s="50" t="s">
        <v>3215</v>
      </c>
      <c r="E998" s="50" t="s">
        <v>573</v>
      </c>
      <c r="F998" s="53" t="s">
        <v>551</v>
      </c>
      <c r="G998" s="34" t="s">
        <v>3139</v>
      </c>
      <c r="H998" s="50" t="s">
        <v>141</v>
      </c>
      <c r="I998" s="34" t="s">
        <v>3140</v>
      </c>
      <c r="J998" s="50"/>
      <c r="K998" s="50"/>
      <c r="L998" s="50"/>
      <c r="M998" s="54">
        <v>16</v>
      </c>
      <c r="N998" s="226">
        <v>46127</v>
      </c>
      <c r="O998" s="225">
        <v>1</v>
      </c>
      <c r="P998" s="53" t="s">
        <v>24</v>
      </c>
      <c r="Q998" s="50" t="s">
        <v>597</v>
      </c>
      <c r="R998" s="34" t="s">
        <v>683</v>
      </c>
      <c r="T998" s="132"/>
      <c r="U998" s="132"/>
      <c r="V998" s="132"/>
    </row>
    <row r="999" spans="1:22" ht="82.5" hidden="1">
      <c r="A999" s="50">
        <f t="shared" si="14"/>
        <v>47</v>
      </c>
      <c r="B999" s="90" t="s">
        <v>3054</v>
      </c>
      <c r="C999" s="50" t="s">
        <v>25</v>
      </c>
      <c r="D999" s="50" t="s">
        <v>3221</v>
      </c>
      <c r="E999" s="50" t="s">
        <v>584</v>
      </c>
      <c r="F999" s="53" t="s">
        <v>553</v>
      </c>
      <c r="G999" s="34" t="s">
        <v>3141</v>
      </c>
      <c r="H999" s="50" t="s">
        <v>141</v>
      </c>
      <c r="I999" s="34" t="s">
        <v>3142</v>
      </c>
      <c r="J999" s="50"/>
      <c r="K999" s="50"/>
      <c r="L999" s="50"/>
      <c r="M999" s="54">
        <v>16</v>
      </c>
      <c r="N999" s="226">
        <v>46127</v>
      </c>
      <c r="O999" s="225">
        <v>2</v>
      </c>
      <c r="P999" s="53" t="s">
        <v>24</v>
      </c>
      <c r="Q999" s="50" t="s">
        <v>597</v>
      </c>
      <c r="R999" s="34" t="s">
        <v>683</v>
      </c>
      <c r="T999" s="132"/>
      <c r="U999" s="132"/>
      <c r="V999" s="132"/>
    </row>
    <row r="1000" spans="1:22" ht="82.5" hidden="1">
      <c r="A1000" s="50">
        <f t="shared" si="14"/>
        <v>48</v>
      </c>
      <c r="B1000" s="90" t="s">
        <v>58</v>
      </c>
      <c r="C1000" s="50" t="s">
        <v>25</v>
      </c>
      <c r="D1000" s="50" t="s">
        <v>3222</v>
      </c>
      <c r="E1000" s="50" t="s">
        <v>652</v>
      </c>
      <c r="F1000" s="53" t="s">
        <v>549</v>
      </c>
      <c r="G1000" s="34" t="s">
        <v>3143</v>
      </c>
      <c r="H1000" s="50" t="s">
        <v>141</v>
      </c>
      <c r="I1000" s="34" t="s">
        <v>3144</v>
      </c>
      <c r="J1000" s="50"/>
      <c r="K1000" s="50"/>
      <c r="L1000" s="50"/>
      <c r="M1000" s="54">
        <v>16</v>
      </c>
      <c r="N1000" s="226">
        <v>46128</v>
      </c>
      <c r="O1000" s="225">
        <v>1</v>
      </c>
      <c r="P1000" s="53" t="s">
        <v>24</v>
      </c>
      <c r="Q1000" s="50" t="s">
        <v>575</v>
      </c>
      <c r="R1000" s="34" t="s">
        <v>708</v>
      </c>
      <c r="T1000" s="132"/>
      <c r="U1000" s="132"/>
      <c r="V1000" s="132"/>
    </row>
    <row r="1001" spans="1:22" ht="85.15" hidden="1" customHeight="1">
      <c r="A1001" s="50">
        <f t="shared" si="14"/>
        <v>49</v>
      </c>
      <c r="B1001" s="90" t="s">
        <v>3055</v>
      </c>
      <c r="C1001" s="50" t="s">
        <v>25</v>
      </c>
      <c r="D1001" s="50" t="s">
        <v>3222</v>
      </c>
      <c r="E1001" s="50" t="s">
        <v>652</v>
      </c>
      <c r="F1001" s="53" t="s">
        <v>549</v>
      </c>
      <c r="G1001" s="34" t="s">
        <v>3145</v>
      </c>
      <c r="H1001" s="50" t="s">
        <v>141</v>
      </c>
      <c r="I1001" s="34" t="s">
        <v>3146</v>
      </c>
      <c r="J1001" s="50"/>
      <c r="K1001" s="50"/>
      <c r="L1001" s="50"/>
      <c r="M1001" s="54">
        <v>16</v>
      </c>
      <c r="N1001" s="226">
        <v>46128</v>
      </c>
      <c r="O1001" s="225">
        <v>1</v>
      </c>
      <c r="P1001" s="53" t="s">
        <v>24</v>
      </c>
      <c r="Q1001" s="50" t="s">
        <v>575</v>
      </c>
      <c r="R1001" s="34" t="s">
        <v>708</v>
      </c>
      <c r="T1001" s="132"/>
      <c r="U1001" s="132"/>
      <c r="V1001" s="132"/>
    </row>
    <row r="1002" spans="1:22" ht="66" hidden="1">
      <c r="A1002" s="50">
        <f t="shared" si="14"/>
        <v>50</v>
      </c>
      <c r="B1002" s="90" t="s">
        <v>3056</v>
      </c>
      <c r="C1002" s="50" t="s">
        <v>25</v>
      </c>
      <c r="D1002" s="50" t="s">
        <v>3222</v>
      </c>
      <c r="E1002" s="50" t="s">
        <v>874</v>
      </c>
      <c r="F1002" s="53" t="s">
        <v>557</v>
      </c>
      <c r="G1002" s="34" t="s">
        <v>3147</v>
      </c>
      <c r="H1002" s="50" t="s">
        <v>141</v>
      </c>
      <c r="I1002" s="34" t="s">
        <v>3148</v>
      </c>
      <c r="J1002" s="50"/>
      <c r="K1002" s="50"/>
      <c r="L1002" s="50"/>
      <c r="M1002" s="54">
        <v>16</v>
      </c>
      <c r="N1002" s="226">
        <v>46128</v>
      </c>
      <c r="O1002" s="225">
        <v>0.5</v>
      </c>
      <c r="P1002" s="53" t="s">
        <v>24</v>
      </c>
      <c r="Q1002" s="50" t="s">
        <v>643</v>
      </c>
      <c r="R1002" s="34" t="s">
        <v>766</v>
      </c>
      <c r="T1002" s="132"/>
      <c r="U1002" s="132"/>
      <c r="V1002" s="132"/>
    </row>
    <row r="1003" spans="1:22" ht="66" hidden="1">
      <c r="A1003" s="50">
        <f t="shared" si="14"/>
        <v>51</v>
      </c>
      <c r="B1003" s="90" t="s">
        <v>3057</v>
      </c>
      <c r="C1003" s="50" t="s">
        <v>25</v>
      </c>
      <c r="D1003" s="50" t="s">
        <v>3222</v>
      </c>
      <c r="E1003" s="50" t="s">
        <v>874</v>
      </c>
      <c r="F1003" s="53" t="s">
        <v>557</v>
      </c>
      <c r="G1003" s="34" t="s">
        <v>3149</v>
      </c>
      <c r="H1003" s="50" t="s">
        <v>141</v>
      </c>
      <c r="I1003" s="34" t="s">
        <v>3148</v>
      </c>
      <c r="J1003" s="50"/>
      <c r="K1003" s="50"/>
      <c r="L1003" s="50"/>
      <c r="M1003" s="54">
        <v>16</v>
      </c>
      <c r="N1003" s="226">
        <v>46128</v>
      </c>
      <c r="O1003" s="225">
        <v>0.5</v>
      </c>
      <c r="P1003" s="53" t="s">
        <v>24</v>
      </c>
      <c r="Q1003" s="50" t="s">
        <v>643</v>
      </c>
      <c r="R1003" s="34" t="s">
        <v>766</v>
      </c>
      <c r="T1003" s="132"/>
      <c r="U1003" s="132"/>
      <c r="V1003" s="132"/>
    </row>
    <row r="1004" spans="1:22" ht="135.6" hidden="1" customHeight="1">
      <c r="A1004" s="50">
        <f t="shared" si="14"/>
        <v>52</v>
      </c>
      <c r="B1004" s="90" t="s">
        <v>2492</v>
      </c>
      <c r="C1004" s="50" t="s">
        <v>3223</v>
      </c>
      <c r="D1004" s="50" t="s">
        <v>3224</v>
      </c>
      <c r="E1004" s="50" t="s">
        <v>612</v>
      </c>
      <c r="F1004" s="53" t="s">
        <v>553</v>
      </c>
      <c r="G1004" s="34" t="s">
        <v>3150</v>
      </c>
      <c r="H1004" s="50" t="s">
        <v>141</v>
      </c>
      <c r="I1004" s="34" t="s">
        <v>3151</v>
      </c>
      <c r="J1004" s="50"/>
      <c r="K1004" s="50"/>
      <c r="L1004" s="50"/>
      <c r="M1004" s="54">
        <v>16</v>
      </c>
      <c r="N1004" s="226">
        <v>46128</v>
      </c>
      <c r="O1004" s="225">
        <v>4</v>
      </c>
      <c r="P1004" s="53" t="s">
        <v>24</v>
      </c>
      <c r="Q1004" s="50" t="s">
        <v>643</v>
      </c>
      <c r="R1004" s="34" t="s">
        <v>766</v>
      </c>
      <c r="T1004" s="132"/>
      <c r="U1004" s="132"/>
      <c r="V1004" s="132"/>
    </row>
    <row r="1005" spans="1:22" ht="79.150000000000006" hidden="1" customHeight="1">
      <c r="A1005" s="50">
        <f t="shared" si="14"/>
        <v>53</v>
      </c>
      <c r="B1005" s="90" t="s">
        <v>101</v>
      </c>
      <c r="C1005" s="50" t="s">
        <v>25</v>
      </c>
      <c r="D1005" s="50" t="s">
        <v>3225</v>
      </c>
      <c r="E1005" s="50" t="s">
        <v>652</v>
      </c>
      <c r="F1005" s="53" t="s">
        <v>549</v>
      </c>
      <c r="G1005" s="34" t="s">
        <v>3152</v>
      </c>
      <c r="H1005" s="50" t="s">
        <v>141</v>
      </c>
      <c r="I1005" s="34" t="s">
        <v>3153</v>
      </c>
      <c r="J1005" s="50"/>
      <c r="K1005" s="50"/>
      <c r="L1005" s="50"/>
      <c r="M1005" s="54">
        <v>16</v>
      </c>
      <c r="N1005" s="226">
        <v>46128</v>
      </c>
      <c r="O1005" s="225">
        <v>1</v>
      </c>
      <c r="P1005" s="53" t="s">
        <v>24</v>
      </c>
      <c r="Q1005" s="50" t="s">
        <v>643</v>
      </c>
      <c r="R1005" s="34" t="s">
        <v>766</v>
      </c>
      <c r="T1005" s="132"/>
      <c r="U1005" s="132"/>
      <c r="V1005" s="132"/>
    </row>
    <row r="1006" spans="1:22" ht="56.45" hidden="1" customHeight="1">
      <c r="A1006" s="50">
        <f t="shared" si="14"/>
        <v>54</v>
      </c>
      <c r="B1006" s="90" t="s">
        <v>3058</v>
      </c>
      <c r="C1006" s="50" t="s">
        <v>25</v>
      </c>
      <c r="D1006" s="50" t="s">
        <v>3225</v>
      </c>
      <c r="E1006" s="50" t="s">
        <v>652</v>
      </c>
      <c r="F1006" s="53" t="s">
        <v>549</v>
      </c>
      <c r="G1006" s="34" t="s">
        <v>3154</v>
      </c>
      <c r="H1006" s="50" t="s">
        <v>141</v>
      </c>
      <c r="I1006" s="34" t="s">
        <v>3155</v>
      </c>
      <c r="J1006" s="50"/>
      <c r="K1006" s="50"/>
      <c r="L1006" s="50"/>
      <c r="M1006" s="54">
        <v>16</v>
      </c>
      <c r="N1006" s="226">
        <v>46128</v>
      </c>
      <c r="O1006" s="225">
        <v>1</v>
      </c>
      <c r="P1006" s="53" t="s">
        <v>24</v>
      </c>
      <c r="Q1006" s="50" t="s">
        <v>643</v>
      </c>
      <c r="R1006" s="34" t="s">
        <v>766</v>
      </c>
      <c r="T1006" s="132"/>
      <c r="U1006" s="132"/>
      <c r="V1006" s="132"/>
    </row>
    <row r="1007" spans="1:22" ht="66" hidden="1">
      <c r="A1007" s="50">
        <f t="shared" si="14"/>
        <v>55</v>
      </c>
      <c r="B1007" s="90" t="s">
        <v>2946</v>
      </c>
      <c r="C1007" s="50" t="s">
        <v>25</v>
      </c>
      <c r="D1007" s="50" t="s">
        <v>3226</v>
      </c>
      <c r="E1007" s="50" t="s">
        <v>584</v>
      </c>
      <c r="F1007" s="53" t="s">
        <v>558</v>
      </c>
      <c r="G1007" s="34" t="s">
        <v>3156</v>
      </c>
      <c r="H1007" s="50" t="s">
        <v>810</v>
      </c>
      <c r="I1007" s="34" t="s">
        <v>3157</v>
      </c>
      <c r="J1007" s="50"/>
      <c r="K1007" s="50"/>
      <c r="L1007" s="50"/>
      <c r="M1007" s="54">
        <v>16</v>
      </c>
      <c r="N1007" s="226">
        <v>46128</v>
      </c>
      <c r="O1007" s="225">
        <v>0.5</v>
      </c>
      <c r="P1007" s="53" t="s">
        <v>24</v>
      </c>
      <c r="Q1007" s="50" t="s">
        <v>643</v>
      </c>
      <c r="R1007" s="34" t="s">
        <v>766</v>
      </c>
      <c r="T1007" s="132"/>
      <c r="U1007" s="132"/>
      <c r="V1007" s="132"/>
    </row>
    <row r="1008" spans="1:22" ht="66" hidden="1">
      <c r="A1008" s="50">
        <f t="shared" si="14"/>
        <v>56</v>
      </c>
      <c r="B1008" s="90" t="s">
        <v>2947</v>
      </c>
      <c r="C1008" s="50" t="s">
        <v>25</v>
      </c>
      <c r="D1008" s="50" t="s">
        <v>3226</v>
      </c>
      <c r="E1008" s="50" t="s">
        <v>584</v>
      </c>
      <c r="F1008" s="53" t="s">
        <v>558</v>
      </c>
      <c r="G1008" s="34" t="s">
        <v>3156</v>
      </c>
      <c r="H1008" s="50" t="s">
        <v>810</v>
      </c>
      <c r="I1008" s="34" t="s">
        <v>3157</v>
      </c>
      <c r="J1008" s="50"/>
      <c r="K1008" s="50"/>
      <c r="L1008" s="50"/>
      <c r="M1008" s="54">
        <v>16</v>
      </c>
      <c r="N1008" s="226">
        <v>46128</v>
      </c>
      <c r="O1008" s="225">
        <v>1</v>
      </c>
      <c r="P1008" s="53" t="s">
        <v>24</v>
      </c>
      <c r="Q1008" s="50" t="s">
        <v>643</v>
      </c>
      <c r="R1008" s="34" t="s">
        <v>766</v>
      </c>
      <c r="T1008" s="132"/>
      <c r="U1008" s="132"/>
      <c r="V1008" s="132"/>
    </row>
    <row r="1009" spans="1:22" ht="50.45" hidden="1" customHeight="1">
      <c r="A1009" s="50">
        <f t="shared" si="14"/>
        <v>57</v>
      </c>
      <c r="B1009" s="90" t="s">
        <v>3059</v>
      </c>
      <c r="C1009" s="50">
        <v>200000019917</v>
      </c>
      <c r="D1009" s="50" t="s">
        <v>3227</v>
      </c>
      <c r="E1009" s="50" t="s">
        <v>874</v>
      </c>
      <c r="F1009" s="53" t="s">
        <v>557</v>
      </c>
      <c r="G1009" s="34" t="s">
        <v>3158</v>
      </c>
      <c r="H1009" s="50" t="s">
        <v>141</v>
      </c>
      <c r="I1009" s="34" t="s">
        <v>3159</v>
      </c>
      <c r="J1009" s="50"/>
      <c r="K1009" s="50"/>
      <c r="L1009" s="50"/>
      <c r="M1009" s="54">
        <v>16</v>
      </c>
      <c r="N1009" s="226">
        <v>46128</v>
      </c>
      <c r="O1009" s="225">
        <v>1</v>
      </c>
      <c r="P1009" s="53" t="s">
        <v>24</v>
      </c>
      <c r="Q1009" s="50" t="s">
        <v>643</v>
      </c>
      <c r="R1009" s="34" t="s">
        <v>766</v>
      </c>
      <c r="T1009" s="132"/>
      <c r="U1009" s="132"/>
      <c r="V1009" s="132"/>
    </row>
    <row r="1010" spans="1:22" ht="66" hidden="1">
      <c r="A1010" s="50">
        <f t="shared" si="14"/>
        <v>58</v>
      </c>
      <c r="B1010" s="90" t="s">
        <v>3060</v>
      </c>
      <c r="C1010" s="50">
        <v>200000019919</v>
      </c>
      <c r="D1010" s="50" t="s">
        <v>3227</v>
      </c>
      <c r="E1010" s="50" t="s">
        <v>874</v>
      </c>
      <c r="F1010" s="53" t="s">
        <v>557</v>
      </c>
      <c r="G1010" s="34" t="s">
        <v>3160</v>
      </c>
      <c r="H1010" s="50" t="s">
        <v>141</v>
      </c>
      <c r="I1010" s="34" t="s">
        <v>3161</v>
      </c>
      <c r="J1010" s="50"/>
      <c r="K1010" s="50"/>
      <c r="L1010" s="50"/>
      <c r="M1010" s="54">
        <v>16</v>
      </c>
      <c r="N1010" s="226">
        <v>46128</v>
      </c>
      <c r="O1010" s="225">
        <v>0.5</v>
      </c>
      <c r="P1010" s="53" t="s">
        <v>53</v>
      </c>
      <c r="Q1010" s="50" t="s">
        <v>643</v>
      </c>
      <c r="R1010" s="34" t="s">
        <v>766</v>
      </c>
      <c r="T1010" s="132"/>
      <c r="U1010" s="132"/>
      <c r="V1010" s="132"/>
    </row>
    <row r="1011" spans="1:22" ht="66" hidden="1">
      <c r="A1011" s="50">
        <f t="shared" si="14"/>
        <v>59</v>
      </c>
      <c r="B1011" s="90" t="s">
        <v>3061</v>
      </c>
      <c r="C1011" s="50">
        <v>200000019918</v>
      </c>
      <c r="D1011" s="50" t="s">
        <v>3227</v>
      </c>
      <c r="E1011" s="50" t="s">
        <v>874</v>
      </c>
      <c r="F1011" s="53" t="s">
        <v>557</v>
      </c>
      <c r="G1011" s="34" t="s">
        <v>3158</v>
      </c>
      <c r="H1011" s="50" t="s">
        <v>141</v>
      </c>
      <c r="I1011" s="34" t="s">
        <v>3162</v>
      </c>
      <c r="J1011" s="50"/>
      <c r="K1011" s="50"/>
      <c r="L1011" s="50"/>
      <c r="M1011" s="54">
        <v>16</v>
      </c>
      <c r="N1011" s="226">
        <v>46128</v>
      </c>
      <c r="O1011" s="225">
        <v>0.5</v>
      </c>
      <c r="P1011" s="53" t="s">
        <v>53</v>
      </c>
      <c r="Q1011" s="50" t="s">
        <v>643</v>
      </c>
      <c r="R1011" s="34" t="s">
        <v>766</v>
      </c>
      <c r="T1011" s="132"/>
      <c r="U1011" s="132"/>
      <c r="V1011" s="132"/>
    </row>
    <row r="1012" spans="1:22" ht="79.900000000000006" hidden="1" customHeight="1">
      <c r="A1012" s="50">
        <f t="shared" si="14"/>
        <v>60</v>
      </c>
      <c r="B1012" s="90" t="s">
        <v>71</v>
      </c>
      <c r="C1012" s="50" t="s">
        <v>25</v>
      </c>
      <c r="D1012" s="50" t="s">
        <v>3225</v>
      </c>
      <c r="E1012" s="50" t="s">
        <v>652</v>
      </c>
      <c r="F1012" s="53" t="s">
        <v>549</v>
      </c>
      <c r="G1012" s="34" t="s">
        <v>3163</v>
      </c>
      <c r="H1012" s="50" t="s">
        <v>141</v>
      </c>
      <c r="I1012" s="34" t="s">
        <v>3164</v>
      </c>
      <c r="J1012" s="50"/>
      <c r="K1012" s="50"/>
      <c r="L1012" s="50"/>
      <c r="M1012" s="54">
        <v>16</v>
      </c>
      <c r="N1012" s="226">
        <v>46128</v>
      </c>
      <c r="O1012" s="225">
        <v>1</v>
      </c>
      <c r="P1012" s="53" t="s">
        <v>24</v>
      </c>
      <c r="Q1012" s="50" t="s">
        <v>643</v>
      </c>
      <c r="R1012" s="34" t="s">
        <v>766</v>
      </c>
      <c r="T1012" s="132"/>
      <c r="U1012" s="132"/>
      <c r="V1012" s="132"/>
    </row>
    <row r="1013" spans="1:22" ht="63" hidden="1" customHeight="1">
      <c r="A1013" s="50">
        <f t="shared" si="14"/>
        <v>61</v>
      </c>
      <c r="B1013" s="90" t="s">
        <v>3062</v>
      </c>
      <c r="C1013" s="50" t="s">
        <v>25</v>
      </c>
      <c r="D1013" s="50" t="s">
        <v>3228</v>
      </c>
      <c r="E1013" s="50" t="s">
        <v>584</v>
      </c>
      <c r="F1013" s="53" t="s">
        <v>558</v>
      </c>
      <c r="G1013" s="34" t="s">
        <v>3165</v>
      </c>
      <c r="H1013" s="50" t="s">
        <v>141</v>
      </c>
      <c r="I1013" s="34" t="s">
        <v>3166</v>
      </c>
      <c r="J1013" s="50"/>
      <c r="K1013" s="50"/>
      <c r="L1013" s="50"/>
      <c r="M1013" s="54">
        <v>16</v>
      </c>
      <c r="N1013" s="226">
        <v>46128</v>
      </c>
      <c r="O1013" s="225">
        <v>1</v>
      </c>
      <c r="P1013" s="53" t="s">
        <v>24</v>
      </c>
      <c r="Q1013" s="50" t="s">
        <v>620</v>
      </c>
      <c r="R1013" s="34" t="s">
        <v>801</v>
      </c>
      <c r="T1013" s="132"/>
      <c r="U1013" s="132"/>
      <c r="V1013" s="132"/>
    </row>
    <row r="1014" spans="1:22" ht="66" hidden="1" customHeight="1">
      <c r="A1014" s="50">
        <f t="shared" si="14"/>
        <v>62</v>
      </c>
      <c r="B1014" s="90" t="s">
        <v>1066</v>
      </c>
      <c r="C1014" s="50" t="s">
        <v>25</v>
      </c>
      <c r="D1014" s="50" t="s">
        <v>3229</v>
      </c>
      <c r="E1014" s="50" t="s">
        <v>612</v>
      </c>
      <c r="F1014" s="53" t="s">
        <v>552</v>
      </c>
      <c r="G1014" s="34" t="s">
        <v>3167</v>
      </c>
      <c r="H1014" s="50" t="s">
        <v>141</v>
      </c>
      <c r="I1014" s="34" t="s">
        <v>3168</v>
      </c>
      <c r="J1014" s="50"/>
      <c r="K1014" s="50"/>
      <c r="L1014" s="50"/>
      <c r="M1014" s="54">
        <v>16</v>
      </c>
      <c r="N1014" s="226">
        <v>46128</v>
      </c>
      <c r="O1014" s="225">
        <v>1</v>
      </c>
      <c r="P1014" s="53" t="s">
        <v>24</v>
      </c>
      <c r="Q1014" s="50" t="s">
        <v>620</v>
      </c>
      <c r="R1014" s="34" t="s">
        <v>801</v>
      </c>
      <c r="T1014" s="132"/>
      <c r="U1014" s="132"/>
      <c r="V1014" s="132"/>
    </row>
    <row r="1015" spans="1:22" ht="92.45" hidden="1" customHeight="1">
      <c r="A1015" s="50">
        <f t="shared" si="14"/>
        <v>63</v>
      </c>
      <c r="B1015" s="90" t="s">
        <v>3063</v>
      </c>
      <c r="C1015" s="50">
        <v>2000019286</v>
      </c>
      <c r="D1015" s="50" t="s">
        <v>25</v>
      </c>
      <c r="E1015" s="50" t="s">
        <v>612</v>
      </c>
      <c r="F1015" s="53" t="s">
        <v>556</v>
      </c>
      <c r="G1015" s="34" t="s">
        <v>3169</v>
      </c>
      <c r="H1015" s="50" t="s">
        <v>141</v>
      </c>
      <c r="I1015" s="34" t="s">
        <v>3170</v>
      </c>
      <c r="J1015" s="50"/>
      <c r="K1015" s="50"/>
      <c r="L1015" s="50"/>
      <c r="M1015" s="54">
        <v>16</v>
      </c>
      <c r="N1015" s="226">
        <v>46128</v>
      </c>
      <c r="O1015" s="225">
        <v>0.5</v>
      </c>
      <c r="P1015" s="53" t="s">
        <v>53</v>
      </c>
      <c r="Q1015" s="50" t="s">
        <v>620</v>
      </c>
      <c r="R1015" s="34" t="s">
        <v>801</v>
      </c>
      <c r="T1015" s="132"/>
      <c r="U1015" s="132"/>
      <c r="V1015" s="132"/>
    </row>
    <row r="1016" spans="1:22" ht="66" hidden="1">
      <c r="A1016" s="50">
        <f t="shared" si="14"/>
        <v>64</v>
      </c>
      <c r="B1016" s="90" t="s">
        <v>3064</v>
      </c>
      <c r="C1016" s="50" t="s">
        <v>25</v>
      </c>
      <c r="D1016" s="50" t="s">
        <v>3230</v>
      </c>
      <c r="E1016" s="50" t="s">
        <v>652</v>
      </c>
      <c r="F1016" s="53" t="s">
        <v>549</v>
      </c>
      <c r="G1016" s="34" t="s">
        <v>3171</v>
      </c>
      <c r="H1016" s="50" t="s">
        <v>141</v>
      </c>
      <c r="I1016" s="34" t="s">
        <v>3172</v>
      </c>
      <c r="J1016" s="50"/>
      <c r="K1016" s="50"/>
      <c r="L1016" s="50"/>
      <c r="M1016" s="54">
        <v>16</v>
      </c>
      <c r="N1016" s="226">
        <v>46128</v>
      </c>
      <c r="O1016" s="225">
        <v>1</v>
      </c>
      <c r="P1016" s="53" t="s">
        <v>24</v>
      </c>
      <c r="Q1016" s="50" t="s">
        <v>620</v>
      </c>
      <c r="R1016" s="34" t="s">
        <v>801</v>
      </c>
      <c r="T1016" s="132"/>
      <c r="U1016" s="132"/>
      <c r="V1016" s="132"/>
    </row>
    <row r="1017" spans="1:22" ht="66" hidden="1">
      <c r="A1017" s="50">
        <f t="shared" si="14"/>
        <v>65</v>
      </c>
      <c r="B1017" s="90" t="s">
        <v>71</v>
      </c>
      <c r="C1017" s="50" t="s">
        <v>25</v>
      </c>
      <c r="D1017" s="50" t="s">
        <v>3230</v>
      </c>
      <c r="E1017" s="50" t="s">
        <v>652</v>
      </c>
      <c r="F1017" s="53" t="s">
        <v>549</v>
      </c>
      <c r="G1017" s="34" t="s">
        <v>3173</v>
      </c>
      <c r="H1017" s="50" t="s">
        <v>141</v>
      </c>
      <c r="I1017" s="34" t="s">
        <v>3174</v>
      </c>
      <c r="J1017" s="50"/>
      <c r="K1017" s="50"/>
      <c r="L1017" s="50"/>
      <c r="M1017" s="54">
        <v>16</v>
      </c>
      <c r="N1017" s="226">
        <v>46128</v>
      </c>
      <c r="O1017" s="225">
        <v>0.5</v>
      </c>
      <c r="P1017" s="53" t="s">
        <v>24</v>
      </c>
      <c r="Q1017" s="50" t="s">
        <v>620</v>
      </c>
      <c r="R1017" s="34" t="s">
        <v>801</v>
      </c>
      <c r="T1017" s="132"/>
      <c r="U1017" s="132"/>
      <c r="V1017" s="132"/>
    </row>
    <row r="1018" spans="1:22" ht="49.5" hidden="1">
      <c r="A1018" s="50">
        <f t="shared" ref="A1018:A1032" si="15">ROW()-953+1</f>
        <v>66</v>
      </c>
      <c r="B1018" s="90" t="s">
        <v>71</v>
      </c>
      <c r="C1018" s="50" t="s">
        <v>25</v>
      </c>
      <c r="D1018" s="50" t="s">
        <v>3230</v>
      </c>
      <c r="E1018" s="50" t="s">
        <v>652</v>
      </c>
      <c r="F1018" s="53" t="s">
        <v>549</v>
      </c>
      <c r="G1018" s="34" t="s">
        <v>2584</v>
      </c>
      <c r="H1018" s="50" t="s">
        <v>141</v>
      </c>
      <c r="I1018" s="34" t="s">
        <v>3175</v>
      </c>
      <c r="J1018" s="50"/>
      <c r="K1018" s="50"/>
      <c r="L1018" s="50"/>
      <c r="M1018" s="54">
        <v>16</v>
      </c>
      <c r="N1018" s="226">
        <v>46128</v>
      </c>
      <c r="O1018" s="225">
        <v>0.5</v>
      </c>
      <c r="P1018" s="53" t="s">
        <v>24</v>
      </c>
      <c r="Q1018" s="50" t="s">
        <v>620</v>
      </c>
      <c r="R1018" s="34" t="s">
        <v>801</v>
      </c>
      <c r="T1018" s="132"/>
      <c r="U1018" s="132"/>
      <c r="V1018" s="132"/>
    </row>
    <row r="1019" spans="1:22" ht="82.5" hidden="1">
      <c r="A1019" s="50">
        <f t="shared" si="15"/>
        <v>67</v>
      </c>
      <c r="B1019" s="90" t="s">
        <v>3060</v>
      </c>
      <c r="C1019" s="50">
        <v>200000019919</v>
      </c>
      <c r="D1019" s="50" t="s">
        <v>3227</v>
      </c>
      <c r="E1019" s="50" t="s">
        <v>874</v>
      </c>
      <c r="F1019" s="53" t="s">
        <v>557</v>
      </c>
      <c r="G1019" s="34" t="s">
        <v>3160</v>
      </c>
      <c r="H1019" s="50" t="s">
        <v>810</v>
      </c>
      <c r="I1019" s="34" t="s">
        <v>3176</v>
      </c>
      <c r="J1019" s="50"/>
      <c r="K1019" s="50"/>
      <c r="L1019" s="50"/>
      <c r="M1019" s="54">
        <v>16</v>
      </c>
      <c r="N1019" s="226">
        <v>46129</v>
      </c>
      <c r="O1019" s="225">
        <v>1</v>
      </c>
      <c r="P1019" s="53" t="s">
        <v>24</v>
      </c>
      <c r="Q1019" s="50" t="s">
        <v>643</v>
      </c>
      <c r="R1019" s="34" t="s">
        <v>766</v>
      </c>
      <c r="T1019" s="132"/>
      <c r="U1019" s="132"/>
      <c r="V1019" s="132"/>
    </row>
    <row r="1020" spans="1:22" ht="82.5" hidden="1">
      <c r="A1020" s="50">
        <f t="shared" si="15"/>
        <v>68</v>
      </c>
      <c r="B1020" s="90" t="s">
        <v>3061</v>
      </c>
      <c r="C1020" s="50">
        <v>200000019918</v>
      </c>
      <c r="D1020" s="50" t="s">
        <v>3227</v>
      </c>
      <c r="E1020" s="50" t="s">
        <v>874</v>
      </c>
      <c r="F1020" s="53" t="s">
        <v>557</v>
      </c>
      <c r="G1020" s="34" t="s">
        <v>3158</v>
      </c>
      <c r="H1020" s="50" t="s">
        <v>810</v>
      </c>
      <c r="I1020" s="34" t="s">
        <v>3177</v>
      </c>
      <c r="J1020" s="50"/>
      <c r="K1020" s="50"/>
      <c r="L1020" s="50"/>
      <c r="M1020" s="54">
        <v>16</v>
      </c>
      <c r="N1020" s="226">
        <v>46129</v>
      </c>
      <c r="O1020" s="225">
        <v>1</v>
      </c>
      <c r="P1020" s="53" t="s">
        <v>24</v>
      </c>
      <c r="Q1020" s="50" t="s">
        <v>643</v>
      </c>
      <c r="R1020" s="34" t="s">
        <v>766</v>
      </c>
      <c r="T1020" s="132"/>
      <c r="U1020" s="132"/>
      <c r="V1020" s="132"/>
    </row>
    <row r="1021" spans="1:22" ht="115.5" hidden="1">
      <c r="A1021" s="50">
        <f t="shared" si="15"/>
        <v>69</v>
      </c>
      <c r="B1021" s="90" t="s">
        <v>3063</v>
      </c>
      <c r="C1021" s="50">
        <v>2000019286</v>
      </c>
      <c r="D1021" s="50" t="s">
        <v>25</v>
      </c>
      <c r="E1021" s="50" t="s">
        <v>612</v>
      </c>
      <c r="F1021" s="53" t="s">
        <v>556</v>
      </c>
      <c r="G1021" s="34" t="s">
        <v>3169</v>
      </c>
      <c r="H1021" s="50" t="s">
        <v>810</v>
      </c>
      <c r="I1021" s="34" t="s">
        <v>3178</v>
      </c>
      <c r="J1021" s="50"/>
      <c r="K1021" s="50"/>
      <c r="L1021" s="50"/>
      <c r="M1021" s="54">
        <v>16</v>
      </c>
      <c r="N1021" s="226">
        <v>46129</v>
      </c>
      <c r="O1021" s="225">
        <v>1</v>
      </c>
      <c r="P1021" s="53" t="s">
        <v>53</v>
      </c>
      <c r="Q1021" s="50" t="s">
        <v>643</v>
      </c>
      <c r="R1021" s="34" t="s">
        <v>766</v>
      </c>
      <c r="T1021" s="132"/>
      <c r="U1021" s="132"/>
      <c r="V1021" s="132"/>
    </row>
    <row r="1022" spans="1:22" ht="66" hidden="1">
      <c r="A1022" s="50">
        <f t="shared" si="15"/>
        <v>70</v>
      </c>
      <c r="B1022" s="90" t="s">
        <v>2790</v>
      </c>
      <c r="C1022" s="50" t="s">
        <v>25</v>
      </c>
      <c r="D1022" s="50" t="s">
        <v>3231</v>
      </c>
      <c r="E1022" s="50" t="s">
        <v>592</v>
      </c>
      <c r="F1022" s="53" t="s">
        <v>553</v>
      </c>
      <c r="G1022" s="34" t="s">
        <v>3111</v>
      </c>
      <c r="H1022" s="50" t="s">
        <v>1467</v>
      </c>
      <c r="I1022" s="34" t="s">
        <v>3112</v>
      </c>
      <c r="J1022" s="50"/>
      <c r="K1022" s="50"/>
      <c r="L1022" s="50"/>
      <c r="M1022" s="54">
        <v>16</v>
      </c>
      <c r="N1022" s="226">
        <v>46129</v>
      </c>
      <c r="O1022" s="225">
        <v>2</v>
      </c>
      <c r="P1022" s="53" t="s">
        <v>24</v>
      </c>
      <c r="Q1022" s="50" t="s">
        <v>643</v>
      </c>
      <c r="R1022" s="34" t="s">
        <v>766</v>
      </c>
      <c r="T1022" s="132"/>
      <c r="U1022" s="132"/>
      <c r="V1022" s="132"/>
    </row>
    <row r="1023" spans="1:22" ht="82.5" hidden="1">
      <c r="A1023" s="50">
        <f t="shared" si="15"/>
        <v>71</v>
      </c>
      <c r="B1023" s="90" t="s">
        <v>3065</v>
      </c>
      <c r="C1023" s="50" t="s">
        <v>25</v>
      </c>
      <c r="D1023" s="50" t="s">
        <v>3225</v>
      </c>
      <c r="E1023" s="50" t="s">
        <v>573</v>
      </c>
      <c r="F1023" s="53" t="s">
        <v>550</v>
      </c>
      <c r="G1023" s="34" t="s">
        <v>3179</v>
      </c>
      <c r="H1023" s="50" t="s">
        <v>141</v>
      </c>
      <c r="I1023" s="34" t="s">
        <v>3180</v>
      </c>
      <c r="J1023" s="50"/>
      <c r="K1023" s="50"/>
      <c r="L1023" s="50"/>
      <c r="M1023" s="54">
        <v>16</v>
      </c>
      <c r="N1023" s="226">
        <v>46129</v>
      </c>
      <c r="O1023" s="225">
        <v>1</v>
      </c>
      <c r="P1023" s="53" t="s">
        <v>24</v>
      </c>
      <c r="Q1023" s="50" t="s">
        <v>643</v>
      </c>
      <c r="R1023" s="34" t="s">
        <v>766</v>
      </c>
      <c r="T1023" s="132"/>
      <c r="U1023" s="132"/>
      <c r="V1023" s="132"/>
    </row>
    <row r="1024" spans="1:22" ht="49.5" hidden="1">
      <c r="A1024" s="50">
        <f t="shared" si="15"/>
        <v>72</v>
      </c>
      <c r="B1024" s="90" t="s">
        <v>3066</v>
      </c>
      <c r="C1024" s="50" t="s">
        <v>25</v>
      </c>
      <c r="D1024" s="50" t="s">
        <v>3232</v>
      </c>
      <c r="E1024" s="50" t="s">
        <v>592</v>
      </c>
      <c r="F1024" s="53" t="s">
        <v>554</v>
      </c>
      <c r="G1024" s="34" t="s">
        <v>3181</v>
      </c>
      <c r="H1024" s="50" t="s">
        <v>141</v>
      </c>
      <c r="I1024" s="34" t="s">
        <v>3182</v>
      </c>
      <c r="J1024" s="50"/>
      <c r="K1024" s="50"/>
      <c r="L1024" s="50"/>
      <c r="M1024" s="54">
        <v>16</v>
      </c>
      <c r="N1024" s="226">
        <v>46129</v>
      </c>
      <c r="O1024" s="225">
        <v>0.5</v>
      </c>
      <c r="P1024" s="53" t="s">
        <v>24</v>
      </c>
      <c r="Q1024" s="50" t="s">
        <v>643</v>
      </c>
      <c r="R1024" s="34" t="s">
        <v>766</v>
      </c>
      <c r="T1024" s="132"/>
      <c r="U1024" s="132"/>
      <c r="V1024" s="132"/>
    </row>
    <row r="1025" spans="1:22" ht="49.5" hidden="1">
      <c r="A1025" s="50">
        <f t="shared" si="15"/>
        <v>73</v>
      </c>
      <c r="B1025" s="90" t="s">
        <v>3067</v>
      </c>
      <c r="C1025" s="50" t="s">
        <v>25</v>
      </c>
      <c r="D1025" s="50" t="s">
        <v>3233</v>
      </c>
      <c r="E1025" s="50" t="s">
        <v>612</v>
      </c>
      <c r="F1025" s="53" t="s">
        <v>553</v>
      </c>
      <c r="G1025" s="34" t="s">
        <v>3183</v>
      </c>
      <c r="H1025" s="50" t="s">
        <v>1467</v>
      </c>
      <c r="I1025" s="34" t="s">
        <v>3184</v>
      </c>
      <c r="J1025" s="50"/>
      <c r="K1025" s="50"/>
      <c r="L1025" s="50"/>
      <c r="M1025" s="54">
        <v>16</v>
      </c>
      <c r="N1025" s="226">
        <v>46129</v>
      </c>
      <c r="O1025" s="225">
        <v>1</v>
      </c>
      <c r="P1025" s="53" t="s">
        <v>24</v>
      </c>
      <c r="Q1025" s="50" t="s">
        <v>643</v>
      </c>
      <c r="R1025" s="34" t="s">
        <v>766</v>
      </c>
      <c r="T1025" s="132"/>
      <c r="U1025" s="132"/>
      <c r="V1025" s="132"/>
    </row>
    <row r="1026" spans="1:22" ht="82.5" hidden="1">
      <c r="A1026" s="50">
        <f t="shared" si="15"/>
        <v>74</v>
      </c>
      <c r="B1026" s="90" t="s">
        <v>3067</v>
      </c>
      <c r="C1026" s="50" t="s">
        <v>25</v>
      </c>
      <c r="D1026" s="50" t="s">
        <v>3234</v>
      </c>
      <c r="E1026" s="50" t="s">
        <v>612</v>
      </c>
      <c r="F1026" s="53" t="s">
        <v>553</v>
      </c>
      <c r="G1026" s="34" t="s">
        <v>3185</v>
      </c>
      <c r="H1026" s="50" t="s">
        <v>810</v>
      </c>
      <c r="I1026" s="34" t="s">
        <v>3186</v>
      </c>
      <c r="J1026" s="50"/>
      <c r="K1026" s="50"/>
      <c r="L1026" s="50"/>
      <c r="M1026" s="54">
        <v>16</v>
      </c>
      <c r="N1026" s="226">
        <v>46129</v>
      </c>
      <c r="O1026" s="225">
        <v>1</v>
      </c>
      <c r="P1026" s="53" t="s">
        <v>24</v>
      </c>
      <c r="Q1026" s="50" t="s">
        <v>620</v>
      </c>
      <c r="R1026" s="34" t="s">
        <v>801</v>
      </c>
      <c r="T1026" s="132"/>
      <c r="U1026" s="132"/>
      <c r="V1026" s="132"/>
    </row>
    <row r="1027" spans="1:22" ht="49.5" hidden="1">
      <c r="A1027" s="50">
        <f t="shared" si="15"/>
        <v>75</v>
      </c>
      <c r="B1027" s="90" t="s">
        <v>58</v>
      </c>
      <c r="C1027" s="50" t="s">
        <v>25</v>
      </c>
      <c r="D1027" s="50" t="s">
        <v>3235</v>
      </c>
      <c r="E1027" s="50" t="s">
        <v>652</v>
      </c>
      <c r="F1027" s="53" t="s">
        <v>549</v>
      </c>
      <c r="G1027" s="34" t="s">
        <v>3187</v>
      </c>
      <c r="H1027" s="50" t="s">
        <v>141</v>
      </c>
      <c r="I1027" s="34" t="s">
        <v>3188</v>
      </c>
      <c r="J1027" s="50"/>
      <c r="K1027" s="50"/>
      <c r="L1027" s="50"/>
      <c r="M1027" s="54">
        <v>16</v>
      </c>
      <c r="N1027" s="226">
        <v>46129</v>
      </c>
      <c r="O1027" s="225">
        <v>1.5</v>
      </c>
      <c r="P1027" s="53" t="s">
        <v>24</v>
      </c>
      <c r="Q1027" s="50" t="s">
        <v>620</v>
      </c>
      <c r="R1027" s="34" t="s">
        <v>801</v>
      </c>
      <c r="T1027" s="132"/>
      <c r="U1027" s="132"/>
      <c r="V1027" s="132"/>
    </row>
    <row r="1028" spans="1:22" ht="49.5" hidden="1">
      <c r="A1028" s="50">
        <f t="shared" si="15"/>
        <v>76</v>
      </c>
      <c r="B1028" s="90" t="s">
        <v>59</v>
      </c>
      <c r="C1028" s="50" t="s">
        <v>25</v>
      </c>
      <c r="D1028" s="50" t="s">
        <v>3235</v>
      </c>
      <c r="E1028" s="50" t="s">
        <v>652</v>
      </c>
      <c r="F1028" s="53" t="s">
        <v>549</v>
      </c>
      <c r="G1028" s="34" t="s">
        <v>3187</v>
      </c>
      <c r="H1028" s="50" t="s">
        <v>141</v>
      </c>
      <c r="I1028" s="34" t="s">
        <v>3188</v>
      </c>
      <c r="J1028" s="50"/>
      <c r="K1028" s="50"/>
      <c r="L1028" s="50"/>
      <c r="M1028" s="54">
        <v>16</v>
      </c>
      <c r="N1028" s="226">
        <v>46129</v>
      </c>
      <c r="O1028" s="225">
        <v>1.5</v>
      </c>
      <c r="P1028" s="53" t="s">
        <v>24</v>
      </c>
      <c r="Q1028" s="50" t="s">
        <v>620</v>
      </c>
      <c r="R1028" s="34" t="s">
        <v>801</v>
      </c>
      <c r="T1028" s="132"/>
      <c r="U1028" s="132"/>
      <c r="V1028" s="132"/>
    </row>
    <row r="1029" spans="1:22" ht="82.5" hidden="1">
      <c r="A1029" s="50">
        <f t="shared" si="15"/>
        <v>77</v>
      </c>
      <c r="B1029" s="90" t="s">
        <v>3068</v>
      </c>
      <c r="C1029" s="50" t="s">
        <v>25</v>
      </c>
      <c r="D1029" s="50" t="s">
        <v>3236</v>
      </c>
      <c r="E1029" s="50" t="s">
        <v>592</v>
      </c>
      <c r="F1029" s="53" t="s">
        <v>553</v>
      </c>
      <c r="G1029" s="34" t="s">
        <v>1512</v>
      </c>
      <c r="H1029" s="50" t="s">
        <v>141</v>
      </c>
      <c r="I1029" s="34" t="s">
        <v>3189</v>
      </c>
      <c r="J1029" s="50"/>
      <c r="K1029" s="50"/>
      <c r="L1029" s="50"/>
      <c r="M1029" s="54">
        <v>16</v>
      </c>
      <c r="N1029" s="226">
        <v>46129</v>
      </c>
      <c r="O1029" s="225">
        <v>0.5</v>
      </c>
      <c r="P1029" s="53" t="s">
        <v>53</v>
      </c>
      <c r="Q1029" s="50" t="s">
        <v>620</v>
      </c>
      <c r="R1029" s="34" t="s">
        <v>801</v>
      </c>
      <c r="T1029" s="132"/>
      <c r="U1029" s="132"/>
      <c r="V1029" s="132"/>
    </row>
    <row r="1030" spans="1:22" ht="49.5" hidden="1">
      <c r="A1030" s="50">
        <f t="shared" si="15"/>
        <v>78</v>
      </c>
      <c r="B1030" s="90" t="s">
        <v>71</v>
      </c>
      <c r="C1030" s="50" t="s">
        <v>25</v>
      </c>
      <c r="D1030" s="50" t="s">
        <v>3235</v>
      </c>
      <c r="E1030" s="50" t="s">
        <v>652</v>
      </c>
      <c r="F1030" s="53" t="s">
        <v>549</v>
      </c>
      <c r="G1030" s="34" t="s">
        <v>3190</v>
      </c>
      <c r="H1030" s="50" t="s">
        <v>141</v>
      </c>
      <c r="I1030" s="34" t="s">
        <v>3191</v>
      </c>
      <c r="J1030" s="50"/>
      <c r="K1030" s="50"/>
      <c r="L1030" s="50"/>
      <c r="M1030" s="54">
        <v>16</v>
      </c>
      <c r="N1030" s="226">
        <v>46129</v>
      </c>
      <c r="O1030" s="225">
        <v>1</v>
      </c>
      <c r="P1030" s="53" t="s">
        <v>24</v>
      </c>
      <c r="Q1030" s="50" t="s">
        <v>620</v>
      </c>
      <c r="R1030" s="34" t="s">
        <v>801</v>
      </c>
      <c r="T1030" s="132"/>
      <c r="U1030" s="132"/>
      <c r="V1030" s="132"/>
    </row>
    <row r="1031" spans="1:22" ht="49.5" hidden="1">
      <c r="A1031" s="50">
        <f t="shared" si="15"/>
        <v>79</v>
      </c>
      <c r="B1031" s="90" t="s">
        <v>58</v>
      </c>
      <c r="C1031" s="50" t="s">
        <v>25</v>
      </c>
      <c r="D1031" s="50" t="s">
        <v>3235</v>
      </c>
      <c r="E1031" s="50" t="s">
        <v>652</v>
      </c>
      <c r="F1031" s="53" t="s">
        <v>549</v>
      </c>
      <c r="G1031" s="34" t="s">
        <v>3192</v>
      </c>
      <c r="H1031" s="50" t="s">
        <v>141</v>
      </c>
      <c r="I1031" s="34" t="s">
        <v>3193</v>
      </c>
      <c r="J1031" s="50"/>
      <c r="K1031" s="50"/>
      <c r="L1031" s="50"/>
      <c r="M1031" s="54">
        <v>16</v>
      </c>
      <c r="N1031" s="226">
        <v>46129</v>
      </c>
      <c r="O1031" s="225">
        <v>1</v>
      </c>
      <c r="P1031" s="53" t="s">
        <v>24</v>
      </c>
      <c r="Q1031" s="50" t="s">
        <v>620</v>
      </c>
      <c r="R1031" s="34" t="s">
        <v>801</v>
      </c>
      <c r="T1031" s="132"/>
      <c r="U1031" s="132"/>
      <c r="V1031" s="132"/>
    </row>
    <row r="1032" spans="1:22" ht="49.5" hidden="1">
      <c r="A1032" s="50">
        <f t="shared" si="15"/>
        <v>80</v>
      </c>
      <c r="B1032" s="90" t="s">
        <v>59</v>
      </c>
      <c r="C1032" s="50" t="s">
        <v>25</v>
      </c>
      <c r="D1032" s="50" t="s">
        <v>3235</v>
      </c>
      <c r="E1032" s="50" t="s">
        <v>652</v>
      </c>
      <c r="F1032" s="53" t="s">
        <v>549</v>
      </c>
      <c r="G1032" s="34" t="s">
        <v>2913</v>
      </c>
      <c r="H1032" s="50" t="s">
        <v>141</v>
      </c>
      <c r="I1032" s="34" t="s">
        <v>3194</v>
      </c>
      <c r="J1032" s="50"/>
      <c r="K1032" s="50"/>
      <c r="L1032" s="50"/>
      <c r="M1032" s="54">
        <v>16</v>
      </c>
      <c r="N1032" s="226">
        <v>46129</v>
      </c>
      <c r="O1032" s="225">
        <v>1</v>
      </c>
      <c r="P1032" s="53" t="s">
        <v>24</v>
      </c>
      <c r="Q1032" s="50" t="s">
        <v>620</v>
      </c>
      <c r="R1032" s="34" t="s">
        <v>801</v>
      </c>
      <c r="T1032" s="132"/>
      <c r="U1032" s="132"/>
      <c r="V1032" s="132"/>
    </row>
    <row r="1033" spans="1:22" ht="148.5" hidden="1">
      <c r="A1033" s="53">
        <v>1</v>
      </c>
      <c r="B1033" s="90" t="s">
        <v>3068</v>
      </c>
      <c r="C1033" s="53" t="s">
        <v>25</v>
      </c>
      <c r="D1033" s="53" t="s">
        <v>3236</v>
      </c>
      <c r="E1033" s="53" t="s">
        <v>592</v>
      </c>
      <c r="F1033" s="53" t="s">
        <v>553</v>
      </c>
      <c r="G1033" s="34" t="s">
        <v>3240</v>
      </c>
      <c r="H1033" s="53" t="s">
        <v>141</v>
      </c>
      <c r="I1033" s="34" t="s">
        <v>3241</v>
      </c>
      <c r="J1033" s="53"/>
      <c r="K1033" s="53"/>
      <c r="L1033" s="53"/>
      <c r="M1033" s="160">
        <v>17</v>
      </c>
      <c r="N1033" s="243">
        <v>46130</v>
      </c>
      <c r="O1033" s="244">
        <v>6</v>
      </c>
      <c r="P1033" s="53" t="s">
        <v>24</v>
      </c>
      <c r="Q1033" s="53" t="s">
        <v>575</v>
      </c>
      <c r="R1033" s="34" t="s">
        <v>576</v>
      </c>
    </row>
    <row r="1034" spans="1:22" ht="66" hidden="1">
      <c r="A1034" s="53">
        <v>2</v>
      </c>
      <c r="B1034" s="90" t="s">
        <v>3242</v>
      </c>
      <c r="C1034" s="53" t="s">
        <v>25</v>
      </c>
      <c r="D1034" s="53" t="s">
        <v>3243</v>
      </c>
      <c r="E1034" s="53" t="s">
        <v>584</v>
      </c>
      <c r="F1034" s="53" t="s">
        <v>553</v>
      </c>
      <c r="G1034" s="34" t="s">
        <v>3244</v>
      </c>
      <c r="H1034" s="53" t="s">
        <v>141</v>
      </c>
      <c r="I1034" s="34" t="s">
        <v>3245</v>
      </c>
      <c r="J1034" s="53"/>
      <c r="K1034" s="53"/>
      <c r="L1034" s="53"/>
      <c r="M1034" s="160">
        <v>17</v>
      </c>
      <c r="N1034" s="243">
        <v>46130</v>
      </c>
      <c r="O1034" s="244">
        <v>1</v>
      </c>
      <c r="P1034" s="53" t="s">
        <v>24</v>
      </c>
      <c r="Q1034" s="53" t="s">
        <v>575</v>
      </c>
      <c r="R1034" s="34" t="s">
        <v>576</v>
      </c>
    </row>
    <row r="1035" spans="1:22" ht="66" hidden="1">
      <c r="A1035" s="53">
        <v>3</v>
      </c>
      <c r="B1035" s="90" t="s">
        <v>3246</v>
      </c>
      <c r="C1035" s="53" t="s">
        <v>25</v>
      </c>
      <c r="D1035" s="53" t="s">
        <v>25</v>
      </c>
      <c r="E1035" s="53" t="s">
        <v>874</v>
      </c>
      <c r="F1035" s="53" t="s">
        <v>551</v>
      </c>
      <c r="G1035" s="34" t="s">
        <v>3247</v>
      </c>
      <c r="H1035" s="53" t="s">
        <v>141</v>
      </c>
      <c r="I1035" s="34" t="s">
        <v>3248</v>
      </c>
      <c r="J1035" s="53"/>
      <c r="K1035" s="53"/>
      <c r="L1035" s="53"/>
      <c r="M1035" s="160">
        <v>17</v>
      </c>
      <c r="N1035" s="243">
        <v>46130</v>
      </c>
      <c r="O1035" s="244">
        <v>1.5</v>
      </c>
      <c r="P1035" s="53" t="s">
        <v>53</v>
      </c>
      <c r="Q1035" s="53" t="s">
        <v>575</v>
      </c>
      <c r="R1035" s="34" t="s">
        <v>576</v>
      </c>
    </row>
    <row r="1036" spans="1:22" ht="66" hidden="1">
      <c r="A1036" s="53">
        <v>4</v>
      </c>
      <c r="B1036" s="90" t="s">
        <v>3067</v>
      </c>
      <c r="C1036" s="53" t="s">
        <v>25</v>
      </c>
      <c r="D1036" s="53" t="s">
        <v>3249</v>
      </c>
      <c r="E1036" s="53" t="s">
        <v>584</v>
      </c>
      <c r="F1036" s="53" t="s">
        <v>553</v>
      </c>
      <c r="G1036" s="34" t="s">
        <v>3250</v>
      </c>
      <c r="H1036" s="53" t="s">
        <v>141</v>
      </c>
      <c r="I1036" s="34" t="s">
        <v>3251</v>
      </c>
      <c r="J1036" s="53"/>
      <c r="K1036" s="53"/>
      <c r="L1036" s="53"/>
      <c r="M1036" s="160">
        <v>17</v>
      </c>
      <c r="N1036" s="243">
        <v>46130</v>
      </c>
      <c r="O1036" s="244">
        <v>1</v>
      </c>
      <c r="P1036" s="53" t="s">
        <v>24</v>
      </c>
      <c r="Q1036" s="53" t="s">
        <v>575</v>
      </c>
      <c r="R1036" s="34" t="s">
        <v>576</v>
      </c>
    </row>
    <row r="1037" spans="1:22" ht="99" hidden="1">
      <c r="A1037" s="53">
        <v>1</v>
      </c>
      <c r="B1037" s="90" t="s">
        <v>3246</v>
      </c>
      <c r="C1037" s="53" t="s">
        <v>25</v>
      </c>
      <c r="D1037" s="53" t="s">
        <v>25</v>
      </c>
      <c r="E1037" s="53" t="s">
        <v>874</v>
      </c>
      <c r="F1037" s="53" t="s">
        <v>551</v>
      </c>
      <c r="G1037" s="34" t="s">
        <v>3252</v>
      </c>
      <c r="H1037" s="53" t="s">
        <v>141</v>
      </c>
      <c r="I1037" s="34" t="s">
        <v>3253</v>
      </c>
      <c r="J1037" s="53"/>
      <c r="K1037" s="53"/>
      <c r="L1037" s="53"/>
      <c r="M1037" s="160">
        <v>17</v>
      </c>
      <c r="N1037" s="243">
        <v>46130</v>
      </c>
      <c r="O1037" s="244">
        <v>1</v>
      </c>
      <c r="P1037" s="53" t="s">
        <v>53</v>
      </c>
      <c r="Q1037" s="53" t="s">
        <v>597</v>
      </c>
      <c r="R1037" s="34" t="s">
        <v>598</v>
      </c>
    </row>
    <row r="1038" spans="1:22" ht="66" hidden="1">
      <c r="A1038" s="53">
        <v>1</v>
      </c>
      <c r="B1038" s="90" t="s">
        <v>3254</v>
      </c>
      <c r="C1038" s="53" t="s">
        <v>25</v>
      </c>
      <c r="D1038" s="53" t="s">
        <v>3255</v>
      </c>
      <c r="E1038" s="53" t="s">
        <v>584</v>
      </c>
      <c r="F1038" s="53" t="s">
        <v>554</v>
      </c>
      <c r="G1038" s="34" t="s">
        <v>310</v>
      </c>
      <c r="H1038" s="53" t="s">
        <v>141</v>
      </c>
      <c r="I1038" s="34" t="s">
        <v>3256</v>
      </c>
      <c r="J1038" s="53"/>
      <c r="K1038" s="53"/>
      <c r="L1038" s="53"/>
      <c r="M1038" s="160">
        <v>17</v>
      </c>
      <c r="N1038" s="243">
        <v>46131</v>
      </c>
      <c r="O1038" s="244">
        <v>0.5</v>
      </c>
      <c r="P1038" s="53" t="s">
        <v>24</v>
      </c>
      <c r="Q1038" s="53" t="s">
        <v>575</v>
      </c>
      <c r="R1038" s="34" t="s">
        <v>576</v>
      </c>
    </row>
    <row r="1039" spans="1:22" ht="66" hidden="1">
      <c r="A1039" s="53">
        <v>2</v>
      </c>
      <c r="B1039" s="90" t="s">
        <v>75</v>
      </c>
      <c r="C1039" s="53" t="s">
        <v>25</v>
      </c>
      <c r="D1039" s="53" t="s">
        <v>3257</v>
      </c>
      <c r="E1039" s="53" t="s">
        <v>573</v>
      </c>
      <c r="F1039" s="53" t="s">
        <v>551</v>
      </c>
      <c r="G1039" s="34" t="s">
        <v>3258</v>
      </c>
      <c r="H1039" s="53" t="s">
        <v>141</v>
      </c>
      <c r="I1039" s="34" t="s">
        <v>3259</v>
      </c>
      <c r="J1039" s="53"/>
      <c r="K1039" s="53"/>
      <c r="L1039" s="53"/>
      <c r="M1039" s="160">
        <v>17</v>
      </c>
      <c r="N1039" s="243">
        <v>46131</v>
      </c>
      <c r="O1039" s="244">
        <v>1</v>
      </c>
      <c r="P1039" s="53" t="s">
        <v>24</v>
      </c>
      <c r="Q1039" s="53" t="s">
        <v>575</v>
      </c>
      <c r="R1039" s="34" t="s">
        <v>576</v>
      </c>
    </row>
    <row r="1040" spans="1:22" ht="66" hidden="1">
      <c r="A1040" s="53">
        <v>3</v>
      </c>
      <c r="B1040" s="90" t="s">
        <v>86</v>
      </c>
      <c r="C1040" s="53" t="s">
        <v>25</v>
      </c>
      <c r="D1040" s="53" t="s">
        <v>3255</v>
      </c>
      <c r="E1040" s="53" t="s">
        <v>584</v>
      </c>
      <c r="F1040" s="53" t="s">
        <v>552</v>
      </c>
      <c r="G1040" s="34" t="s">
        <v>3260</v>
      </c>
      <c r="H1040" s="53" t="s">
        <v>141</v>
      </c>
      <c r="I1040" s="34" t="s">
        <v>3261</v>
      </c>
      <c r="J1040" s="53"/>
      <c r="K1040" s="53"/>
      <c r="L1040" s="53"/>
      <c r="M1040" s="160">
        <v>17</v>
      </c>
      <c r="N1040" s="243">
        <v>46131</v>
      </c>
      <c r="O1040" s="244">
        <v>1</v>
      </c>
      <c r="P1040" s="53" t="s">
        <v>24</v>
      </c>
      <c r="Q1040" s="53" t="s">
        <v>575</v>
      </c>
      <c r="R1040" s="34" t="s">
        <v>576</v>
      </c>
    </row>
    <row r="1041" spans="1:18" ht="82.5" hidden="1">
      <c r="A1041" s="53">
        <v>4</v>
      </c>
      <c r="B1041" s="90" t="s">
        <v>3262</v>
      </c>
      <c r="C1041" s="53" t="s">
        <v>25</v>
      </c>
      <c r="D1041" s="53" t="s">
        <v>3263</v>
      </c>
      <c r="E1041" s="53" t="s">
        <v>584</v>
      </c>
      <c r="F1041" s="53" t="s">
        <v>558</v>
      </c>
      <c r="G1041" s="34" t="s">
        <v>3264</v>
      </c>
      <c r="H1041" s="53" t="s">
        <v>141</v>
      </c>
      <c r="I1041" s="34" t="s">
        <v>3265</v>
      </c>
      <c r="J1041" s="53"/>
      <c r="K1041" s="53"/>
      <c r="L1041" s="53"/>
      <c r="M1041" s="160">
        <v>17</v>
      </c>
      <c r="N1041" s="243">
        <v>46131</v>
      </c>
      <c r="O1041" s="244">
        <v>1</v>
      </c>
      <c r="P1041" s="53" t="s">
        <v>24</v>
      </c>
      <c r="Q1041" s="53" t="s">
        <v>575</v>
      </c>
      <c r="R1041" s="34" t="s">
        <v>576</v>
      </c>
    </row>
    <row r="1042" spans="1:18" ht="99" hidden="1">
      <c r="A1042" s="53">
        <v>1</v>
      </c>
      <c r="B1042" s="90" t="s">
        <v>3266</v>
      </c>
      <c r="C1042" s="53" t="s">
        <v>25</v>
      </c>
      <c r="D1042" s="53" t="s">
        <v>3267</v>
      </c>
      <c r="E1042" s="53" t="s">
        <v>584</v>
      </c>
      <c r="F1042" s="53" t="s">
        <v>552</v>
      </c>
      <c r="G1042" s="34" t="s">
        <v>3268</v>
      </c>
      <c r="H1042" s="53" t="s">
        <v>141</v>
      </c>
      <c r="I1042" s="34" t="s">
        <v>3269</v>
      </c>
      <c r="J1042" s="53"/>
      <c r="K1042" s="53"/>
      <c r="L1042" s="53"/>
      <c r="M1042" s="160">
        <v>17</v>
      </c>
      <c r="N1042" s="243">
        <v>46131</v>
      </c>
      <c r="O1042" s="244">
        <v>1.5</v>
      </c>
      <c r="P1042" s="53" t="s">
        <v>53</v>
      </c>
      <c r="Q1042" s="53" t="s">
        <v>597</v>
      </c>
      <c r="R1042" s="34" t="s">
        <v>598</v>
      </c>
    </row>
    <row r="1043" spans="1:18" ht="66" hidden="1">
      <c r="A1043" s="53">
        <v>2</v>
      </c>
      <c r="B1043" s="90" t="s">
        <v>101</v>
      </c>
      <c r="C1043" s="53" t="s">
        <v>25</v>
      </c>
      <c r="D1043" s="53" t="s">
        <v>3270</v>
      </c>
      <c r="E1043" s="53" t="s">
        <v>652</v>
      </c>
      <c r="F1043" s="53" t="s">
        <v>549</v>
      </c>
      <c r="G1043" s="34" t="s">
        <v>3271</v>
      </c>
      <c r="H1043" s="53" t="s">
        <v>141</v>
      </c>
      <c r="I1043" s="34" t="s">
        <v>3272</v>
      </c>
      <c r="J1043" s="53"/>
      <c r="K1043" s="53"/>
      <c r="L1043" s="53"/>
      <c r="M1043" s="160">
        <v>17</v>
      </c>
      <c r="N1043" s="243">
        <v>46131</v>
      </c>
      <c r="O1043" s="244">
        <v>1</v>
      </c>
      <c r="P1043" s="53" t="s">
        <v>24</v>
      </c>
      <c r="Q1043" s="53" t="s">
        <v>597</v>
      </c>
      <c r="R1043" s="34" t="s">
        <v>598</v>
      </c>
    </row>
    <row r="1044" spans="1:18" ht="66" hidden="1">
      <c r="A1044" s="53">
        <v>3</v>
      </c>
      <c r="B1044" s="90" t="s">
        <v>3273</v>
      </c>
      <c r="C1044" s="53" t="s">
        <v>25</v>
      </c>
      <c r="D1044" s="53" t="s">
        <v>3274</v>
      </c>
      <c r="E1044" s="53" t="s">
        <v>573</v>
      </c>
      <c r="F1044" s="53" t="s">
        <v>551</v>
      </c>
      <c r="G1044" s="34" t="s">
        <v>3275</v>
      </c>
      <c r="H1044" s="53" t="s">
        <v>141</v>
      </c>
      <c r="I1044" s="34" t="s">
        <v>3276</v>
      </c>
      <c r="J1044" s="53"/>
      <c r="K1044" s="53"/>
      <c r="L1044" s="53"/>
      <c r="M1044" s="160">
        <v>17</v>
      </c>
      <c r="N1044" s="243">
        <v>46131</v>
      </c>
      <c r="O1044" s="244">
        <v>1</v>
      </c>
      <c r="P1044" s="53" t="s">
        <v>24</v>
      </c>
      <c r="Q1044" s="53" t="s">
        <v>597</v>
      </c>
      <c r="R1044" s="34" t="s">
        <v>598</v>
      </c>
    </row>
    <row r="1045" spans="1:18" ht="148.5" hidden="1">
      <c r="A1045" s="53">
        <v>1</v>
      </c>
      <c r="B1045" s="90" t="s">
        <v>3266</v>
      </c>
      <c r="C1045" s="53" t="s">
        <v>25</v>
      </c>
      <c r="D1045" s="53" t="s">
        <v>3267</v>
      </c>
      <c r="E1045" s="53" t="s">
        <v>584</v>
      </c>
      <c r="F1045" s="53" t="s">
        <v>552</v>
      </c>
      <c r="G1045" s="34" t="s">
        <v>3268</v>
      </c>
      <c r="H1045" s="53" t="s">
        <v>141</v>
      </c>
      <c r="I1045" s="34" t="s">
        <v>3277</v>
      </c>
      <c r="J1045" s="53"/>
      <c r="K1045" s="53"/>
      <c r="L1045" s="53"/>
      <c r="M1045" s="160">
        <v>17</v>
      </c>
      <c r="N1045" s="243">
        <v>46132</v>
      </c>
      <c r="O1045" s="244">
        <v>1</v>
      </c>
      <c r="P1045" s="53" t="s">
        <v>24</v>
      </c>
      <c r="Q1045" s="53" t="s">
        <v>620</v>
      </c>
      <c r="R1045" s="34" t="s">
        <v>621</v>
      </c>
    </row>
    <row r="1046" spans="1:18" ht="49.5" hidden="1">
      <c r="A1046" s="53">
        <v>2</v>
      </c>
      <c r="B1046" s="90" t="s">
        <v>58</v>
      </c>
      <c r="C1046" s="53" t="s">
        <v>25</v>
      </c>
      <c r="D1046" s="53" t="s">
        <v>3278</v>
      </c>
      <c r="E1046" s="53" t="s">
        <v>652</v>
      </c>
      <c r="F1046" s="53" t="s">
        <v>549</v>
      </c>
      <c r="G1046" s="34" t="s">
        <v>3279</v>
      </c>
      <c r="H1046" s="53" t="s">
        <v>141</v>
      </c>
      <c r="I1046" s="34" t="s">
        <v>3280</v>
      </c>
      <c r="J1046" s="53"/>
      <c r="K1046" s="53"/>
      <c r="L1046" s="53"/>
      <c r="M1046" s="160">
        <v>17</v>
      </c>
      <c r="N1046" s="243">
        <v>46132</v>
      </c>
      <c r="O1046" s="244">
        <v>1</v>
      </c>
      <c r="P1046" s="53" t="s">
        <v>24</v>
      </c>
      <c r="Q1046" s="53" t="s">
        <v>620</v>
      </c>
      <c r="R1046" s="34" t="s">
        <v>621</v>
      </c>
    </row>
    <row r="1047" spans="1:18" ht="49.5" hidden="1">
      <c r="A1047" s="53">
        <v>3</v>
      </c>
      <c r="B1047" s="90" t="s">
        <v>59</v>
      </c>
      <c r="C1047" s="53" t="s">
        <v>25</v>
      </c>
      <c r="D1047" s="53" t="s">
        <v>3278</v>
      </c>
      <c r="E1047" s="53" t="s">
        <v>573</v>
      </c>
      <c r="F1047" s="53" t="s">
        <v>551</v>
      </c>
      <c r="G1047" s="34" t="s">
        <v>3279</v>
      </c>
      <c r="H1047" s="53" t="s">
        <v>141</v>
      </c>
      <c r="I1047" s="34" t="s">
        <v>3280</v>
      </c>
      <c r="J1047" s="53"/>
      <c r="K1047" s="53"/>
      <c r="L1047" s="53"/>
      <c r="M1047" s="160">
        <v>17</v>
      </c>
      <c r="N1047" s="243">
        <v>46132</v>
      </c>
      <c r="O1047" s="244">
        <v>1</v>
      </c>
      <c r="P1047" s="53" t="s">
        <v>24</v>
      </c>
      <c r="Q1047" s="53" t="s">
        <v>620</v>
      </c>
      <c r="R1047" s="34" t="s">
        <v>621</v>
      </c>
    </row>
    <row r="1048" spans="1:18" ht="66" hidden="1">
      <c r="A1048" s="53">
        <v>4</v>
      </c>
      <c r="B1048" s="90" t="s">
        <v>101</v>
      </c>
      <c r="C1048" s="53" t="s">
        <v>25</v>
      </c>
      <c r="D1048" s="53" t="s">
        <v>3278</v>
      </c>
      <c r="E1048" s="53" t="s">
        <v>652</v>
      </c>
      <c r="F1048" s="53" t="s">
        <v>549</v>
      </c>
      <c r="G1048" s="34" t="s">
        <v>901</v>
      </c>
      <c r="H1048" s="53" t="s">
        <v>141</v>
      </c>
      <c r="I1048" s="34" t="s">
        <v>3281</v>
      </c>
      <c r="J1048" s="53"/>
      <c r="K1048" s="53"/>
      <c r="L1048" s="53"/>
      <c r="M1048" s="160">
        <v>17</v>
      </c>
      <c r="N1048" s="243">
        <v>46132</v>
      </c>
      <c r="O1048" s="244">
        <v>1</v>
      </c>
      <c r="P1048" s="53" t="s">
        <v>24</v>
      </c>
      <c r="Q1048" s="53" t="s">
        <v>620</v>
      </c>
      <c r="R1048" s="34" t="s">
        <v>621</v>
      </c>
    </row>
    <row r="1049" spans="1:18" ht="82.5" hidden="1">
      <c r="A1049" s="53">
        <v>5</v>
      </c>
      <c r="B1049" s="90" t="s">
        <v>86</v>
      </c>
      <c r="C1049" s="53" t="s">
        <v>25</v>
      </c>
      <c r="D1049" s="53" t="s">
        <v>3282</v>
      </c>
      <c r="E1049" s="53" t="s">
        <v>584</v>
      </c>
      <c r="F1049" s="53" t="s">
        <v>552</v>
      </c>
      <c r="G1049" s="34" t="s">
        <v>3283</v>
      </c>
      <c r="H1049" s="53" t="s">
        <v>141</v>
      </c>
      <c r="I1049" s="34" t="s">
        <v>3284</v>
      </c>
      <c r="J1049" s="53"/>
      <c r="K1049" s="53"/>
      <c r="L1049" s="53"/>
      <c r="M1049" s="160">
        <v>17</v>
      </c>
      <c r="N1049" s="243">
        <v>46132</v>
      </c>
      <c r="O1049" s="244">
        <v>1</v>
      </c>
      <c r="P1049" s="53" t="s">
        <v>24</v>
      </c>
      <c r="Q1049" s="53" t="s">
        <v>620</v>
      </c>
      <c r="R1049" s="34" t="s">
        <v>621</v>
      </c>
    </row>
    <row r="1050" spans="1:18" ht="66" hidden="1">
      <c r="A1050" s="53">
        <v>1</v>
      </c>
      <c r="B1050" s="90" t="s">
        <v>86</v>
      </c>
      <c r="C1050" s="53" t="s">
        <v>25</v>
      </c>
      <c r="D1050" s="53" t="s">
        <v>3285</v>
      </c>
      <c r="E1050" s="53" t="s">
        <v>584</v>
      </c>
      <c r="F1050" s="53" t="s">
        <v>552</v>
      </c>
      <c r="G1050" s="34" t="s">
        <v>3286</v>
      </c>
      <c r="H1050" s="53" t="s">
        <v>141</v>
      </c>
      <c r="I1050" s="34" t="s">
        <v>3287</v>
      </c>
      <c r="J1050" s="53"/>
      <c r="K1050" s="53"/>
      <c r="L1050" s="53"/>
      <c r="M1050" s="160">
        <v>17</v>
      </c>
      <c r="N1050" s="243">
        <v>46132</v>
      </c>
      <c r="O1050" s="244">
        <v>0.5</v>
      </c>
      <c r="P1050" s="53" t="s">
        <v>24</v>
      </c>
      <c r="Q1050" s="53" t="s">
        <v>643</v>
      </c>
      <c r="R1050" s="34" t="s">
        <v>644</v>
      </c>
    </row>
    <row r="1051" spans="1:18" ht="82.5" hidden="1">
      <c r="A1051" s="53">
        <v>2</v>
      </c>
      <c r="B1051" s="90" t="s">
        <v>101</v>
      </c>
      <c r="C1051" s="53" t="s">
        <v>25</v>
      </c>
      <c r="D1051" s="53" t="s">
        <v>3288</v>
      </c>
      <c r="E1051" s="53" t="s">
        <v>652</v>
      </c>
      <c r="F1051" s="53" t="s">
        <v>549</v>
      </c>
      <c r="G1051" s="34" t="s">
        <v>3289</v>
      </c>
      <c r="H1051" s="53" t="s">
        <v>141</v>
      </c>
      <c r="I1051" s="34" t="s">
        <v>3290</v>
      </c>
      <c r="J1051" s="53"/>
      <c r="K1051" s="53"/>
      <c r="L1051" s="53"/>
      <c r="M1051" s="160">
        <v>17</v>
      </c>
      <c r="N1051" s="243">
        <v>46132</v>
      </c>
      <c r="O1051" s="244">
        <v>2</v>
      </c>
      <c r="P1051" s="53" t="s">
        <v>24</v>
      </c>
      <c r="Q1051" s="53" t="s">
        <v>643</v>
      </c>
      <c r="R1051" s="34" t="s">
        <v>644</v>
      </c>
    </row>
    <row r="1052" spans="1:18" ht="49.5" hidden="1">
      <c r="A1052" s="53">
        <v>3</v>
      </c>
      <c r="B1052" s="90" t="s">
        <v>58</v>
      </c>
      <c r="C1052" s="53" t="s">
        <v>25</v>
      </c>
      <c r="D1052" s="53" t="s">
        <v>3278</v>
      </c>
      <c r="E1052" s="53" t="s">
        <v>652</v>
      </c>
      <c r="F1052" s="53" t="s">
        <v>549</v>
      </c>
      <c r="G1052" s="34" t="s">
        <v>3291</v>
      </c>
      <c r="H1052" s="53" t="s">
        <v>141</v>
      </c>
      <c r="I1052" s="34" t="s">
        <v>3292</v>
      </c>
      <c r="J1052" s="53"/>
      <c r="K1052" s="53"/>
      <c r="L1052" s="53"/>
      <c r="M1052" s="160">
        <v>17</v>
      </c>
      <c r="N1052" s="243">
        <v>46132</v>
      </c>
      <c r="O1052" s="244">
        <v>1</v>
      </c>
      <c r="P1052" s="53" t="s">
        <v>24</v>
      </c>
      <c r="Q1052" s="53" t="s">
        <v>643</v>
      </c>
      <c r="R1052" s="34" t="s">
        <v>644</v>
      </c>
    </row>
    <row r="1053" spans="1:18" ht="82.5" hidden="1">
      <c r="A1053" s="53">
        <v>1</v>
      </c>
      <c r="B1053" s="90" t="s">
        <v>3293</v>
      </c>
      <c r="C1053" s="53" t="s">
        <v>25</v>
      </c>
      <c r="D1053" s="53" t="s">
        <v>3285</v>
      </c>
      <c r="E1053" s="53" t="s">
        <v>652</v>
      </c>
      <c r="F1053" s="53" t="s">
        <v>549</v>
      </c>
      <c r="G1053" s="34" t="s">
        <v>3294</v>
      </c>
      <c r="H1053" s="53" t="s">
        <v>141</v>
      </c>
      <c r="I1053" s="34" t="s">
        <v>3295</v>
      </c>
      <c r="J1053" s="53"/>
      <c r="K1053" s="53"/>
      <c r="L1053" s="53"/>
      <c r="M1053" s="160">
        <v>17</v>
      </c>
      <c r="N1053" s="243">
        <v>46133</v>
      </c>
      <c r="O1053" s="244">
        <v>0.5</v>
      </c>
      <c r="P1053" s="53" t="s">
        <v>53</v>
      </c>
      <c r="Q1053" s="53" t="s">
        <v>620</v>
      </c>
      <c r="R1053" s="34" t="s">
        <v>621</v>
      </c>
    </row>
    <row r="1054" spans="1:18" ht="49.5" hidden="1">
      <c r="A1054" s="53">
        <v>2</v>
      </c>
      <c r="B1054" s="90" t="s">
        <v>59</v>
      </c>
      <c r="C1054" s="53" t="s">
        <v>25</v>
      </c>
      <c r="D1054" s="53" t="s">
        <v>3296</v>
      </c>
      <c r="E1054" s="53" t="s">
        <v>652</v>
      </c>
      <c r="F1054" s="53" t="s">
        <v>549</v>
      </c>
      <c r="G1054" s="34" t="s">
        <v>3297</v>
      </c>
      <c r="H1054" s="53" t="s">
        <v>141</v>
      </c>
      <c r="I1054" s="34" t="s">
        <v>3298</v>
      </c>
      <c r="J1054" s="53"/>
      <c r="K1054" s="53"/>
      <c r="L1054" s="53"/>
      <c r="M1054" s="160">
        <v>17</v>
      </c>
      <c r="N1054" s="243">
        <v>46133</v>
      </c>
      <c r="O1054" s="244">
        <v>1</v>
      </c>
      <c r="P1054" s="53" t="s">
        <v>24</v>
      </c>
      <c r="Q1054" s="53" t="s">
        <v>620</v>
      </c>
      <c r="R1054" s="34" t="s">
        <v>621</v>
      </c>
    </row>
    <row r="1055" spans="1:18" ht="82.5" hidden="1">
      <c r="A1055" s="53">
        <v>3</v>
      </c>
      <c r="B1055" s="90" t="s">
        <v>3299</v>
      </c>
      <c r="C1055" s="53" t="s">
        <v>25</v>
      </c>
      <c r="D1055" s="53" t="s">
        <v>3300</v>
      </c>
      <c r="E1055" s="53" t="s">
        <v>874</v>
      </c>
      <c r="F1055" s="53" t="s">
        <v>554</v>
      </c>
      <c r="G1055" s="34" t="s">
        <v>3301</v>
      </c>
      <c r="H1055" s="53" t="s">
        <v>141</v>
      </c>
      <c r="I1055" s="34" t="s">
        <v>3302</v>
      </c>
      <c r="J1055" s="53"/>
      <c r="K1055" s="53"/>
      <c r="L1055" s="53"/>
      <c r="M1055" s="160">
        <v>17</v>
      </c>
      <c r="N1055" s="243">
        <v>46133</v>
      </c>
      <c r="O1055" s="244">
        <v>0.5</v>
      </c>
      <c r="P1055" s="53" t="s">
        <v>24</v>
      </c>
      <c r="Q1055" s="53" t="s">
        <v>620</v>
      </c>
      <c r="R1055" s="34" t="s">
        <v>621</v>
      </c>
    </row>
    <row r="1056" spans="1:18" ht="66" hidden="1">
      <c r="A1056" s="53">
        <v>4</v>
      </c>
      <c r="B1056" s="90" t="s">
        <v>2255</v>
      </c>
      <c r="C1056" s="53" t="s">
        <v>25</v>
      </c>
      <c r="D1056" s="53" t="s">
        <v>3300</v>
      </c>
      <c r="E1056" s="53" t="s">
        <v>584</v>
      </c>
      <c r="F1056" s="53" t="s">
        <v>553</v>
      </c>
      <c r="G1056" s="34" t="s">
        <v>3303</v>
      </c>
      <c r="H1056" s="53" t="s">
        <v>141</v>
      </c>
      <c r="I1056" s="34" t="s">
        <v>3304</v>
      </c>
      <c r="J1056" s="53"/>
      <c r="K1056" s="53"/>
      <c r="L1056" s="53"/>
      <c r="M1056" s="160">
        <v>17</v>
      </c>
      <c r="N1056" s="243">
        <v>46133</v>
      </c>
      <c r="O1056" s="244">
        <v>0.5</v>
      </c>
      <c r="P1056" s="53" t="s">
        <v>24</v>
      </c>
      <c r="Q1056" s="53" t="s">
        <v>620</v>
      </c>
      <c r="R1056" s="34" t="s">
        <v>621</v>
      </c>
    </row>
    <row r="1057" spans="1:18" ht="66" hidden="1">
      <c r="A1057" s="53">
        <v>5</v>
      </c>
      <c r="B1057" s="90" t="s">
        <v>59</v>
      </c>
      <c r="C1057" s="53" t="s">
        <v>25</v>
      </c>
      <c r="D1057" s="53" t="s">
        <v>3296</v>
      </c>
      <c r="E1057" s="53" t="s">
        <v>652</v>
      </c>
      <c r="F1057" s="53" t="s">
        <v>549</v>
      </c>
      <c r="G1057" s="34" t="s">
        <v>3305</v>
      </c>
      <c r="H1057" s="53" t="s">
        <v>141</v>
      </c>
      <c r="I1057" s="34" t="s">
        <v>3306</v>
      </c>
      <c r="J1057" s="53"/>
      <c r="K1057" s="53"/>
      <c r="L1057" s="53"/>
      <c r="M1057" s="160">
        <v>17</v>
      </c>
      <c r="N1057" s="243">
        <v>46133</v>
      </c>
      <c r="O1057" s="244">
        <v>2</v>
      </c>
      <c r="P1057" s="53" t="s">
        <v>24</v>
      </c>
      <c r="Q1057" s="53" t="s">
        <v>620</v>
      </c>
      <c r="R1057" s="34" t="s">
        <v>621</v>
      </c>
    </row>
    <row r="1058" spans="1:18" ht="82.5" hidden="1">
      <c r="A1058" s="53">
        <v>6</v>
      </c>
      <c r="B1058" s="90" t="s">
        <v>3307</v>
      </c>
      <c r="C1058" s="53" t="s">
        <v>25</v>
      </c>
      <c r="D1058" s="53" t="s">
        <v>3300</v>
      </c>
      <c r="E1058" s="53" t="s">
        <v>592</v>
      </c>
      <c r="F1058" s="53" t="s">
        <v>552</v>
      </c>
      <c r="G1058" s="34" t="s">
        <v>3308</v>
      </c>
      <c r="H1058" s="53" t="s">
        <v>141</v>
      </c>
      <c r="I1058" s="34" t="s">
        <v>3309</v>
      </c>
      <c r="J1058" s="53"/>
      <c r="K1058" s="53"/>
      <c r="L1058" s="53"/>
      <c r="M1058" s="160">
        <v>17</v>
      </c>
      <c r="N1058" s="243">
        <v>46133</v>
      </c>
      <c r="O1058" s="244">
        <v>0.5</v>
      </c>
      <c r="P1058" s="53" t="s">
        <v>24</v>
      </c>
      <c r="Q1058" s="53" t="s">
        <v>620</v>
      </c>
      <c r="R1058" s="34" t="s">
        <v>621</v>
      </c>
    </row>
    <row r="1059" spans="1:18" ht="66" hidden="1">
      <c r="A1059" s="53">
        <v>7</v>
      </c>
      <c r="B1059" s="90" t="s">
        <v>2294</v>
      </c>
      <c r="C1059" s="53" t="s">
        <v>25</v>
      </c>
      <c r="D1059" s="53" t="s">
        <v>3310</v>
      </c>
      <c r="E1059" s="53" t="s">
        <v>874</v>
      </c>
      <c r="F1059" s="53" t="s">
        <v>557</v>
      </c>
      <c r="G1059" s="34" t="s">
        <v>3311</v>
      </c>
      <c r="H1059" s="53" t="s">
        <v>141</v>
      </c>
      <c r="I1059" s="34" t="s">
        <v>3312</v>
      </c>
      <c r="J1059" s="53"/>
      <c r="K1059" s="53"/>
      <c r="L1059" s="53"/>
      <c r="M1059" s="160">
        <v>17</v>
      </c>
      <c r="N1059" s="243">
        <v>46133</v>
      </c>
      <c r="O1059" s="244">
        <v>1.5</v>
      </c>
      <c r="P1059" s="53" t="s">
        <v>24</v>
      </c>
      <c r="Q1059" s="53" t="s">
        <v>620</v>
      </c>
      <c r="R1059" s="34" t="s">
        <v>621</v>
      </c>
    </row>
    <row r="1060" spans="1:18" ht="66" hidden="1">
      <c r="A1060" s="53">
        <v>1</v>
      </c>
      <c r="B1060" s="90" t="s">
        <v>71</v>
      </c>
      <c r="C1060" s="53" t="s">
        <v>25</v>
      </c>
      <c r="D1060" s="53" t="s">
        <v>3313</v>
      </c>
      <c r="E1060" s="53" t="s">
        <v>652</v>
      </c>
      <c r="F1060" s="53" t="s">
        <v>549</v>
      </c>
      <c r="G1060" s="34" t="s">
        <v>3314</v>
      </c>
      <c r="H1060" s="53" t="s">
        <v>141</v>
      </c>
      <c r="I1060" s="34" t="s">
        <v>3315</v>
      </c>
      <c r="J1060" s="53"/>
      <c r="K1060" s="53"/>
      <c r="L1060" s="53"/>
      <c r="M1060" s="160">
        <v>17</v>
      </c>
      <c r="N1060" s="243">
        <v>46133</v>
      </c>
      <c r="O1060" s="244">
        <v>0.5</v>
      </c>
      <c r="P1060" s="53" t="s">
        <v>24</v>
      </c>
      <c r="Q1060" s="53" t="s">
        <v>643</v>
      </c>
      <c r="R1060" s="34" t="s">
        <v>644</v>
      </c>
    </row>
    <row r="1061" spans="1:18" ht="49.5" hidden="1">
      <c r="A1061" s="53">
        <v>2</v>
      </c>
      <c r="B1061" s="90" t="s">
        <v>59</v>
      </c>
      <c r="C1061" s="53" t="s">
        <v>25</v>
      </c>
      <c r="D1061" s="53" t="s">
        <v>3313</v>
      </c>
      <c r="E1061" s="53" t="s">
        <v>652</v>
      </c>
      <c r="F1061" s="53" t="s">
        <v>549</v>
      </c>
      <c r="G1061" s="34" t="s">
        <v>3316</v>
      </c>
      <c r="H1061" s="53" t="s">
        <v>141</v>
      </c>
      <c r="I1061" s="34" t="s">
        <v>3317</v>
      </c>
      <c r="J1061" s="53"/>
      <c r="K1061" s="53"/>
      <c r="L1061" s="53"/>
      <c r="M1061" s="160">
        <v>17</v>
      </c>
      <c r="N1061" s="243">
        <v>46133</v>
      </c>
      <c r="O1061" s="244">
        <v>0.5</v>
      </c>
      <c r="P1061" s="53" t="s">
        <v>24</v>
      </c>
      <c r="Q1061" s="53" t="s">
        <v>643</v>
      </c>
      <c r="R1061" s="34" t="s">
        <v>644</v>
      </c>
    </row>
    <row r="1062" spans="1:18" ht="49.5" hidden="1">
      <c r="A1062" s="53">
        <v>3</v>
      </c>
      <c r="B1062" s="90" t="s">
        <v>3055</v>
      </c>
      <c r="C1062" s="53" t="s">
        <v>25</v>
      </c>
      <c r="D1062" s="53" t="s">
        <v>3313</v>
      </c>
      <c r="E1062" s="53" t="s">
        <v>652</v>
      </c>
      <c r="F1062" s="53" t="s">
        <v>549</v>
      </c>
      <c r="G1062" s="34" t="s">
        <v>3318</v>
      </c>
      <c r="H1062" s="53" t="s">
        <v>141</v>
      </c>
      <c r="I1062" s="34" t="s">
        <v>3319</v>
      </c>
      <c r="J1062" s="53"/>
      <c r="K1062" s="53"/>
      <c r="L1062" s="53"/>
      <c r="M1062" s="160">
        <v>17</v>
      </c>
      <c r="N1062" s="243">
        <v>46133</v>
      </c>
      <c r="O1062" s="244">
        <v>1</v>
      </c>
      <c r="P1062" s="53" t="s">
        <v>24</v>
      </c>
      <c r="Q1062" s="53" t="s">
        <v>643</v>
      </c>
      <c r="R1062" s="34" t="s">
        <v>644</v>
      </c>
    </row>
    <row r="1063" spans="1:18" ht="82.5" hidden="1">
      <c r="A1063" s="53">
        <v>4</v>
      </c>
      <c r="B1063" s="90" t="s">
        <v>101</v>
      </c>
      <c r="C1063" s="53" t="s">
        <v>25</v>
      </c>
      <c r="D1063" s="53" t="s">
        <v>3313</v>
      </c>
      <c r="E1063" s="53" t="s">
        <v>652</v>
      </c>
      <c r="F1063" s="53" t="s">
        <v>549</v>
      </c>
      <c r="G1063" s="34" t="s">
        <v>3320</v>
      </c>
      <c r="H1063" s="53" t="s">
        <v>141</v>
      </c>
      <c r="I1063" s="34" t="s">
        <v>3321</v>
      </c>
      <c r="J1063" s="53"/>
      <c r="K1063" s="53"/>
      <c r="L1063" s="53"/>
      <c r="M1063" s="160">
        <v>17</v>
      </c>
      <c r="N1063" s="243">
        <v>46133</v>
      </c>
      <c r="O1063" s="244">
        <v>1</v>
      </c>
      <c r="P1063" s="53" t="s">
        <v>24</v>
      </c>
      <c r="Q1063" s="53" t="s">
        <v>643</v>
      </c>
      <c r="R1063" s="34" t="s">
        <v>644</v>
      </c>
    </row>
    <row r="1064" spans="1:18" ht="66" hidden="1">
      <c r="A1064" s="53">
        <v>5</v>
      </c>
      <c r="B1064" s="90" t="s">
        <v>59</v>
      </c>
      <c r="C1064" s="53" t="s">
        <v>25</v>
      </c>
      <c r="D1064" s="53" t="s">
        <v>3313</v>
      </c>
      <c r="E1064" s="53" t="s">
        <v>652</v>
      </c>
      <c r="F1064" s="53" t="s">
        <v>549</v>
      </c>
      <c r="G1064" s="34" t="s">
        <v>3314</v>
      </c>
      <c r="H1064" s="53" t="s">
        <v>141</v>
      </c>
      <c r="I1064" s="34" t="s">
        <v>3315</v>
      </c>
      <c r="J1064" s="53"/>
      <c r="K1064" s="53"/>
      <c r="L1064" s="53"/>
      <c r="M1064" s="160">
        <v>17</v>
      </c>
      <c r="N1064" s="243">
        <v>46133</v>
      </c>
      <c r="O1064" s="244">
        <v>0.5</v>
      </c>
      <c r="P1064" s="53" t="s">
        <v>24</v>
      </c>
      <c r="Q1064" s="53" t="s">
        <v>643</v>
      </c>
      <c r="R1064" s="34" t="s">
        <v>644</v>
      </c>
    </row>
    <row r="1065" spans="1:18" ht="66" hidden="1">
      <c r="A1065" s="53">
        <v>6</v>
      </c>
      <c r="B1065" s="90" t="s">
        <v>71</v>
      </c>
      <c r="C1065" s="53" t="s">
        <v>25</v>
      </c>
      <c r="D1065" s="53" t="s">
        <v>3300</v>
      </c>
      <c r="E1065" s="53" t="s">
        <v>652</v>
      </c>
      <c r="F1065" s="53" t="s">
        <v>549</v>
      </c>
      <c r="G1065" s="34" t="s">
        <v>3322</v>
      </c>
      <c r="H1065" s="53" t="s">
        <v>141</v>
      </c>
      <c r="I1065" s="34" t="s">
        <v>3323</v>
      </c>
      <c r="J1065" s="53"/>
      <c r="K1065" s="53"/>
      <c r="L1065" s="53"/>
      <c r="M1065" s="160">
        <v>17</v>
      </c>
      <c r="N1065" s="243">
        <v>46133</v>
      </c>
      <c r="O1065" s="244">
        <v>0.5</v>
      </c>
      <c r="P1065" s="53" t="s">
        <v>24</v>
      </c>
      <c r="Q1065" s="53" t="s">
        <v>643</v>
      </c>
      <c r="R1065" s="34" t="s">
        <v>644</v>
      </c>
    </row>
    <row r="1066" spans="1:18" ht="99" hidden="1">
      <c r="A1066" s="53">
        <v>7</v>
      </c>
      <c r="B1066" s="90" t="s">
        <v>2421</v>
      </c>
      <c r="C1066" s="53" t="s">
        <v>25</v>
      </c>
      <c r="D1066" s="53" t="s">
        <v>3324</v>
      </c>
      <c r="E1066" s="53" t="s">
        <v>584</v>
      </c>
      <c r="F1066" s="53" t="s">
        <v>553</v>
      </c>
      <c r="G1066" s="34" t="s">
        <v>3325</v>
      </c>
      <c r="H1066" s="53" t="s">
        <v>141</v>
      </c>
      <c r="I1066" s="34" t="s">
        <v>3326</v>
      </c>
      <c r="J1066" s="53"/>
      <c r="K1066" s="53"/>
      <c r="L1066" s="53"/>
      <c r="M1066" s="160">
        <v>17</v>
      </c>
      <c r="N1066" s="243">
        <v>46133</v>
      </c>
      <c r="O1066" s="244">
        <v>1.5</v>
      </c>
      <c r="P1066" s="53" t="s">
        <v>53</v>
      </c>
      <c r="Q1066" s="53" t="s">
        <v>643</v>
      </c>
      <c r="R1066" s="34" t="s">
        <v>644</v>
      </c>
    </row>
    <row r="1067" spans="1:18" ht="66" hidden="1">
      <c r="A1067" s="53">
        <v>1</v>
      </c>
      <c r="B1067" s="90" t="s">
        <v>2421</v>
      </c>
      <c r="C1067" s="53" t="s">
        <v>25</v>
      </c>
      <c r="D1067" s="53" t="s">
        <v>3327</v>
      </c>
      <c r="E1067" s="53" t="s">
        <v>584</v>
      </c>
      <c r="F1067" s="53" t="s">
        <v>553</v>
      </c>
      <c r="G1067" s="34" t="s">
        <v>3328</v>
      </c>
      <c r="H1067" s="53" t="s">
        <v>141</v>
      </c>
      <c r="I1067" s="34" t="s">
        <v>3329</v>
      </c>
      <c r="J1067" s="53"/>
      <c r="K1067" s="53"/>
      <c r="L1067" s="53"/>
      <c r="M1067" s="160">
        <v>17</v>
      </c>
      <c r="N1067" s="243">
        <v>46134</v>
      </c>
      <c r="O1067" s="244">
        <v>1.5</v>
      </c>
      <c r="P1067" s="53" t="s">
        <v>24</v>
      </c>
      <c r="Q1067" s="53" t="s">
        <v>597</v>
      </c>
      <c r="R1067" s="34" t="s">
        <v>683</v>
      </c>
    </row>
    <row r="1068" spans="1:18" ht="66" hidden="1">
      <c r="A1068" s="53">
        <v>2</v>
      </c>
      <c r="B1068" s="90" t="s">
        <v>3330</v>
      </c>
      <c r="C1068" s="53" t="s">
        <v>3331</v>
      </c>
      <c r="D1068" s="53" t="s">
        <v>3332</v>
      </c>
      <c r="E1068" s="53" t="s">
        <v>592</v>
      </c>
      <c r="F1068" s="53" t="s">
        <v>558</v>
      </c>
      <c r="G1068" s="34" t="s">
        <v>3333</v>
      </c>
      <c r="H1068" s="53" t="s">
        <v>141</v>
      </c>
      <c r="I1068" s="34" t="s">
        <v>3334</v>
      </c>
      <c r="J1068" s="53"/>
      <c r="K1068" s="53"/>
      <c r="L1068" s="53"/>
      <c r="M1068" s="160">
        <v>17</v>
      </c>
      <c r="N1068" s="243">
        <v>46134</v>
      </c>
      <c r="O1068" s="244">
        <v>1.5</v>
      </c>
      <c r="P1068" s="53" t="s">
        <v>24</v>
      </c>
      <c r="Q1068" s="53" t="s">
        <v>597</v>
      </c>
      <c r="R1068" s="34" t="s">
        <v>683</v>
      </c>
    </row>
    <row r="1069" spans="1:18" ht="66" hidden="1">
      <c r="A1069" s="53">
        <v>3</v>
      </c>
      <c r="B1069" s="90" t="s">
        <v>2790</v>
      </c>
      <c r="C1069" s="53" t="s">
        <v>25</v>
      </c>
      <c r="D1069" s="53" t="s">
        <v>3335</v>
      </c>
      <c r="E1069" s="53" t="s">
        <v>592</v>
      </c>
      <c r="F1069" s="53" t="s">
        <v>553</v>
      </c>
      <c r="G1069" s="34" t="s">
        <v>3336</v>
      </c>
      <c r="H1069" s="53" t="s">
        <v>141</v>
      </c>
      <c r="I1069" s="34" t="s">
        <v>3337</v>
      </c>
      <c r="J1069" s="53"/>
      <c r="K1069" s="53"/>
      <c r="L1069" s="53"/>
      <c r="M1069" s="160">
        <v>17</v>
      </c>
      <c r="N1069" s="243">
        <v>46134</v>
      </c>
      <c r="O1069" s="244">
        <v>1</v>
      </c>
      <c r="P1069" s="53" t="s">
        <v>24</v>
      </c>
      <c r="Q1069" s="53" t="s">
        <v>597</v>
      </c>
      <c r="R1069" s="34" t="s">
        <v>683</v>
      </c>
    </row>
    <row r="1070" spans="1:18" ht="82.5" hidden="1">
      <c r="A1070" s="53">
        <v>4</v>
      </c>
      <c r="B1070" s="90" t="s">
        <v>3338</v>
      </c>
      <c r="C1070" s="53" t="s">
        <v>25</v>
      </c>
      <c r="D1070" s="53" t="s">
        <v>3339</v>
      </c>
      <c r="E1070" s="53" t="s">
        <v>652</v>
      </c>
      <c r="F1070" s="53" t="s">
        <v>549</v>
      </c>
      <c r="G1070" s="34" t="s">
        <v>3340</v>
      </c>
      <c r="H1070" s="53" t="s">
        <v>141</v>
      </c>
      <c r="I1070" s="34" t="s">
        <v>3341</v>
      </c>
      <c r="J1070" s="53"/>
      <c r="K1070" s="53"/>
      <c r="L1070" s="53"/>
      <c r="M1070" s="160">
        <v>17</v>
      </c>
      <c r="N1070" s="243">
        <v>46134</v>
      </c>
      <c r="O1070" s="244">
        <v>1</v>
      </c>
      <c r="P1070" s="53" t="s">
        <v>24</v>
      </c>
      <c r="Q1070" s="53" t="s">
        <v>597</v>
      </c>
      <c r="R1070" s="34" t="s">
        <v>683</v>
      </c>
    </row>
    <row r="1071" spans="1:18" ht="82.5" hidden="1">
      <c r="A1071" s="53">
        <v>5</v>
      </c>
      <c r="B1071" s="90" t="s">
        <v>3342</v>
      </c>
      <c r="C1071" s="53" t="s">
        <v>25</v>
      </c>
      <c r="D1071" s="53" t="s">
        <v>3343</v>
      </c>
      <c r="E1071" s="53" t="s">
        <v>612</v>
      </c>
      <c r="F1071" s="53" t="s">
        <v>549</v>
      </c>
      <c r="G1071" s="34" t="s">
        <v>3344</v>
      </c>
      <c r="H1071" s="53" t="s">
        <v>141</v>
      </c>
      <c r="I1071" s="34" t="s">
        <v>3345</v>
      </c>
      <c r="J1071" s="53"/>
      <c r="K1071" s="53"/>
      <c r="L1071" s="53"/>
      <c r="M1071" s="160">
        <v>17</v>
      </c>
      <c r="N1071" s="243">
        <v>46134</v>
      </c>
      <c r="O1071" s="244">
        <v>2</v>
      </c>
      <c r="P1071" s="53" t="s">
        <v>24</v>
      </c>
      <c r="Q1071" s="53" t="s">
        <v>597</v>
      </c>
      <c r="R1071" s="34" t="s">
        <v>683</v>
      </c>
    </row>
    <row r="1072" spans="1:18" ht="115.5" hidden="1">
      <c r="A1072" s="53">
        <v>1</v>
      </c>
      <c r="B1072" s="90" t="s">
        <v>3346</v>
      </c>
      <c r="C1072" s="53" t="s">
        <v>25</v>
      </c>
      <c r="D1072" s="53" t="s">
        <v>3347</v>
      </c>
      <c r="E1072" s="53" t="s">
        <v>592</v>
      </c>
      <c r="F1072" s="53" t="s">
        <v>553</v>
      </c>
      <c r="G1072" s="34" t="s">
        <v>3348</v>
      </c>
      <c r="H1072" s="53" t="s">
        <v>141</v>
      </c>
      <c r="I1072" s="34" t="s">
        <v>3349</v>
      </c>
      <c r="J1072" s="53"/>
      <c r="K1072" s="53"/>
      <c r="L1072" s="53"/>
      <c r="M1072" s="160">
        <v>17</v>
      </c>
      <c r="N1072" s="243">
        <v>46134</v>
      </c>
      <c r="O1072" s="244">
        <v>1</v>
      </c>
      <c r="P1072" s="53" t="s">
        <v>24</v>
      </c>
      <c r="Q1072" s="53" t="s">
        <v>575</v>
      </c>
      <c r="R1072" s="34" t="s">
        <v>708</v>
      </c>
    </row>
    <row r="1073" spans="1:18" ht="99" hidden="1">
      <c r="A1073" s="53">
        <v>2</v>
      </c>
      <c r="B1073" s="90" t="s">
        <v>3350</v>
      </c>
      <c r="C1073" s="53" t="s">
        <v>25</v>
      </c>
      <c r="D1073" s="53" t="s">
        <v>3351</v>
      </c>
      <c r="E1073" s="53" t="s">
        <v>592</v>
      </c>
      <c r="F1073" s="53" t="s">
        <v>553</v>
      </c>
      <c r="G1073" s="34" t="s">
        <v>3352</v>
      </c>
      <c r="H1073" s="53" t="s">
        <v>141</v>
      </c>
      <c r="I1073" s="34" t="s">
        <v>3353</v>
      </c>
      <c r="J1073" s="53"/>
      <c r="K1073" s="53"/>
      <c r="L1073" s="53"/>
      <c r="M1073" s="160">
        <v>17</v>
      </c>
      <c r="N1073" s="243">
        <v>46134</v>
      </c>
      <c r="O1073" s="244">
        <v>1</v>
      </c>
      <c r="P1073" s="53" t="s">
        <v>53</v>
      </c>
      <c r="Q1073" s="53" t="s">
        <v>575</v>
      </c>
      <c r="R1073" s="34" t="s">
        <v>708</v>
      </c>
    </row>
    <row r="1074" spans="1:18" ht="66" hidden="1">
      <c r="A1074" s="53">
        <v>3</v>
      </c>
      <c r="B1074" s="90" t="s">
        <v>3354</v>
      </c>
      <c r="C1074" s="53" t="s">
        <v>25</v>
      </c>
      <c r="D1074" s="53" t="s">
        <v>3355</v>
      </c>
      <c r="E1074" s="53" t="s">
        <v>584</v>
      </c>
      <c r="F1074" s="53" t="s">
        <v>552</v>
      </c>
      <c r="G1074" s="34" t="s">
        <v>3356</v>
      </c>
      <c r="H1074" s="53" t="s">
        <v>141</v>
      </c>
      <c r="I1074" s="34" t="s">
        <v>3357</v>
      </c>
      <c r="J1074" s="53"/>
      <c r="K1074" s="53"/>
      <c r="L1074" s="53"/>
      <c r="M1074" s="160">
        <v>17</v>
      </c>
      <c r="N1074" s="243">
        <v>46134</v>
      </c>
      <c r="O1074" s="244">
        <v>0.5</v>
      </c>
      <c r="P1074" s="53" t="s">
        <v>24</v>
      </c>
      <c r="Q1074" s="53" t="s">
        <v>575</v>
      </c>
      <c r="R1074" s="34" t="s">
        <v>708</v>
      </c>
    </row>
    <row r="1075" spans="1:18" ht="66" hidden="1">
      <c r="A1075" s="53">
        <v>4</v>
      </c>
      <c r="B1075" s="90" t="s">
        <v>59</v>
      </c>
      <c r="C1075" s="53" t="s">
        <v>25</v>
      </c>
      <c r="D1075" s="53" t="s">
        <v>3358</v>
      </c>
      <c r="E1075" s="53" t="s">
        <v>652</v>
      </c>
      <c r="F1075" s="53" t="s">
        <v>549</v>
      </c>
      <c r="G1075" s="34" t="s">
        <v>3359</v>
      </c>
      <c r="H1075" s="53" t="s">
        <v>141</v>
      </c>
      <c r="I1075" s="34" t="s">
        <v>3360</v>
      </c>
      <c r="J1075" s="53"/>
      <c r="K1075" s="53"/>
      <c r="L1075" s="53"/>
      <c r="M1075" s="160">
        <v>17</v>
      </c>
      <c r="N1075" s="243">
        <v>46134</v>
      </c>
      <c r="O1075" s="244">
        <v>1</v>
      </c>
      <c r="P1075" s="53" t="s">
        <v>24</v>
      </c>
      <c r="Q1075" s="53" t="s">
        <v>575</v>
      </c>
      <c r="R1075" s="34" t="s">
        <v>708</v>
      </c>
    </row>
    <row r="1076" spans="1:18" ht="66" hidden="1">
      <c r="A1076" s="53">
        <v>1</v>
      </c>
      <c r="B1076" s="90" t="s">
        <v>2421</v>
      </c>
      <c r="C1076" s="53" t="s">
        <v>25</v>
      </c>
      <c r="D1076" s="53" t="s">
        <v>3327</v>
      </c>
      <c r="E1076" s="53" t="s">
        <v>584</v>
      </c>
      <c r="F1076" s="53" t="s">
        <v>553</v>
      </c>
      <c r="G1076" s="34" t="s">
        <v>3361</v>
      </c>
      <c r="H1076" s="53" t="s">
        <v>141</v>
      </c>
      <c r="I1076" s="34" t="s">
        <v>3362</v>
      </c>
      <c r="J1076" s="53"/>
      <c r="K1076" s="53"/>
      <c r="L1076" s="53"/>
      <c r="M1076" s="160">
        <v>17</v>
      </c>
      <c r="N1076" s="243">
        <v>46135</v>
      </c>
      <c r="O1076" s="244">
        <v>2</v>
      </c>
      <c r="P1076" s="53" t="s">
        <v>24</v>
      </c>
      <c r="Q1076" s="53" t="s">
        <v>597</v>
      </c>
      <c r="R1076" s="34" t="s">
        <v>683</v>
      </c>
    </row>
    <row r="1077" spans="1:18" ht="66" hidden="1">
      <c r="A1077" s="53">
        <v>2</v>
      </c>
      <c r="B1077" s="90" t="s">
        <v>2790</v>
      </c>
      <c r="C1077" s="53" t="s">
        <v>25</v>
      </c>
      <c r="D1077" s="53" t="s">
        <v>3363</v>
      </c>
      <c r="E1077" s="53" t="s">
        <v>592</v>
      </c>
      <c r="F1077" s="53" t="s">
        <v>558</v>
      </c>
      <c r="G1077" s="34" t="s">
        <v>3336</v>
      </c>
      <c r="H1077" s="53" t="s">
        <v>141</v>
      </c>
      <c r="I1077" s="34" t="s">
        <v>3337</v>
      </c>
      <c r="J1077" s="53"/>
      <c r="K1077" s="53"/>
      <c r="L1077" s="53"/>
      <c r="M1077" s="160">
        <v>17</v>
      </c>
      <c r="N1077" s="243">
        <v>46135</v>
      </c>
      <c r="O1077" s="244">
        <v>2</v>
      </c>
      <c r="P1077" s="53" t="s">
        <v>24</v>
      </c>
      <c r="Q1077" s="53" t="s">
        <v>597</v>
      </c>
      <c r="R1077" s="34" t="s">
        <v>683</v>
      </c>
    </row>
    <row r="1078" spans="1:18" ht="115.5" hidden="1">
      <c r="A1078" s="53">
        <v>3</v>
      </c>
      <c r="B1078" s="90" t="s">
        <v>3364</v>
      </c>
      <c r="C1078" s="53" t="s">
        <v>25</v>
      </c>
      <c r="D1078" s="53" t="s">
        <v>3365</v>
      </c>
      <c r="E1078" s="53" t="s">
        <v>612</v>
      </c>
      <c r="F1078" s="53" t="s">
        <v>553</v>
      </c>
      <c r="G1078" s="34" t="s">
        <v>3136</v>
      </c>
      <c r="H1078" s="53" t="s">
        <v>141</v>
      </c>
      <c r="I1078" s="34" t="s">
        <v>3366</v>
      </c>
      <c r="J1078" s="53"/>
      <c r="K1078" s="53"/>
      <c r="L1078" s="53"/>
      <c r="M1078" s="160">
        <v>17</v>
      </c>
      <c r="N1078" s="243">
        <v>46135</v>
      </c>
      <c r="O1078" s="244">
        <v>3</v>
      </c>
      <c r="P1078" s="53" t="s">
        <v>53</v>
      </c>
      <c r="Q1078" s="53" t="s">
        <v>597</v>
      </c>
      <c r="R1078" s="34" t="s">
        <v>683</v>
      </c>
    </row>
    <row r="1079" spans="1:18" ht="82.5" hidden="1">
      <c r="A1079" s="53">
        <v>4</v>
      </c>
      <c r="B1079" s="90" t="s">
        <v>720</v>
      </c>
      <c r="C1079" s="53" t="s">
        <v>25</v>
      </c>
      <c r="D1079" s="53" t="s">
        <v>3367</v>
      </c>
      <c r="E1079" s="53" t="s">
        <v>652</v>
      </c>
      <c r="F1079" s="53" t="s">
        <v>549</v>
      </c>
      <c r="G1079" s="34" t="s">
        <v>3368</v>
      </c>
      <c r="H1079" s="53" t="s">
        <v>141</v>
      </c>
      <c r="I1079" s="34" t="s">
        <v>3369</v>
      </c>
      <c r="J1079" s="53"/>
      <c r="K1079" s="53"/>
      <c r="L1079" s="53"/>
      <c r="M1079" s="160">
        <v>17</v>
      </c>
      <c r="N1079" s="243">
        <v>46135</v>
      </c>
      <c r="O1079" s="244">
        <v>1.5</v>
      </c>
      <c r="P1079" s="53" t="s">
        <v>24</v>
      </c>
      <c r="Q1079" s="53" t="s">
        <v>597</v>
      </c>
      <c r="R1079" s="34" t="s">
        <v>683</v>
      </c>
    </row>
    <row r="1080" spans="1:18" ht="66" hidden="1">
      <c r="A1080" s="53">
        <v>5</v>
      </c>
      <c r="B1080" s="90" t="s">
        <v>100</v>
      </c>
      <c r="C1080" s="53" t="s">
        <v>25</v>
      </c>
      <c r="D1080" s="53" t="s">
        <v>3370</v>
      </c>
      <c r="E1080" s="53" t="s">
        <v>573</v>
      </c>
      <c r="F1080" s="53" t="s">
        <v>549</v>
      </c>
      <c r="G1080" s="34" t="s">
        <v>3371</v>
      </c>
      <c r="H1080" s="53" t="s">
        <v>141</v>
      </c>
      <c r="I1080" s="34" t="s">
        <v>3372</v>
      </c>
      <c r="J1080" s="53"/>
      <c r="K1080" s="53"/>
      <c r="L1080" s="53"/>
      <c r="M1080" s="160">
        <v>17</v>
      </c>
      <c r="N1080" s="243">
        <v>46135</v>
      </c>
      <c r="O1080" s="244">
        <v>1</v>
      </c>
      <c r="P1080" s="53" t="s">
        <v>24</v>
      </c>
      <c r="Q1080" s="53" t="s">
        <v>597</v>
      </c>
      <c r="R1080" s="34" t="s">
        <v>683</v>
      </c>
    </row>
    <row r="1081" spans="1:18" ht="115.5" hidden="1">
      <c r="A1081" s="53">
        <v>6</v>
      </c>
      <c r="B1081" s="90" t="s">
        <v>3063</v>
      </c>
      <c r="C1081" s="53" t="s">
        <v>3373</v>
      </c>
      <c r="D1081" s="53" t="s">
        <v>3374</v>
      </c>
      <c r="E1081" s="53" t="s">
        <v>612</v>
      </c>
      <c r="F1081" s="53" t="s">
        <v>556</v>
      </c>
      <c r="G1081" s="34" t="s">
        <v>3375</v>
      </c>
      <c r="H1081" s="53" t="s">
        <v>141</v>
      </c>
      <c r="I1081" s="34" t="s">
        <v>3376</v>
      </c>
      <c r="J1081" s="53"/>
      <c r="K1081" s="53"/>
      <c r="L1081" s="53"/>
      <c r="M1081" s="160">
        <v>17</v>
      </c>
      <c r="N1081" s="243">
        <v>46135</v>
      </c>
      <c r="O1081" s="244">
        <v>3</v>
      </c>
      <c r="P1081" s="53" t="s">
        <v>24</v>
      </c>
      <c r="Q1081" s="53" t="e">
        <v>#REF!</v>
      </c>
      <c r="R1081" s="34" t="s">
        <v>683</v>
      </c>
    </row>
    <row r="1082" spans="1:18" ht="82.5" hidden="1">
      <c r="A1082" s="53">
        <v>7</v>
      </c>
      <c r="B1082" s="90" t="s">
        <v>3377</v>
      </c>
      <c r="C1082" s="53" t="s">
        <v>3378</v>
      </c>
      <c r="D1082" s="53" t="s">
        <v>3379</v>
      </c>
      <c r="E1082" s="53" t="s">
        <v>584</v>
      </c>
      <c r="F1082" s="53" t="s">
        <v>553</v>
      </c>
      <c r="G1082" s="34" t="s">
        <v>3380</v>
      </c>
      <c r="H1082" s="53" t="s">
        <v>141</v>
      </c>
      <c r="I1082" s="34" t="s">
        <v>3381</v>
      </c>
      <c r="J1082" s="53"/>
      <c r="K1082" s="53"/>
      <c r="L1082" s="53"/>
      <c r="M1082" s="160">
        <v>17</v>
      </c>
      <c r="N1082" s="243">
        <v>46135</v>
      </c>
      <c r="O1082" s="244">
        <v>2.5</v>
      </c>
      <c r="P1082" s="53" t="s">
        <v>24</v>
      </c>
      <c r="Q1082" s="53" t="s">
        <v>597</v>
      </c>
      <c r="R1082" s="34" t="s">
        <v>683</v>
      </c>
    </row>
    <row r="1083" spans="1:18" ht="66" hidden="1">
      <c r="A1083" s="53">
        <v>1</v>
      </c>
      <c r="B1083" s="90" t="s">
        <v>2294</v>
      </c>
      <c r="C1083" s="53" t="s">
        <v>25</v>
      </c>
      <c r="D1083" s="53" t="s">
        <v>3382</v>
      </c>
      <c r="E1083" s="53" t="s">
        <v>573</v>
      </c>
      <c r="F1083" s="53" t="s">
        <v>557</v>
      </c>
      <c r="G1083" s="34" t="s">
        <v>3383</v>
      </c>
      <c r="H1083" s="53" t="s">
        <v>141</v>
      </c>
      <c r="I1083" s="34" t="s">
        <v>3384</v>
      </c>
      <c r="J1083" s="53"/>
      <c r="K1083" s="53"/>
      <c r="L1083" s="53"/>
      <c r="M1083" s="160">
        <v>17</v>
      </c>
      <c r="N1083" s="243">
        <v>46135</v>
      </c>
      <c r="O1083" s="244">
        <v>2</v>
      </c>
      <c r="P1083" s="53" t="s">
        <v>53</v>
      </c>
      <c r="Q1083" s="53" t="s">
        <v>575</v>
      </c>
      <c r="R1083" s="34" t="s">
        <v>708</v>
      </c>
    </row>
    <row r="1084" spans="1:18" ht="99" hidden="1">
      <c r="A1084" s="53">
        <v>1</v>
      </c>
      <c r="B1084" s="90" t="s">
        <v>2294</v>
      </c>
      <c r="C1084" s="53" t="s">
        <v>25</v>
      </c>
      <c r="D1084" s="53" t="s">
        <v>3385</v>
      </c>
      <c r="E1084" s="53" t="s">
        <v>874</v>
      </c>
      <c r="F1084" s="53" t="s">
        <v>557</v>
      </c>
      <c r="G1084" s="34" t="s">
        <v>3386</v>
      </c>
      <c r="H1084" s="53" t="s">
        <v>810</v>
      </c>
      <c r="I1084" s="34" t="s">
        <v>3387</v>
      </c>
      <c r="J1084" s="53"/>
      <c r="K1084" s="53"/>
      <c r="L1084" s="53"/>
      <c r="M1084" s="160">
        <v>17</v>
      </c>
      <c r="N1084" s="243">
        <v>46136</v>
      </c>
      <c r="O1084" s="244">
        <v>2</v>
      </c>
      <c r="P1084" s="53" t="s">
        <v>24</v>
      </c>
      <c r="Q1084" s="53" t="s">
        <v>643</v>
      </c>
      <c r="R1084" s="34" t="s">
        <v>766</v>
      </c>
    </row>
    <row r="1085" spans="1:18" ht="82.5" hidden="1">
      <c r="A1085" s="53">
        <v>2</v>
      </c>
      <c r="B1085" s="90" t="s">
        <v>3388</v>
      </c>
      <c r="C1085" s="53" t="s">
        <v>25</v>
      </c>
      <c r="D1085" s="53" t="s">
        <v>25</v>
      </c>
      <c r="E1085" s="53" t="s">
        <v>612</v>
      </c>
      <c r="F1085" s="53" t="s">
        <v>553</v>
      </c>
      <c r="G1085" s="34" t="s">
        <v>3389</v>
      </c>
      <c r="H1085" s="53" t="s">
        <v>141</v>
      </c>
      <c r="I1085" s="34" t="s">
        <v>3390</v>
      </c>
      <c r="J1085" s="53"/>
      <c r="K1085" s="53"/>
      <c r="L1085" s="53"/>
      <c r="M1085" s="160">
        <v>17</v>
      </c>
      <c r="N1085" s="243">
        <v>46136</v>
      </c>
      <c r="O1085" s="244">
        <v>0.5</v>
      </c>
      <c r="P1085" s="53" t="s">
        <v>24</v>
      </c>
      <c r="Q1085" s="53" t="s">
        <v>643</v>
      </c>
      <c r="R1085" s="34" t="s">
        <v>766</v>
      </c>
    </row>
    <row r="1086" spans="1:18" ht="66" hidden="1">
      <c r="A1086" s="53">
        <v>3</v>
      </c>
      <c r="B1086" s="90" t="s">
        <v>3055</v>
      </c>
      <c r="C1086" s="53" t="s">
        <v>25</v>
      </c>
      <c r="D1086" s="53" t="s">
        <v>3391</v>
      </c>
      <c r="E1086" s="53" t="s">
        <v>652</v>
      </c>
      <c r="F1086" s="53" t="s">
        <v>549</v>
      </c>
      <c r="G1086" s="34" t="s">
        <v>3392</v>
      </c>
      <c r="H1086" s="53" t="s">
        <v>141</v>
      </c>
      <c r="I1086" s="34" t="s">
        <v>3393</v>
      </c>
      <c r="J1086" s="53"/>
      <c r="K1086" s="53"/>
      <c r="L1086" s="53"/>
      <c r="M1086" s="160">
        <v>17</v>
      </c>
      <c r="N1086" s="243">
        <v>46136</v>
      </c>
      <c r="O1086" s="244">
        <v>1</v>
      </c>
      <c r="P1086" s="53" t="s">
        <v>24</v>
      </c>
      <c r="Q1086" s="53" t="s">
        <v>643</v>
      </c>
      <c r="R1086" s="34" t="s">
        <v>766</v>
      </c>
    </row>
    <row r="1087" spans="1:18" ht="82.5" hidden="1">
      <c r="A1087" s="53">
        <v>4</v>
      </c>
      <c r="B1087" s="90" t="s">
        <v>101</v>
      </c>
      <c r="C1087" s="53" t="s">
        <v>25</v>
      </c>
      <c r="D1087" s="53" t="s">
        <v>3391</v>
      </c>
      <c r="E1087" s="53" t="s">
        <v>652</v>
      </c>
      <c r="F1087" s="53" t="s">
        <v>549</v>
      </c>
      <c r="G1087" s="34" t="s">
        <v>3394</v>
      </c>
      <c r="H1087" s="53" t="s">
        <v>141</v>
      </c>
      <c r="I1087" s="34" t="s">
        <v>3395</v>
      </c>
      <c r="J1087" s="53"/>
      <c r="K1087" s="53"/>
      <c r="L1087" s="53"/>
      <c r="M1087" s="160">
        <v>17</v>
      </c>
      <c r="N1087" s="243">
        <v>46136</v>
      </c>
      <c r="O1087" s="244">
        <v>1</v>
      </c>
      <c r="P1087" s="53" t="s">
        <v>24</v>
      </c>
      <c r="Q1087" s="53" t="s">
        <v>643</v>
      </c>
      <c r="R1087" s="34" t="s">
        <v>766</v>
      </c>
    </row>
    <row r="1088" spans="1:18" ht="82.5" hidden="1">
      <c r="A1088" s="53">
        <v>5</v>
      </c>
      <c r="B1088" s="90" t="s">
        <v>309</v>
      </c>
      <c r="C1088" s="53" t="s">
        <v>25</v>
      </c>
      <c r="D1088" s="53" t="s">
        <v>3396</v>
      </c>
      <c r="E1088" s="53" t="s">
        <v>612</v>
      </c>
      <c r="F1088" s="53" t="s">
        <v>554</v>
      </c>
      <c r="G1088" s="34" t="s">
        <v>3397</v>
      </c>
      <c r="H1088" s="53" t="s">
        <v>141</v>
      </c>
      <c r="I1088" s="34" t="s">
        <v>3398</v>
      </c>
      <c r="J1088" s="53"/>
      <c r="K1088" s="53"/>
      <c r="L1088" s="53"/>
      <c r="M1088" s="160">
        <v>17</v>
      </c>
      <c r="N1088" s="243">
        <v>46136</v>
      </c>
      <c r="O1088" s="244">
        <v>0.5</v>
      </c>
      <c r="P1088" s="53" t="s">
        <v>24</v>
      </c>
      <c r="Q1088" s="53" t="s">
        <v>643</v>
      </c>
      <c r="R1088" s="34" t="s">
        <v>766</v>
      </c>
    </row>
    <row r="1089" spans="1:18" ht="49.5" hidden="1">
      <c r="A1089" s="53">
        <v>6</v>
      </c>
      <c r="B1089" s="90" t="s">
        <v>3399</v>
      </c>
      <c r="C1089" s="53" t="s">
        <v>25</v>
      </c>
      <c r="D1089" s="53" t="s">
        <v>3400</v>
      </c>
      <c r="E1089" s="53" t="s">
        <v>584</v>
      </c>
      <c r="F1089" s="53" t="s">
        <v>558</v>
      </c>
      <c r="G1089" s="34" t="s">
        <v>3401</v>
      </c>
      <c r="H1089" s="53" t="s">
        <v>141</v>
      </c>
      <c r="I1089" s="34" t="s">
        <v>3402</v>
      </c>
      <c r="J1089" s="53"/>
      <c r="K1089" s="53"/>
      <c r="L1089" s="53"/>
      <c r="M1089" s="160">
        <v>17</v>
      </c>
      <c r="N1089" s="243">
        <v>46136</v>
      </c>
      <c r="O1089" s="244">
        <v>0.5</v>
      </c>
      <c r="P1089" s="53" t="s">
        <v>24</v>
      </c>
      <c r="Q1089" s="53" t="s">
        <v>643</v>
      </c>
      <c r="R1089" s="34" t="s">
        <v>766</v>
      </c>
    </row>
    <row r="1090" spans="1:18" ht="82.5" hidden="1">
      <c r="A1090" s="53">
        <v>7</v>
      </c>
      <c r="B1090" s="90" t="s">
        <v>3403</v>
      </c>
      <c r="C1090" s="53" t="s">
        <v>25</v>
      </c>
      <c r="D1090" s="53" t="s">
        <v>3404</v>
      </c>
      <c r="E1090" s="53" t="s">
        <v>584</v>
      </c>
      <c r="F1090" s="53" t="s">
        <v>1071</v>
      </c>
      <c r="G1090" s="34" t="s">
        <v>3405</v>
      </c>
      <c r="H1090" s="53" t="s">
        <v>141</v>
      </c>
      <c r="I1090" s="34" t="s">
        <v>3406</v>
      </c>
      <c r="J1090" s="53"/>
      <c r="K1090" s="53"/>
      <c r="L1090" s="53"/>
      <c r="M1090" s="160">
        <v>17</v>
      </c>
      <c r="N1090" s="243">
        <v>46136</v>
      </c>
      <c r="O1090" s="244">
        <v>1</v>
      </c>
      <c r="P1090" s="53" t="s">
        <v>24</v>
      </c>
      <c r="Q1090" s="53" t="s">
        <v>643</v>
      </c>
      <c r="R1090" s="34" t="s">
        <v>766</v>
      </c>
    </row>
    <row r="1091" spans="1:18" ht="99" hidden="1">
      <c r="A1091" s="53">
        <v>5</v>
      </c>
      <c r="B1091" s="90" t="s">
        <v>3407</v>
      </c>
      <c r="C1091" s="53" t="s">
        <v>25</v>
      </c>
      <c r="D1091" s="53" t="s">
        <v>3396</v>
      </c>
      <c r="E1091" s="53" t="s">
        <v>612</v>
      </c>
      <c r="F1091" s="53" t="s">
        <v>554</v>
      </c>
      <c r="G1091" s="34" t="s">
        <v>3408</v>
      </c>
      <c r="H1091" s="53" t="s">
        <v>141</v>
      </c>
      <c r="I1091" s="34" t="s">
        <v>3409</v>
      </c>
      <c r="J1091" s="53"/>
      <c r="K1091" s="53"/>
      <c r="L1091" s="53"/>
      <c r="M1091" s="160">
        <v>17</v>
      </c>
      <c r="N1091" s="243">
        <v>46136</v>
      </c>
      <c r="O1091" s="244">
        <v>1</v>
      </c>
      <c r="P1091" s="53" t="s">
        <v>24</v>
      </c>
      <c r="Q1091" s="53" t="s">
        <v>643</v>
      </c>
      <c r="R1091" s="34" t="s">
        <v>766</v>
      </c>
    </row>
    <row r="1092" spans="1:18" ht="66" hidden="1">
      <c r="A1092" s="53">
        <v>9</v>
      </c>
      <c r="B1092" s="90" t="s">
        <v>915</v>
      </c>
      <c r="C1092" s="53" t="s">
        <v>25</v>
      </c>
      <c r="D1092" s="53" t="s">
        <v>3410</v>
      </c>
      <c r="E1092" s="53" t="s">
        <v>573</v>
      </c>
      <c r="F1092" s="53" t="s">
        <v>551</v>
      </c>
      <c r="G1092" s="34" t="s">
        <v>3411</v>
      </c>
      <c r="H1092" s="53" t="s">
        <v>141</v>
      </c>
      <c r="I1092" s="34" t="s">
        <v>3412</v>
      </c>
      <c r="J1092" s="53"/>
      <c r="K1092" s="53"/>
      <c r="L1092" s="53"/>
      <c r="M1092" s="160">
        <v>17</v>
      </c>
      <c r="N1092" s="243">
        <v>46136</v>
      </c>
      <c r="O1092" s="244">
        <v>4</v>
      </c>
      <c r="P1092" s="53" t="s">
        <v>24</v>
      </c>
      <c r="Q1092" s="53" t="s">
        <v>643</v>
      </c>
      <c r="R1092" s="34" t="s">
        <v>766</v>
      </c>
    </row>
    <row r="1093" spans="1:18" ht="82.5" hidden="1">
      <c r="A1093" s="53">
        <v>10</v>
      </c>
      <c r="B1093" s="90" t="s">
        <v>3413</v>
      </c>
      <c r="C1093" s="53" t="s">
        <v>25</v>
      </c>
      <c r="D1093" s="53" t="s">
        <v>3410</v>
      </c>
      <c r="E1093" s="53" t="s">
        <v>874</v>
      </c>
      <c r="F1093" s="53" t="s">
        <v>557</v>
      </c>
      <c r="G1093" s="34" t="s">
        <v>3414</v>
      </c>
      <c r="H1093" s="53" t="s">
        <v>141</v>
      </c>
      <c r="I1093" s="34" t="s">
        <v>3415</v>
      </c>
      <c r="J1093" s="53"/>
      <c r="K1093" s="53"/>
      <c r="L1093" s="53"/>
      <c r="M1093" s="160">
        <v>17</v>
      </c>
      <c r="N1093" s="243">
        <v>46136</v>
      </c>
      <c r="O1093" s="244">
        <v>3</v>
      </c>
      <c r="P1093" s="53" t="s">
        <v>24</v>
      </c>
      <c r="Q1093" s="53" t="s">
        <v>643</v>
      </c>
      <c r="R1093" s="34" t="s">
        <v>766</v>
      </c>
    </row>
    <row r="1094" spans="1:18" ht="66" hidden="1">
      <c r="A1094" s="53">
        <v>11</v>
      </c>
      <c r="B1094" s="90" t="s">
        <v>3416</v>
      </c>
      <c r="C1094" s="53" t="s">
        <v>25</v>
      </c>
      <c r="D1094" s="53" t="s">
        <v>3417</v>
      </c>
      <c r="E1094" s="53" t="s">
        <v>584</v>
      </c>
      <c r="F1094" s="53" t="s">
        <v>553</v>
      </c>
      <c r="G1094" s="34" t="s">
        <v>3418</v>
      </c>
      <c r="H1094" s="53" t="s">
        <v>141</v>
      </c>
      <c r="I1094" s="34" t="s">
        <v>3419</v>
      </c>
      <c r="J1094" s="53"/>
      <c r="K1094" s="53"/>
      <c r="L1094" s="53"/>
      <c r="M1094" s="160">
        <v>17</v>
      </c>
      <c r="N1094" s="243">
        <v>46136</v>
      </c>
      <c r="O1094" s="244">
        <v>1</v>
      </c>
      <c r="P1094" s="53" t="s">
        <v>24</v>
      </c>
      <c r="Q1094" s="53" t="s">
        <v>643</v>
      </c>
      <c r="R1094" s="34" t="s">
        <v>766</v>
      </c>
    </row>
    <row r="1095" spans="1:18" ht="66" hidden="1">
      <c r="A1095" s="53">
        <v>12</v>
      </c>
      <c r="B1095" s="90" t="s">
        <v>3420</v>
      </c>
      <c r="C1095" s="53" t="s">
        <v>25</v>
      </c>
      <c r="D1095" s="53" t="s">
        <v>25</v>
      </c>
      <c r="E1095" s="53" t="s">
        <v>573</v>
      </c>
      <c r="F1095" s="53" t="s">
        <v>551</v>
      </c>
      <c r="G1095" s="34" t="s">
        <v>3421</v>
      </c>
      <c r="H1095" s="53" t="s">
        <v>141</v>
      </c>
      <c r="I1095" s="34" t="s">
        <v>3422</v>
      </c>
      <c r="J1095" s="53"/>
      <c r="K1095" s="53"/>
      <c r="L1095" s="53"/>
      <c r="M1095" s="160">
        <v>17</v>
      </c>
      <c r="N1095" s="243">
        <v>46136</v>
      </c>
      <c r="O1095" s="244">
        <v>2</v>
      </c>
      <c r="P1095" s="53" t="s">
        <v>24</v>
      </c>
      <c r="Q1095" s="53" t="s">
        <v>643</v>
      </c>
      <c r="R1095" s="34" t="s">
        <v>766</v>
      </c>
    </row>
    <row r="1096" spans="1:18" ht="66" hidden="1">
      <c r="A1096" s="53">
        <v>13</v>
      </c>
      <c r="B1096" s="90" t="s">
        <v>3423</v>
      </c>
      <c r="C1096" s="53" t="s">
        <v>25</v>
      </c>
      <c r="D1096" s="53" t="s">
        <v>25</v>
      </c>
      <c r="E1096" s="53" t="s">
        <v>573</v>
      </c>
      <c r="F1096" s="53" t="s">
        <v>549</v>
      </c>
      <c r="G1096" s="34" t="s">
        <v>3421</v>
      </c>
      <c r="H1096" s="53" t="s">
        <v>141</v>
      </c>
      <c r="I1096" s="34" t="s">
        <v>3422</v>
      </c>
      <c r="J1096" s="53"/>
      <c r="K1096" s="53"/>
      <c r="L1096" s="53"/>
      <c r="M1096" s="160">
        <v>17</v>
      </c>
      <c r="N1096" s="243">
        <v>46136</v>
      </c>
      <c r="O1096" s="244">
        <v>2</v>
      </c>
      <c r="P1096" s="53" t="s">
        <v>24</v>
      </c>
      <c r="Q1096" s="53" t="s">
        <v>643</v>
      </c>
      <c r="R1096" s="34" t="s">
        <v>766</v>
      </c>
    </row>
    <row r="1097" spans="1:18" ht="66" hidden="1">
      <c r="A1097" s="53">
        <v>14</v>
      </c>
      <c r="B1097" s="90" t="s">
        <v>3424</v>
      </c>
      <c r="C1097" s="53" t="s">
        <v>25</v>
      </c>
      <c r="D1097" s="53" t="s">
        <v>25</v>
      </c>
      <c r="E1097" s="53" t="s">
        <v>573</v>
      </c>
      <c r="F1097" s="53" t="s">
        <v>551</v>
      </c>
      <c r="G1097" s="34" t="s">
        <v>3421</v>
      </c>
      <c r="H1097" s="53" t="s">
        <v>141</v>
      </c>
      <c r="I1097" s="34" t="s">
        <v>3422</v>
      </c>
      <c r="J1097" s="53"/>
      <c r="K1097" s="53"/>
      <c r="L1097" s="53"/>
      <c r="M1097" s="160">
        <v>17</v>
      </c>
      <c r="N1097" s="243">
        <v>46136</v>
      </c>
      <c r="O1097" s="244">
        <v>2</v>
      </c>
      <c r="P1097" s="53" t="s">
        <v>24</v>
      </c>
      <c r="Q1097" s="53" t="s">
        <v>643</v>
      </c>
      <c r="R1097" s="34" t="s">
        <v>766</v>
      </c>
    </row>
    <row r="1098" spans="1:18" ht="49.5" hidden="1">
      <c r="A1098" s="53">
        <v>15</v>
      </c>
      <c r="B1098" s="90" t="s">
        <v>3425</v>
      </c>
      <c r="C1098" s="53" t="s">
        <v>25</v>
      </c>
      <c r="D1098" s="53" t="s">
        <v>3396</v>
      </c>
      <c r="E1098" s="53" t="s">
        <v>612</v>
      </c>
      <c r="F1098" s="53" t="s">
        <v>554</v>
      </c>
      <c r="G1098" s="34" t="s">
        <v>3426</v>
      </c>
      <c r="H1098" s="53" t="s">
        <v>141</v>
      </c>
      <c r="I1098" s="34" t="s">
        <v>3427</v>
      </c>
      <c r="J1098" s="53"/>
      <c r="K1098" s="53"/>
      <c r="L1098" s="53"/>
      <c r="M1098" s="160">
        <v>17</v>
      </c>
      <c r="N1098" s="243">
        <v>46136</v>
      </c>
      <c r="O1098" s="244">
        <v>0.5</v>
      </c>
      <c r="P1098" s="53" t="s">
        <v>24</v>
      </c>
      <c r="Q1098" s="53" t="s">
        <v>643</v>
      </c>
      <c r="R1098" s="34" t="s">
        <v>766</v>
      </c>
    </row>
    <row r="1099" spans="1:18" ht="82.5" hidden="1">
      <c r="A1099" s="53">
        <v>16</v>
      </c>
      <c r="B1099" s="90" t="s">
        <v>86</v>
      </c>
      <c r="C1099" s="53" t="s">
        <v>25</v>
      </c>
      <c r="D1099" s="53" t="s">
        <v>3428</v>
      </c>
      <c r="E1099" s="53" t="s">
        <v>584</v>
      </c>
      <c r="F1099" s="53" t="s">
        <v>552</v>
      </c>
      <c r="G1099" s="34" t="s">
        <v>3429</v>
      </c>
      <c r="H1099" s="53" t="s">
        <v>141</v>
      </c>
      <c r="I1099" s="34" t="s">
        <v>3430</v>
      </c>
      <c r="J1099" s="53"/>
      <c r="K1099" s="53"/>
      <c r="L1099" s="53"/>
      <c r="M1099" s="160">
        <v>17</v>
      </c>
      <c r="N1099" s="243">
        <v>46136</v>
      </c>
      <c r="O1099" s="244">
        <v>1</v>
      </c>
      <c r="P1099" s="53" t="s">
        <v>24</v>
      </c>
      <c r="Q1099" s="53" t="s">
        <v>643</v>
      </c>
      <c r="R1099" s="34" t="s">
        <v>766</v>
      </c>
    </row>
    <row r="1100" spans="1:18" ht="82.5" hidden="1">
      <c r="A1100" s="53">
        <v>17</v>
      </c>
      <c r="B1100" s="90" t="s">
        <v>1488</v>
      </c>
      <c r="C1100" s="53" t="s">
        <v>25</v>
      </c>
      <c r="D1100" s="53" t="s">
        <v>3428</v>
      </c>
      <c r="E1100" s="53" t="s">
        <v>584</v>
      </c>
      <c r="F1100" s="53" t="s">
        <v>552</v>
      </c>
      <c r="G1100" s="34" t="s">
        <v>3429</v>
      </c>
      <c r="H1100" s="53" t="s">
        <v>141</v>
      </c>
      <c r="I1100" s="34" t="s">
        <v>3430</v>
      </c>
      <c r="J1100" s="53"/>
      <c r="K1100" s="53"/>
      <c r="L1100" s="53"/>
      <c r="M1100" s="160">
        <v>17</v>
      </c>
      <c r="N1100" s="243">
        <v>46136</v>
      </c>
      <c r="O1100" s="244">
        <v>1</v>
      </c>
      <c r="P1100" s="53" t="s">
        <v>24</v>
      </c>
      <c r="Q1100" s="53" t="s">
        <v>643</v>
      </c>
      <c r="R1100" s="34" t="s">
        <v>766</v>
      </c>
    </row>
    <row r="1101" spans="1:18" ht="66" hidden="1">
      <c r="A1101" s="53">
        <v>18</v>
      </c>
      <c r="B1101" s="90" t="s">
        <v>3431</v>
      </c>
      <c r="C1101" s="53" t="s">
        <v>25</v>
      </c>
      <c r="D1101" s="53" t="s">
        <v>3410</v>
      </c>
      <c r="E1101" s="53" t="s">
        <v>573</v>
      </c>
      <c r="F1101" s="53" t="s">
        <v>551</v>
      </c>
      <c r="G1101" s="34" t="s">
        <v>3432</v>
      </c>
      <c r="H1101" s="53" t="s">
        <v>141</v>
      </c>
      <c r="I1101" s="34" t="s">
        <v>3433</v>
      </c>
      <c r="J1101" s="53"/>
      <c r="K1101" s="53"/>
      <c r="L1101" s="53"/>
      <c r="M1101" s="160">
        <v>17</v>
      </c>
      <c r="N1101" s="243">
        <v>46136</v>
      </c>
      <c r="O1101" s="244">
        <v>1</v>
      </c>
      <c r="P1101" s="53" t="s">
        <v>24</v>
      </c>
      <c r="Q1101" s="53" t="s">
        <v>643</v>
      </c>
      <c r="R1101" s="34" t="s">
        <v>766</v>
      </c>
    </row>
    <row r="1102" spans="1:18" ht="66" hidden="1">
      <c r="A1102" s="53">
        <v>19</v>
      </c>
      <c r="B1102" s="90" t="s">
        <v>58</v>
      </c>
      <c r="C1102" s="53" t="s">
        <v>25</v>
      </c>
      <c r="D1102" s="53" t="s">
        <v>3391</v>
      </c>
      <c r="E1102" s="53" t="s">
        <v>652</v>
      </c>
      <c r="F1102" s="53" t="s">
        <v>549</v>
      </c>
      <c r="G1102" s="34" t="s">
        <v>3434</v>
      </c>
      <c r="H1102" s="53" t="s">
        <v>141</v>
      </c>
      <c r="I1102" s="34" t="s">
        <v>3435</v>
      </c>
      <c r="J1102" s="53"/>
      <c r="K1102" s="53"/>
      <c r="L1102" s="53"/>
      <c r="M1102" s="160">
        <v>17</v>
      </c>
      <c r="N1102" s="243">
        <v>46136</v>
      </c>
      <c r="O1102" s="244">
        <v>1</v>
      </c>
      <c r="P1102" s="53" t="s">
        <v>24</v>
      </c>
      <c r="Q1102" s="53" t="s">
        <v>643</v>
      </c>
      <c r="R1102" s="34" t="s">
        <v>766</v>
      </c>
    </row>
    <row r="1103" spans="1:18" ht="99" hidden="1">
      <c r="A1103" s="53">
        <v>1</v>
      </c>
      <c r="B1103" s="90" t="s">
        <v>3436</v>
      </c>
      <c r="C1103" s="53" t="s">
        <v>25</v>
      </c>
      <c r="D1103" s="53" t="s">
        <v>3437</v>
      </c>
      <c r="E1103" s="53" t="s">
        <v>573</v>
      </c>
      <c r="F1103" s="53" t="s">
        <v>551</v>
      </c>
      <c r="G1103" s="34" t="s">
        <v>3438</v>
      </c>
      <c r="H1103" s="53" t="s">
        <v>141</v>
      </c>
      <c r="I1103" s="34" t="s">
        <v>3439</v>
      </c>
      <c r="J1103" s="53"/>
      <c r="K1103" s="53"/>
      <c r="L1103" s="53"/>
      <c r="M1103" s="160">
        <v>17</v>
      </c>
      <c r="N1103" s="243">
        <v>46136</v>
      </c>
      <c r="O1103" s="244">
        <v>2</v>
      </c>
      <c r="P1103" s="53" t="s">
        <v>24</v>
      </c>
      <c r="Q1103" s="53" t="s">
        <v>620</v>
      </c>
      <c r="R1103" s="34" t="s">
        <v>801</v>
      </c>
    </row>
    <row r="1104" spans="1:18" ht="49.5" hidden="1">
      <c r="A1104" s="53">
        <v>2</v>
      </c>
      <c r="B1104" s="90" t="s">
        <v>101</v>
      </c>
      <c r="C1104" s="53" t="s">
        <v>25</v>
      </c>
      <c r="D1104" s="53" t="s">
        <v>3440</v>
      </c>
      <c r="E1104" s="53" t="s">
        <v>652</v>
      </c>
      <c r="F1104" s="53" t="s">
        <v>549</v>
      </c>
      <c r="G1104" s="34" t="s">
        <v>3441</v>
      </c>
      <c r="H1104" s="53" t="s">
        <v>141</v>
      </c>
      <c r="I1104" s="34" t="s">
        <v>3442</v>
      </c>
      <c r="J1104" s="53"/>
      <c r="K1104" s="53"/>
      <c r="L1104" s="53"/>
      <c r="M1104" s="160">
        <v>17</v>
      </c>
      <c r="N1104" s="243">
        <v>46136</v>
      </c>
      <c r="O1104" s="244">
        <v>1</v>
      </c>
      <c r="P1104" s="53" t="s">
        <v>24</v>
      </c>
      <c r="Q1104" s="53" t="s">
        <v>620</v>
      </c>
      <c r="R1104" s="34" t="s">
        <v>801</v>
      </c>
    </row>
    <row r="1105" spans="1:18" ht="99" hidden="1">
      <c r="A1105" s="53">
        <v>3</v>
      </c>
      <c r="B1105" s="90" t="s">
        <v>3443</v>
      </c>
      <c r="C1105" s="53" t="s">
        <v>25</v>
      </c>
      <c r="D1105" s="53" t="s">
        <v>25</v>
      </c>
      <c r="E1105" s="53" t="s">
        <v>592</v>
      </c>
      <c r="F1105" s="53" t="s">
        <v>555</v>
      </c>
      <c r="G1105" s="34" t="s">
        <v>3444</v>
      </c>
      <c r="H1105" s="53" t="s">
        <v>141</v>
      </c>
      <c r="I1105" s="34" t="s">
        <v>3445</v>
      </c>
      <c r="J1105" s="53"/>
      <c r="K1105" s="53"/>
      <c r="L1105" s="53"/>
      <c r="M1105" s="160">
        <v>17</v>
      </c>
      <c r="N1105" s="243">
        <v>46136</v>
      </c>
      <c r="O1105" s="244">
        <v>0.5</v>
      </c>
      <c r="P1105" s="53" t="s">
        <v>24</v>
      </c>
      <c r="Q1105" s="53" t="s">
        <v>620</v>
      </c>
      <c r="R1105" s="34" t="s">
        <v>801</v>
      </c>
    </row>
    <row r="1106" spans="1:18" ht="49.5" hidden="1">
      <c r="A1106" s="53">
        <v>4</v>
      </c>
      <c r="B1106" s="90" t="s">
        <v>3446</v>
      </c>
      <c r="C1106" s="53" t="s">
        <v>25</v>
      </c>
      <c r="D1106" s="53" t="s">
        <v>3437</v>
      </c>
      <c r="E1106" s="53" t="s">
        <v>573</v>
      </c>
      <c r="F1106" s="53" t="s">
        <v>551</v>
      </c>
      <c r="G1106" s="34" t="s">
        <v>3447</v>
      </c>
      <c r="H1106" s="53" t="s">
        <v>141</v>
      </c>
      <c r="I1106" s="34" t="s">
        <v>3448</v>
      </c>
      <c r="J1106" s="53"/>
      <c r="K1106" s="53"/>
      <c r="L1106" s="53"/>
      <c r="M1106" s="160">
        <v>17</v>
      </c>
      <c r="N1106" s="243">
        <v>46136</v>
      </c>
      <c r="O1106" s="244">
        <v>0.5</v>
      </c>
      <c r="P1106" s="53" t="s">
        <v>111</v>
      </c>
      <c r="Q1106" s="53" t="s">
        <v>620</v>
      </c>
      <c r="R1106" s="34" t="s">
        <v>801</v>
      </c>
    </row>
    <row r="1107" spans="1:18" ht="49.5" hidden="1">
      <c r="A1107" s="53">
        <v>5</v>
      </c>
      <c r="B1107" s="90" t="s">
        <v>3449</v>
      </c>
      <c r="C1107" s="53" t="s">
        <v>25</v>
      </c>
      <c r="D1107" s="53" t="s">
        <v>3437</v>
      </c>
      <c r="E1107" s="53" t="s">
        <v>573</v>
      </c>
      <c r="F1107" s="53" t="s">
        <v>551</v>
      </c>
      <c r="G1107" s="34" t="s">
        <v>3447</v>
      </c>
      <c r="H1107" s="53" t="s">
        <v>141</v>
      </c>
      <c r="I1107" s="34" t="s">
        <v>3448</v>
      </c>
      <c r="J1107" s="53"/>
      <c r="K1107" s="53"/>
      <c r="L1107" s="53"/>
      <c r="M1107" s="160">
        <v>17</v>
      </c>
      <c r="N1107" s="243">
        <v>46136</v>
      </c>
      <c r="O1107" s="244">
        <v>0.5</v>
      </c>
      <c r="P1107" s="53" t="s">
        <v>24</v>
      </c>
      <c r="Q1107" s="53" t="s">
        <v>620</v>
      </c>
      <c r="R1107" s="34" t="s">
        <v>801</v>
      </c>
    </row>
    <row r="1108" spans="1:18" ht="49.5" hidden="1">
      <c r="A1108" s="53">
        <v>6</v>
      </c>
      <c r="B1108" s="90" t="s">
        <v>58</v>
      </c>
      <c r="C1108" s="53" t="s">
        <v>25</v>
      </c>
      <c r="D1108" s="53" t="s">
        <v>3440</v>
      </c>
      <c r="E1108" s="53" t="s">
        <v>652</v>
      </c>
      <c r="F1108" s="53" t="s">
        <v>549</v>
      </c>
      <c r="G1108" s="34" t="s">
        <v>3450</v>
      </c>
      <c r="H1108" s="53" t="s">
        <v>141</v>
      </c>
      <c r="I1108" s="34" t="s">
        <v>3451</v>
      </c>
      <c r="J1108" s="53"/>
      <c r="K1108" s="53"/>
      <c r="L1108" s="53"/>
      <c r="M1108" s="160">
        <v>17</v>
      </c>
      <c r="N1108" s="243">
        <v>46136</v>
      </c>
      <c r="O1108" s="244">
        <v>1</v>
      </c>
      <c r="P1108" s="53" t="s">
        <v>24</v>
      </c>
      <c r="Q1108" s="53" t="s">
        <v>620</v>
      </c>
      <c r="R1108" s="34" t="s">
        <v>801</v>
      </c>
    </row>
    <row r="1109" spans="1:18" ht="49.5" hidden="1">
      <c r="A1109" s="53">
        <v>7</v>
      </c>
      <c r="B1109" s="90" t="s">
        <v>58</v>
      </c>
      <c r="C1109" s="53" t="s">
        <v>25</v>
      </c>
      <c r="D1109" s="53" t="s">
        <v>3440</v>
      </c>
      <c r="E1109" s="53" t="s">
        <v>652</v>
      </c>
      <c r="F1109" s="53" t="s">
        <v>549</v>
      </c>
      <c r="G1109" s="34" t="s">
        <v>2243</v>
      </c>
      <c r="H1109" s="53" t="s">
        <v>141</v>
      </c>
      <c r="I1109" s="34" t="s">
        <v>3452</v>
      </c>
      <c r="J1109" s="53"/>
      <c r="K1109" s="53"/>
      <c r="L1109" s="53"/>
      <c r="M1109" s="160">
        <v>17</v>
      </c>
      <c r="N1109" s="243">
        <v>46136</v>
      </c>
      <c r="O1109" s="244">
        <v>1</v>
      </c>
      <c r="P1109" s="53" t="s">
        <v>24</v>
      </c>
      <c r="Q1109" s="53" t="s">
        <v>620</v>
      </c>
      <c r="R1109" s="34" t="s">
        <v>801</v>
      </c>
    </row>
    <row r="1110" spans="1:18" ht="49.5" hidden="1">
      <c r="A1110" s="53">
        <v>8</v>
      </c>
      <c r="B1110" s="90" t="s">
        <v>71</v>
      </c>
      <c r="C1110" s="53" t="s">
        <v>25</v>
      </c>
      <c r="D1110" s="53" t="s">
        <v>3440</v>
      </c>
      <c r="E1110" s="53" t="s">
        <v>652</v>
      </c>
      <c r="F1110" s="53" t="s">
        <v>549</v>
      </c>
      <c r="G1110" s="34" t="s">
        <v>2243</v>
      </c>
      <c r="H1110" s="53" t="s">
        <v>141</v>
      </c>
      <c r="I1110" s="34" t="s">
        <v>3452</v>
      </c>
      <c r="J1110" s="53"/>
      <c r="K1110" s="53"/>
      <c r="L1110" s="53"/>
      <c r="M1110" s="160">
        <v>17</v>
      </c>
      <c r="N1110" s="243">
        <v>46136</v>
      </c>
      <c r="O1110" s="244">
        <v>1</v>
      </c>
      <c r="P1110" s="53" t="s">
        <v>24</v>
      </c>
      <c r="Q1110" s="53" t="s">
        <v>620</v>
      </c>
      <c r="R1110" s="34" t="s">
        <v>801</v>
      </c>
    </row>
    <row r="1111" spans="1:18" ht="49.5" hidden="1">
      <c r="A1111" s="50">
        <v>1</v>
      </c>
      <c r="B1111" s="90" t="s">
        <v>71</v>
      </c>
      <c r="C1111" s="50" t="s">
        <v>25</v>
      </c>
      <c r="D1111" s="50" t="s">
        <v>3460</v>
      </c>
      <c r="E1111" s="50" t="s">
        <v>652</v>
      </c>
      <c r="F1111" s="53" t="s">
        <v>551</v>
      </c>
      <c r="G1111" s="34" t="s">
        <v>3461</v>
      </c>
      <c r="H1111" s="50" t="s">
        <v>141</v>
      </c>
      <c r="I1111" s="34" t="s">
        <v>3462</v>
      </c>
      <c r="J1111" s="50"/>
      <c r="K1111" s="50"/>
      <c r="L1111" s="50"/>
      <c r="M1111" s="54">
        <v>18</v>
      </c>
      <c r="N1111" s="226">
        <v>46137</v>
      </c>
      <c r="O1111" s="225">
        <v>1</v>
      </c>
      <c r="P1111" s="53" t="s">
        <v>24</v>
      </c>
      <c r="Q1111" s="50" t="s">
        <v>643</v>
      </c>
      <c r="R1111" s="34" t="s">
        <v>766</v>
      </c>
    </row>
    <row r="1112" spans="1:18" ht="99" hidden="1">
      <c r="A1112" s="50">
        <v>2</v>
      </c>
      <c r="B1112" s="90" t="s">
        <v>3443</v>
      </c>
      <c r="C1112" s="50" t="s">
        <v>25</v>
      </c>
      <c r="D1112" s="50" t="s">
        <v>3463</v>
      </c>
      <c r="E1112" s="50" t="s">
        <v>592</v>
      </c>
      <c r="F1112" s="53" t="s">
        <v>555</v>
      </c>
      <c r="G1112" s="34" t="s">
        <v>3464</v>
      </c>
      <c r="H1112" s="50" t="s">
        <v>141</v>
      </c>
      <c r="I1112" s="34" t="s">
        <v>3465</v>
      </c>
      <c r="J1112" s="50"/>
      <c r="K1112" s="50"/>
      <c r="L1112" s="50"/>
      <c r="M1112" s="54">
        <v>18</v>
      </c>
      <c r="N1112" s="226">
        <v>46137</v>
      </c>
      <c r="O1112" s="225">
        <v>2</v>
      </c>
      <c r="P1112" s="53" t="s">
        <v>24</v>
      </c>
      <c r="Q1112" s="50" t="s">
        <v>643</v>
      </c>
      <c r="R1112" s="34" t="s">
        <v>766</v>
      </c>
    </row>
    <row r="1113" spans="1:18" ht="66" hidden="1">
      <c r="A1113" s="50">
        <v>3</v>
      </c>
      <c r="B1113" s="90" t="s">
        <v>3466</v>
      </c>
      <c r="C1113" s="50" t="s">
        <v>25</v>
      </c>
      <c r="D1113" s="50" t="s">
        <v>25</v>
      </c>
      <c r="E1113" s="50" t="s">
        <v>652</v>
      </c>
      <c r="F1113" s="53" t="s">
        <v>552</v>
      </c>
      <c r="G1113" s="34" t="s">
        <v>3467</v>
      </c>
      <c r="H1113" s="50" t="s">
        <v>141</v>
      </c>
      <c r="I1113" s="34" t="s">
        <v>3468</v>
      </c>
      <c r="J1113" s="50"/>
      <c r="K1113" s="50"/>
      <c r="L1113" s="50"/>
      <c r="M1113" s="54">
        <v>18</v>
      </c>
      <c r="N1113" s="226">
        <v>46137</v>
      </c>
      <c r="O1113" s="225">
        <v>4</v>
      </c>
      <c r="P1113" s="53" t="s">
        <v>24</v>
      </c>
      <c r="Q1113" s="50" t="s">
        <v>643</v>
      </c>
      <c r="R1113" s="34" t="s">
        <v>766</v>
      </c>
    </row>
    <row r="1114" spans="1:18" ht="49.5" hidden="1">
      <c r="A1114" s="50">
        <v>4</v>
      </c>
      <c r="B1114" s="90" t="s">
        <v>71</v>
      </c>
      <c r="C1114" s="50" t="s">
        <v>25</v>
      </c>
      <c r="D1114" s="50" t="s">
        <v>3460</v>
      </c>
      <c r="E1114" s="50" t="s">
        <v>652</v>
      </c>
      <c r="F1114" s="53" t="s">
        <v>551</v>
      </c>
      <c r="G1114" s="34" t="s">
        <v>3469</v>
      </c>
      <c r="H1114" s="50" t="s">
        <v>141</v>
      </c>
      <c r="I1114" s="34" t="s">
        <v>3470</v>
      </c>
      <c r="J1114" s="50"/>
      <c r="K1114" s="50"/>
      <c r="L1114" s="50"/>
      <c r="M1114" s="54">
        <v>18</v>
      </c>
      <c r="N1114" s="226">
        <v>46137</v>
      </c>
      <c r="O1114" s="225">
        <v>1</v>
      </c>
      <c r="P1114" s="53" t="s">
        <v>24</v>
      </c>
      <c r="Q1114" s="50" t="s">
        <v>643</v>
      </c>
      <c r="R1114" s="34" t="s">
        <v>766</v>
      </c>
    </row>
    <row r="1115" spans="1:18" ht="82.5" hidden="1">
      <c r="A1115" s="50">
        <v>5</v>
      </c>
      <c r="B1115" s="90" t="s">
        <v>3471</v>
      </c>
      <c r="C1115" s="50" t="s">
        <v>25</v>
      </c>
      <c r="D1115" s="50" t="s">
        <v>3472</v>
      </c>
      <c r="E1115" s="50" t="s">
        <v>612</v>
      </c>
      <c r="F1115" s="53" t="s">
        <v>551</v>
      </c>
      <c r="G1115" s="34" t="s">
        <v>1350</v>
      </c>
      <c r="H1115" s="50" t="s">
        <v>141</v>
      </c>
      <c r="I1115" s="34" t="s">
        <v>3473</v>
      </c>
      <c r="J1115" s="50"/>
      <c r="K1115" s="50"/>
      <c r="L1115" s="50"/>
      <c r="M1115" s="54">
        <v>18</v>
      </c>
      <c r="N1115" s="226">
        <v>46137</v>
      </c>
      <c r="O1115" s="225">
        <v>1</v>
      </c>
      <c r="P1115" s="53" t="s">
        <v>24</v>
      </c>
      <c r="Q1115" s="50" t="s">
        <v>643</v>
      </c>
      <c r="R1115" s="34" t="s">
        <v>766</v>
      </c>
    </row>
    <row r="1116" spans="1:18" ht="49.5" hidden="1">
      <c r="A1116" s="50">
        <v>6</v>
      </c>
      <c r="B1116" s="90" t="s">
        <v>58</v>
      </c>
      <c r="C1116" s="50" t="s">
        <v>25</v>
      </c>
      <c r="D1116" s="50" t="s">
        <v>3460</v>
      </c>
      <c r="E1116" s="50" t="s">
        <v>652</v>
      </c>
      <c r="F1116" s="53" t="s">
        <v>551</v>
      </c>
      <c r="G1116" s="34" t="s">
        <v>3474</v>
      </c>
      <c r="H1116" s="50" t="s">
        <v>141</v>
      </c>
      <c r="I1116" s="34" t="s">
        <v>3475</v>
      </c>
      <c r="J1116" s="50"/>
      <c r="K1116" s="50"/>
      <c r="L1116" s="50"/>
      <c r="M1116" s="54">
        <v>18</v>
      </c>
      <c r="N1116" s="226">
        <v>46137</v>
      </c>
      <c r="O1116" s="225">
        <v>1</v>
      </c>
      <c r="P1116" s="53" t="s">
        <v>24</v>
      </c>
      <c r="Q1116" s="50" t="s">
        <v>643</v>
      </c>
      <c r="R1116" s="34" t="s">
        <v>766</v>
      </c>
    </row>
    <row r="1117" spans="1:18" ht="66" hidden="1">
      <c r="A1117" s="50">
        <v>7</v>
      </c>
      <c r="B1117" s="90" t="s">
        <v>1036</v>
      </c>
      <c r="C1117" s="50" t="s">
        <v>25</v>
      </c>
      <c r="D1117" s="50" t="s">
        <v>3476</v>
      </c>
      <c r="E1117" s="50" t="s">
        <v>573</v>
      </c>
      <c r="F1117" s="53" t="s">
        <v>551</v>
      </c>
      <c r="G1117" s="34" t="s">
        <v>3477</v>
      </c>
      <c r="H1117" s="50" t="s">
        <v>141</v>
      </c>
      <c r="I1117" s="34" t="s">
        <v>3478</v>
      </c>
      <c r="J1117" s="50"/>
      <c r="K1117" s="50"/>
      <c r="L1117" s="50"/>
      <c r="M1117" s="54">
        <v>18</v>
      </c>
      <c r="N1117" s="226">
        <v>46137</v>
      </c>
      <c r="O1117" s="225">
        <v>1</v>
      </c>
      <c r="P1117" s="53" t="s">
        <v>24</v>
      </c>
      <c r="Q1117" s="50" t="s">
        <v>643</v>
      </c>
      <c r="R1117" s="34" t="s">
        <v>766</v>
      </c>
    </row>
    <row r="1118" spans="1:18" ht="66" hidden="1">
      <c r="A1118" s="50">
        <v>8</v>
      </c>
      <c r="B1118" s="90" t="s">
        <v>101</v>
      </c>
      <c r="C1118" s="50" t="s">
        <v>25</v>
      </c>
      <c r="D1118" s="50" t="s">
        <v>3460</v>
      </c>
      <c r="E1118" s="50" t="s">
        <v>652</v>
      </c>
      <c r="F1118" s="53" t="s">
        <v>551</v>
      </c>
      <c r="G1118" s="34" t="s">
        <v>3479</v>
      </c>
      <c r="H1118" s="50" t="s">
        <v>141</v>
      </c>
      <c r="I1118" s="34" t="s">
        <v>3480</v>
      </c>
      <c r="J1118" s="50"/>
      <c r="K1118" s="50"/>
      <c r="L1118" s="50"/>
      <c r="M1118" s="54">
        <v>18</v>
      </c>
      <c r="N1118" s="226">
        <v>46137</v>
      </c>
      <c r="O1118" s="225">
        <v>1</v>
      </c>
      <c r="P1118" s="53" t="s">
        <v>24</v>
      </c>
      <c r="Q1118" s="50" t="s">
        <v>643</v>
      </c>
      <c r="R1118" s="34" t="s">
        <v>766</v>
      </c>
    </row>
    <row r="1119" spans="1:18" ht="82.5" hidden="1">
      <c r="A1119" s="50">
        <v>9</v>
      </c>
      <c r="B1119" s="90" t="s">
        <v>3342</v>
      </c>
      <c r="C1119" s="50" t="s">
        <v>25</v>
      </c>
      <c r="D1119" s="50" t="s">
        <v>3472</v>
      </c>
      <c r="E1119" s="50" t="s">
        <v>652</v>
      </c>
      <c r="F1119" s="53" t="s">
        <v>551</v>
      </c>
      <c r="G1119" s="34" t="s">
        <v>3136</v>
      </c>
      <c r="H1119" s="50" t="s">
        <v>141</v>
      </c>
      <c r="I1119" s="34" t="s">
        <v>3481</v>
      </c>
      <c r="J1119" s="50"/>
      <c r="K1119" s="50"/>
      <c r="L1119" s="50"/>
      <c r="M1119" s="54">
        <v>18</v>
      </c>
      <c r="N1119" s="226">
        <v>46137</v>
      </c>
      <c r="O1119" s="225">
        <v>1</v>
      </c>
      <c r="P1119" s="53" t="s">
        <v>24</v>
      </c>
      <c r="Q1119" s="50" t="s">
        <v>643</v>
      </c>
      <c r="R1119" s="34" t="s">
        <v>766</v>
      </c>
    </row>
    <row r="1120" spans="1:18" ht="49.5" hidden="1">
      <c r="A1120" s="50">
        <v>10</v>
      </c>
      <c r="B1120" s="90" t="s">
        <v>3482</v>
      </c>
      <c r="C1120" s="50" t="s">
        <v>25</v>
      </c>
      <c r="D1120" s="50" t="s">
        <v>3463</v>
      </c>
      <c r="E1120" s="50" t="s">
        <v>592</v>
      </c>
      <c r="F1120" s="53" t="s">
        <v>551</v>
      </c>
      <c r="G1120" s="34" t="s">
        <v>3483</v>
      </c>
      <c r="H1120" s="50" t="s">
        <v>141</v>
      </c>
      <c r="I1120" s="34" t="s">
        <v>3484</v>
      </c>
      <c r="J1120" s="50"/>
      <c r="K1120" s="50"/>
      <c r="L1120" s="50"/>
      <c r="M1120" s="54">
        <v>18</v>
      </c>
      <c r="N1120" s="226">
        <v>46137</v>
      </c>
      <c r="O1120" s="225">
        <v>1</v>
      </c>
      <c r="P1120" s="53" t="s">
        <v>24</v>
      </c>
      <c r="Q1120" s="50" t="s">
        <v>643</v>
      </c>
      <c r="R1120" s="34" t="s">
        <v>766</v>
      </c>
    </row>
    <row r="1121" spans="1:18" ht="49.5" hidden="1">
      <c r="A1121" s="50">
        <v>11</v>
      </c>
      <c r="B1121" s="90" t="s">
        <v>71</v>
      </c>
      <c r="C1121" s="50" t="s">
        <v>25</v>
      </c>
      <c r="D1121" s="50" t="s">
        <v>3485</v>
      </c>
      <c r="E1121" s="50" t="s">
        <v>652</v>
      </c>
      <c r="F1121" s="53" t="s">
        <v>549</v>
      </c>
      <c r="G1121" s="34" t="s">
        <v>2913</v>
      </c>
      <c r="H1121" s="50" t="s">
        <v>141</v>
      </c>
      <c r="I1121" s="34" t="s">
        <v>3486</v>
      </c>
      <c r="J1121" s="50"/>
      <c r="K1121" s="50"/>
      <c r="L1121" s="50"/>
      <c r="M1121" s="54">
        <v>18</v>
      </c>
      <c r="N1121" s="226">
        <v>46137</v>
      </c>
      <c r="O1121" s="225">
        <v>1</v>
      </c>
      <c r="P1121" s="53" t="s">
        <v>24</v>
      </c>
      <c r="Q1121" s="50" t="s">
        <v>620</v>
      </c>
      <c r="R1121" s="34" t="s">
        <v>801</v>
      </c>
    </row>
    <row r="1122" spans="1:18" ht="49.5" hidden="1">
      <c r="A1122" s="50">
        <v>12</v>
      </c>
      <c r="B1122" s="90" t="s">
        <v>3487</v>
      </c>
      <c r="C1122" s="50" t="s">
        <v>25</v>
      </c>
      <c r="D1122" s="50" t="s">
        <v>3485</v>
      </c>
      <c r="E1122" s="50" t="s">
        <v>592</v>
      </c>
      <c r="F1122" s="53" t="s">
        <v>558</v>
      </c>
      <c r="G1122" s="34" t="s">
        <v>3488</v>
      </c>
      <c r="H1122" s="50" t="s">
        <v>141</v>
      </c>
      <c r="I1122" s="34" t="s">
        <v>3489</v>
      </c>
      <c r="J1122" s="50"/>
      <c r="K1122" s="50"/>
      <c r="L1122" s="50"/>
      <c r="M1122" s="54">
        <v>18</v>
      </c>
      <c r="N1122" s="226">
        <v>46137</v>
      </c>
      <c r="O1122" s="225">
        <v>0.5</v>
      </c>
      <c r="P1122" s="53" t="s">
        <v>24</v>
      </c>
      <c r="Q1122" s="50" t="s">
        <v>620</v>
      </c>
      <c r="R1122" s="34" t="s">
        <v>801</v>
      </c>
    </row>
    <row r="1123" spans="1:18" ht="49.5" hidden="1">
      <c r="A1123" s="50">
        <v>13</v>
      </c>
      <c r="B1123" s="90" t="s">
        <v>3490</v>
      </c>
      <c r="C1123" s="50" t="s">
        <v>25</v>
      </c>
      <c r="D1123" s="50" t="s">
        <v>3491</v>
      </c>
      <c r="E1123" s="50" t="s">
        <v>592</v>
      </c>
      <c r="F1123" s="53" t="s">
        <v>554</v>
      </c>
      <c r="G1123" s="34" t="s">
        <v>3492</v>
      </c>
      <c r="H1123" s="50" t="s">
        <v>141</v>
      </c>
      <c r="I1123" s="34" t="s">
        <v>3493</v>
      </c>
      <c r="J1123" s="50"/>
      <c r="K1123" s="50"/>
      <c r="L1123" s="50"/>
      <c r="M1123" s="54">
        <v>18</v>
      </c>
      <c r="N1123" s="226">
        <v>46137</v>
      </c>
      <c r="O1123" s="225">
        <v>0.5</v>
      </c>
      <c r="P1123" s="53" t="s">
        <v>24</v>
      </c>
      <c r="Q1123" s="50" t="s">
        <v>620</v>
      </c>
      <c r="R1123" s="34" t="s">
        <v>801</v>
      </c>
    </row>
    <row r="1124" spans="1:18" ht="49.5" hidden="1">
      <c r="A1124" s="50">
        <v>14</v>
      </c>
      <c r="B1124" s="90" t="s">
        <v>71</v>
      </c>
      <c r="C1124" s="50" t="s">
        <v>25</v>
      </c>
      <c r="D1124" s="50" t="s">
        <v>3494</v>
      </c>
      <c r="E1124" s="50" t="s">
        <v>652</v>
      </c>
      <c r="F1124" s="53" t="s">
        <v>549</v>
      </c>
      <c r="G1124" s="34" t="s">
        <v>2228</v>
      </c>
      <c r="H1124" s="50" t="s">
        <v>141</v>
      </c>
      <c r="I1124" s="34" t="s">
        <v>3486</v>
      </c>
      <c r="J1124" s="50"/>
      <c r="K1124" s="50"/>
      <c r="L1124" s="50"/>
      <c r="M1124" s="54">
        <v>18</v>
      </c>
      <c r="N1124" s="226">
        <v>46137</v>
      </c>
      <c r="O1124" s="225">
        <v>1</v>
      </c>
      <c r="P1124" s="53" t="s">
        <v>24</v>
      </c>
      <c r="Q1124" s="50" t="s">
        <v>620</v>
      </c>
      <c r="R1124" s="34" t="s">
        <v>801</v>
      </c>
    </row>
    <row r="1125" spans="1:18" ht="66" hidden="1">
      <c r="A1125" s="50">
        <v>15</v>
      </c>
      <c r="B1125" s="90" t="s">
        <v>1488</v>
      </c>
      <c r="C1125" s="50" t="s">
        <v>25</v>
      </c>
      <c r="D1125" s="50" t="s">
        <v>3494</v>
      </c>
      <c r="E1125" s="50" t="s">
        <v>584</v>
      </c>
      <c r="F1125" s="53" t="s">
        <v>552</v>
      </c>
      <c r="G1125" s="34" t="s">
        <v>3495</v>
      </c>
      <c r="H1125" s="50" t="s">
        <v>141</v>
      </c>
      <c r="I1125" s="34" t="s">
        <v>3496</v>
      </c>
      <c r="J1125" s="50"/>
      <c r="K1125" s="50"/>
      <c r="L1125" s="50"/>
      <c r="M1125" s="54">
        <v>18</v>
      </c>
      <c r="N1125" s="226">
        <v>46137</v>
      </c>
      <c r="O1125" s="225">
        <v>0.5</v>
      </c>
      <c r="P1125" s="53" t="s">
        <v>24</v>
      </c>
      <c r="Q1125" s="50" t="s">
        <v>620</v>
      </c>
      <c r="R1125" s="34" t="s">
        <v>801</v>
      </c>
    </row>
    <row r="1126" spans="1:18" ht="66" hidden="1">
      <c r="A1126" s="50">
        <v>16</v>
      </c>
      <c r="B1126" s="90" t="s">
        <v>3497</v>
      </c>
      <c r="C1126" s="50" t="s">
        <v>25</v>
      </c>
      <c r="D1126" s="50" t="s">
        <v>3494</v>
      </c>
      <c r="E1126" s="50" t="s">
        <v>584</v>
      </c>
      <c r="F1126" s="53" t="s">
        <v>554</v>
      </c>
      <c r="G1126" s="34" t="s">
        <v>3498</v>
      </c>
      <c r="H1126" s="50" t="s">
        <v>141</v>
      </c>
      <c r="I1126" s="34" t="s">
        <v>3499</v>
      </c>
      <c r="J1126" s="50"/>
      <c r="K1126" s="50"/>
      <c r="L1126" s="50"/>
      <c r="M1126" s="54">
        <v>18</v>
      </c>
      <c r="N1126" s="226">
        <v>46137</v>
      </c>
      <c r="O1126" s="225">
        <v>0.5</v>
      </c>
      <c r="P1126" s="53" t="s">
        <v>24</v>
      </c>
      <c r="Q1126" s="50" t="s">
        <v>620</v>
      </c>
      <c r="R1126" s="34" t="s">
        <v>801</v>
      </c>
    </row>
    <row r="1127" spans="1:18" ht="115.5" hidden="1">
      <c r="A1127" s="50">
        <v>17</v>
      </c>
      <c r="B1127" s="90" t="s">
        <v>3500</v>
      </c>
      <c r="C1127" s="50" t="s">
        <v>25</v>
      </c>
      <c r="D1127" s="50" t="s">
        <v>3501</v>
      </c>
      <c r="E1127" s="50" t="s">
        <v>592</v>
      </c>
      <c r="F1127" s="53" t="s">
        <v>549</v>
      </c>
      <c r="G1127" s="34" t="s">
        <v>3502</v>
      </c>
      <c r="H1127" s="50" t="s">
        <v>141</v>
      </c>
      <c r="I1127" s="34" t="s">
        <v>3503</v>
      </c>
      <c r="J1127" s="50"/>
      <c r="K1127" s="50"/>
      <c r="L1127" s="50"/>
      <c r="M1127" s="54">
        <v>18</v>
      </c>
      <c r="N1127" s="226">
        <v>46138</v>
      </c>
      <c r="O1127" s="225">
        <v>3.5</v>
      </c>
      <c r="P1127" s="53" t="s">
        <v>24</v>
      </c>
      <c r="Q1127" s="50" t="s">
        <v>575</v>
      </c>
      <c r="R1127" s="34" t="s">
        <v>576</v>
      </c>
    </row>
    <row r="1128" spans="1:18" ht="82.5" hidden="1">
      <c r="A1128" s="50">
        <v>18</v>
      </c>
      <c r="B1128" s="90" t="s">
        <v>3068</v>
      </c>
      <c r="C1128" s="50" t="s">
        <v>25</v>
      </c>
      <c r="D1128" s="50" t="s">
        <v>3501</v>
      </c>
      <c r="E1128" s="50" t="s">
        <v>592</v>
      </c>
      <c r="F1128" s="53" t="s">
        <v>558</v>
      </c>
      <c r="G1128" s="34" t="s">
        <v>3504</v>
      </c>
      <c r="H1128" s="50" t="s">
        <v>141</v>
      </c>
      <c r="I1128" s="34" t="s">
        <v>3505</v>
      </c>
      <c r="J1128" s="50"/>
      <c r="K1128" s="50"/>
      <c r="L1128" s="50"/>
      <c r="M1128" s="54">
        <v>18</v>
      </c>
      <c r="N1128" s="226">
        <v>46138</v>
      </c>
      <c r="O1128" s="225">
        <v>1.5</v>
      </c>
      <c r="P1128" s="53" t="s">
        <v>53</v>
      </c>
      <c r="Q1128" s="50" t="s">
        <v>575</v>
      </c>
      <c r="R1128" s="34" t="s">
        <v>576</v>
      </c>
    </row>
    <row r="1129" spans="1:18" ht="99" hidden="1">
      <c r="A1129" s="50">
        <v>19</v>
      </c>
      <c r="B1129" s="90" t="s">
        <v>3506</v>
      </c>
      <c r="C1129" s="50" t="s">
        <v>25</v>
      </c>
      <c r="D1129" s="50" t="s">
        <v>3501</v>
      </c>
      <c r="E1129" s="50" t="s">
        <v>592</v>
      </c>
      <c r="F1129" s="53" t="s">
        <v>555</v>
      </c>
      <c r="G1129" s="34" t="s">
        <v>3507</v>
      </c>
      <c r="H1129" s="50" t="s">
        <v>141</v>
      </c>
      <c r="I1129" s="34" t="s">
        <v>3508</v>
      </c>
      <c r="J1129" s="50"/>
      <c r="K1129" s="50"/>
      <c r="L1129" s="50"/>
      <c r="M1129" s="54">
        <v>18</v>
      </c>
      <c r="N1129" s="226">
        <v>46138</v>
      </c>
      <c r="O1129" s="225">
        <v>1</v>
      </c>
      <c r="P1129" s="53" t="s">
        <v>53</v>
      </c>
      <c r="Q1129" s="50" t="s">
        <v>575</v>
      </c>
      <c r="R1129" s="34" t="s">
        <v>576</v>
      </c>
    </row>
    <row r="1130" spans="1:18" ht="115.5" hidden="1">
      <c r="A1130" s="50">
        <v>20</v>
      </c>
      <c r="B1130" s="90" t="s">
        <v>485</v>
      </c>
      <c r="C1130" s="50" t="s">
        <v>25</v>
      </c>
      <c r="D1130" s="50" t="s">
        <v>3509</v>
      </c>
      <c r="E1130" s="50" t="s">
        <v>573</v>
      </c>
      <c r="F1130" s="53" t="s">
        <v>549</v>
      </c>
      <c r="G1130" s="34" t="s">
        <v>3510</v>
      </c>
      <c r="H1130" s="50" t="s">
        <v>141</v>
      </c>
      <c r="I1130" s="34" t="s">
        <v>3511</v>
      </c>
      <c r="J1130" s="50"/>
      <c r="K1130" s="50"/>
      <c r="L1130" s="50"/>
      <c r="M1130" s="54">
        <v>18</v>
      </c>
      <c r="N1130" s="226">
        <v>46138</v>
      </c>
      <c r="O1130" s="225">
        <v>1</v>
      </c>
      <c r="P1130" s="53" t="s">
        <v>24</v>
      </c>
      <c r="Q1130" s="50" t="s">
        <v>575</v>
      </c>
      <c r="R1130" s="34" t="s">
        <v>576</v>
      </c>
    </row>
    <row r="1131" spans="1:18" ht="66" hidden="1">
      <c r="A1131" s="50">
        <v>21</v>
      </c>
      <c r="B1131" s="90" t="s">
        <v>72</v>
      </c>
      <c r="C1131" s="50" t="s">
        <v>25</v>
      </c>
      <c r="D1131" s="50" t="s">
        <v>3509</v>
      </c>
      <c r="E1131" s="50" t="s">
        <v>573</v>
      </c>
      <c r="F1131" s="53" t="s">
        <v>552</v>
      </c>
      <c r="G1131" s="34" t="s">
        <v>3512</v>
      </c>
      <c r="H1131" s="50" t="s">
        <v>141</v>
      </c>
      <c r="I1131" s="34" t="s">
        <v>3513</v>
      </c>
      <c r="J1131" s="50"/>
      <c r="K1131" s="50"/>
      <c r="L1131" s="50"/>
      <c r="M1131" s="54">
        <v>18</v>
      </c>
      <c r="N1131" s="226">
        <v>46138</v>
      </c>
      <c r="O1131" s="225">
        <v>1</v>
      </c>
      <c r="P1131" s="53" t="s">
        <v>24</v>
      </c>
      <c r="Q1131" s="50" t="s">
        <v>575</v>
      </c>
      <c r="R1131" s="34" t="s">
        <v>576</v>
      </c>
    </row>
    <row r="1132" spans="1:18" ht="99" hidden="1">
      <c r="A1132" s="50">
        <v>22</v>
      </c>
      <c r="B1132" s="90" t="s">
        <v>1488</v>
      </c>
      <c r="C1132" s="50" t="s">
        <v>25</v>
      </c>
      <c r="D1132" s="50" t="s">
        <v>3514</v>
      </c>
      <c r="E1132" s="50" t="s">
        <v>584</v>
      </c>
      <c r="F1132" s="53" t="s">
        <v>554</v>
      </c>
      <c r="G1132" s="34" t="s">
        <v>3515</v>
      </c>
      <c r="H1132" s="50" t="s">
        <v>141</v>
      </c>
      <c r="I1132" s="34" t="s">
        <v>3516</v>
      </c>
      <c r="J1132" s="50"/>
      <c r="K1132" s="50"/>
      <c r="L1132" s="50"/>
      <c r="M1132" s="54">
        <v>18</v>
      </c>
      <c r="N1132" s="226">
        <v>46138</v>
      </c>
      <c r="O1132" s="225">
        <v>2</v>
      </c>
      <c r="P1132" s="53" t="s">
        <v>24</v>
      </c>
      <c r="Q1132" s="50" t="s">
        <v>575</v>
      </c>
      <c r="R1132" s="34" t="s">
        <v>576</v>
      </c>
    </row>
    <row r="1133" spans="1:18" ht="115.5" hidden="1">
      <c r="A1133" s="50">
        <v>23</v>
      </c>
      <c r="B1133" s="90" t="s">
        <v>3517</v>
      </c>
      <c r="C1133" s="50" t="s">
        <v>25</v>
      </c>
      <c r="D1133" s="50" t="s">
        <v>3518</v>
      </c>
      <c r="E1133" s="50" t="s">
        <v>652</v>
      </c>
      <c r="F1133" s="53" t="s">
        <v>549</v>
      </c>
      <c r="G1133" s="34" t="s">
        <v>3519</v>
      </c>
      <c r="H1133" s="50" t="s">
        <v>141</v>
      </c>
      <c r="I1133" s="34" t="s">
        <v>3520</v>
      </c>
      <c r="J1133" s="50"/>
      <c r="K1133" s="50"/>
      <c r="L1133" s="50"/>
      <c r="M1133" s="54">
        <v>18</v>
      </c>
      <c r="N1133" s="226">
        <v>46138</v>
      </c>
      <c r="O1133" s="225">
        <v>3</v>
      </c>
      <c r="P1133" s="53" t="s">
        <v>24</v>
      </c>
      <c r="Q1133" s="50" t="s">
        <v>597</v>
      </c>
      <c r="R1133" s="34" t="s">
        <v>598</v>
      </c>
    </row>
    <row r="1134" spans="1:18" ht="66" hidden="1">
      <c r="A1134" s="50">
        <v>24</v>
      </c>
      <c r="B1134" s="90" t="s">
        <v>3521</v>
      </c>
      <c r="C1134" s="50" t="s">
        <v>3522</v>
      </c>
      <c r="D1134" s="50" t="s">
        <v>25</v>
      </c>
      <c r="E1134" s="50" t="s">
        <v>592</v>
      </c>
      <c r="F1134" s="53" t="s">
        <v>549</v>
      </c>
      <c r="G1134" s="34" t="s">
        <v>3523</v>
      </c>
      <c r="H1134" s="50" t="s">
        <v>141</v>
      </c>
      <c r="I1134" s="34" t="s">
        <v>3524</v>
      </c>
      <c r="J1134" s="50"/>
      <c r="K1134" s="50"/>
      <c r="L1134" s="50"/>
      <c r="M1134" s="54">
        <v>18</v>
      </c>
      <c r="N1134" s="226">
        <v>46139</v>
      </c>
      <c r="O1134" s="225">
        <v>0.5</v>
      </c>
      <c r="P1134" s="53" t="s">
        <v>53</v>
      </c>
      <c r="Q1134" s="50" t="s">
        <v>575</v>
      </c>
      <c r="R1134" s="34" t="s">
        <v>576</v>
      </c>
    </row>
    <row r="1135" spans="1:18" ht="115.5" hidden="1">
      <c r="A1135" s="50">
        <v>25</v>
      </c>
      <c r="B1135" s="90" t="s">
        <v>77</v>
      </c>
      <c r="C1135" s="50" t="s">
        <v>25</v>
      </c>
      <c r="D1135" s="50" t="s">
        <v>3525</v>
      </c>
      <c r="E1135" s="50" t="s">
        <v>573</v>
      </c>
      <c r="F1135" s="53" t="s">
        <v>558</v>
      </c>
      <c r="G1135" s="34" t="s">
        <v>3526</v>
      </c>
      <c r="H1135" s="50" t="s">
        <v>141</v>
      </c>
      <c r="I1135" s="34" t="s">
        <v>3527</v>
      </c>
      <c r="J1135" s="50"/>
      <c r="K1135" s="50"/>
      <c r="L1135" s="50"/>
      <c r="M1135" s="54">
        <v>18</v>
      </c>
      <c r="N1135" s="226">
        <v>46139</v>
      </c>
      <c r="O1135" s="225">
        <v>2</v>
      </c>
      <c r="P1135" s="53" t="s">
        <v>24</v>
      </c>
      <c r="Q1135" s="50" t="s">
        <v>575</v>
      </c>
      <c r="R1135" s="34" t="s">
        <v>576</v>
      </c>
    </row>
    <row r="1136" spans="1:18" ht="82.5" hidden="1">
      <c r="A1136" s="50">
        <v>26</v>
      </c>
      <c r="B1136" s="90" t="s">
        <v>59</v>
      </c>
      <c r="C1136" s="50" t="s">
        <v>25</v>
      </c>
      <c r="D1136" s="50" t="s">
        <v>3528</v>
      </c>
      <c r="E1136" s="50" t="s">
        <v>652</v>
      </c>
      <c r="F1136" s="53" t="s">
        <v>549</v>
      </c>
      <c r="G1136" s="34" t="s">
        <v>3529</v>
      </c>
      <c r="H1136" s="50" t="s">
        <v>141</v>
      </c>
      <c r="I1136" s="34" t="s">
        <v>3530</v>
      </c>
      <c r="J1136" s="50"/>
      <c r="K1136" s="50"/>
      <c r="L1136" s="50"/>
      <c r="M1136" s="54">
        <v>18</v>
      </c>
      <c r="N1136" s="226">
        <v>46139</v>
      </c>
      <c r="O1136" s="225">
        <v>1</v>
      </c>
      <c r="P1136" s="53" t="s">
        <v>24</v>
      </c>
      <c r="Q1136" s="50" t="s">
        <v>575</v>
      </c>
      <c r="R1136" s="34" t="s">
        <v>576</v>
      </c>
    </row>
    <row r="1137" spans="1:18" ht="82.5" hidden="1">
      <c r="A1137" s="50">
        <v>27</v>
      </c>
      <c r="B1137" s="90" t="s">
        <v>3531</v>
      </c>
      <c r="C1137" s="50" t="s">
        <v>25</v>
      </c>
      <c r="D1137" s="50" t="s">
        <v>3532</v>
      </c>
      <c r="E1137" s="50" t="s">
        <v>652</v>
      </c>
      <c r="F1137" s="53" t="s">
        <v>549</v>
      </c>
      <c r="G1137" s="34" t="s">
        <v>3533</v>
      </c>
      <c r="H1137" s="50" t="s">
        <v>141</v>
      </c>
      <c r="I1137" s="34" t="s">
        <v>3534</v>
      </c>
      <c r="J1137" s="50"/>
      <c r="K1137" s="50"/>
      <c r="L1137" s="50"/>
      <c r="M1137" s="54">
        <v>18</v>
      </c>
      <c r="N1137" s="226">
        <v>46139</v>
      </c>
      <c r="O1137" s="225">
        <v>1</v>
      </c>
      <c r="P1137" s="53" t="s">
        <v>24</v>
      </c>
      <c r="Q1137" s="50" t="s">
        <v>597</v>
      </c>
      <c r="R1137" s="34" t="s">
        <v>598</v>
      </c>
    </row>
    <row r="1138" spans="1:18" ht="66" hidden="1">
      <c r="A1138" s="50">
        <v>28</v>
      </c>
      <c r="B1138" s="90" t="s">
        <v>101</v>
      </c>
      <c r="C1138" s="50" t="s">
        <v>25</v>
      </c>
      <c r="D1138" s="50" t="s">
        <v>3532</v>
      </c>
      <c r="E1138" s="50" t="s">
        <v>652</v>
      </c>
      <c r="F1138" s="53" t="s">
        <v>558</v>
      </c>
      <c r="G1138" s="34" t="s">
        <v>3535</v>
      </c>
      <c r="H1138" s="50" t="s">
        <v>141</v>
      </c>
      <c r="I1138" s="34" t="s">
        <v>3536</v>
      </c>
      <c r="J1138" s="50"/>
      <c r="K1138" s="50"/>
      <c r="L1138" s="50"/>
      <c r="M1138" s="54">
        <v>18</v>
      </c>
      <c r="N1138" s="226">
        <v>46139</v>
      </c>
      <c r="O1138" s="225">
        <v>1</v>
      </c>
      <c r="P1138" s="53" t="s">
        <v>24</v>
      </c>
      <c r="Q1138" s="50" t="s">
        <v>597</v>
      </c>
      <c r="R1138" s="34" t="s">
        <v>598</v>
      </c>
    </row>
    <row r="1139" spans="1:18" ht="82.5" hidden="1">
      <c r="A1139" s="50">
        <v>29</v>
      </c>
      <c r="B1139" s="90" t="s">
        <v>3537</v>
      </c>
      <c r="C1139" s="50" t="s">
        <v>25</v>
      </c>
      <c r="D1139" s="50" t="s">
        <v>3538</v>
      </c>
      <c r="E1139" s="50" t="s">
        <v>573</v>
      </c>
      <c r="F1139" s="53" t="s">
        <v>551</v>
      </c>
      <c r="G1139" s="34" t="s">
        <v>3539</v>
      </c>
      <c r="H1139" s="50" t="s">
        <v>141</v>
      </c>
      <c r="I1139" s="34" t="s">
        <v>3540</v>
      </c>
      <c r="J1139" s="50"/>
      <c r="K1139" s="50"/>
      <c r="L1139" s="50"/>
      <c r="M1139" s="54">
        <v>18</v>
      </c>
      <c r="N1139" s="226">
        <v>46139</v>
      </c>
      <c r="O1139" s="225">
        <v>2</v>
      </c>
      <c r="P1139" s="53" t="s">
        <v>24</v>
      </c>
      <c r="Q1139" s="50" t="s">
        <v>597</v>
      </c>
      <c r="R1139" s="34" t="s">
        <v>598</v>
      </c>
    </row>
    <row r="1140" spans="1:18" ht="82.5" hidden="1">
      <c r="A1140" s="50">
        <v>30</v>
      </c>
      <c r="B1140" s="90" t="s">
        <v>3541</v>
      </c>
      <c r="C1140" s="50" t="s">
        <v>25</v>
      </c>
      <c r="D1140" s="50" t="s">
        <v>3532</v>
      </c>
      <c r="E1140" s="50" t="s">
        <v>652</v>
      </c>
      <c r="F1140" s="53" t="s">
        <v>549</v>
      </c>
      <c r="G1140" s="34" t="s">
        <v>3542</v>
      </c>
      <c r="H1140" s="50" t="s">
        <v>141</v>
      </c>
      <c r="I1140" s="34" t="s">
        <v>3543</v>
      </c>
      <c r="J1140" s="50"/>
      <c r="K1140" s="50"/>
      <c r="L1140" s="50"/>
      <c r="M1140" s="54">
        <v>18</v>
      </c>
      <c r="N1140" s="226">
        <v>46139</v>
      </c>
      <c r="O1140" s="225">
        <v>0.75</v>
      </c>
      <c r="P1140" s="53" t="s">
        <v>24</v>
      </c>
      <c r="Q1140" s="50" t="s">
        <v>597</v>
      </c>
      <c r="R1140" s="34" t="s">
        <v>598</v>
      </c>
    </row>
    <row r="1141" spans="1:18" ht="66" hidden="1">
      <c r="A1141" s="50">
        <v>31</v>
      </c>
      <c r="B1141" s="90" t="s">
        <v>2707</v>
      </c>
      <c r="C1141" s="50" t="s">
        <v>25</v>
      </c>
      <c r="D1141" s="50" t="s">
        <v>3544</v>
      </c>
      <c r="E1141" s="50" t="s">
        <v>592</v>
      </c>
      <c r="F1141" s="53" t="s">
        <v>558</v>
      </c>
      <c r="G1141" s="34" t="s">
        <v>3545</v>
      </c>
      <c r="H1141" s="50" t="s">
        <v>141</v>
      </c>
      <c r="I1141" s="34" t="s">
        <v>3546</v>
      </c>
      <c r="J1141" s="50"/>
      <c r="K1141" s="50"/>
      <c r="L1141" s="50"/>
      <c r="M1141" s="54">
        <v>18</v>
      </c>
      <c r="N1141" s="226">
        <v>46140</v>
      </c>
      <c r="O1141" s="225">
        <v>1</v>
      </c>
      <c r="P1141" s="53" t="s">
        <v>24</v>
      </c>
      <c r="Q1141" s="50" t="s">
        <v>620</v>
      </c>
      <c r="R1141" s="34" t="s">
        <v>621</v>
      </c>
    </row>
    <row r="1142" spans="1:18" ht="49.5" hidden="1">
      <c r="A1142" s="50">
        <v>32</v>
      </c>
      <c r="B1142" s="90" t="s">
        <v>3547</v>
      </c>
      <c r="C1142" s="50">
        <v>2000019227</v>
      </c>
      <c r="D1142" s="50" t="s">
        <v>3544</v>
      </c>
      <c r="E1142" s="50" t="s">
        <v>592</v>
      </c>
      <c r="F1142" s="53" t="s">
        <v>554</v>
      </c>
      <c r="G1142" s="34" t="s">
        <v>3548</v>
      </c>
      <c r="H1142" s="50" t="s">
        <v>141</v>
      </c>
      <c r="I1142" s="34" t="s">
        <v>3549</v>
      </c>
      <c r="J1142" s="50"/>
      <c r="K1142" s="50"/>
      <c r="L1142" s="50"/>
      <c r="M1142" s="54">
        <v>18</v>
      </c>
      <c r="N1142" s="226">
        <v>46140</v>
      </c>
      <c r="O1142" s="225">
        <v>0.5</v>
      </c>
      <c r="P1142" s="53" t="s">
        <v>24</v>
      </c>
      <c r="Q1142" s="50" t="s">
        <v>620</v>
      </c>
      <c r="R1142" s="34" t="s">
        <v>621</v>
      </c>
    </row>
    <row r="1143" spans="1:18" ht="49.5" hidden="1">
      <c r="A1143" s="50">
        <v>33</v>
      </c>
      <c r="B1143" s="90" t="s">
        <v>99</v>
      </c>
      <c r="C1143" s="50" t="s">
        <v>25</v>
      </c>
      <c r="D1143" s="50" t="s">
        <v>3544</v>
      </c>
      <c r="E1143" s="50" t="s">
        <v>592</v>
      </c>
      <c r="F1143" s="53" t="s">
        <v>1071</v>
      </c>
      <c r="G1143" s="34" t="s">
        <v>3550</v>
      </c>
      <c r="H1143" s="50" t="s">
        <v>141</v>
      </c>
      <c r="I1143" s="34" t="s">
        <v>3551</v>
      </c>
      <c r="J1143" s="50"/>
      <c r="K1143" s="50"/>
      <c r="L1143" s="50"/>
      <c r="M1143" s="54">
        <v>18</v>
      </c>
      <c r="N1143" s="226">
        <v>46140</v>
      </c>
      <c r="O1143" s="225">
        <v>1</v>
      </c>
      <c r="P1143" s="53" t="s">
        <v>24</v>
      </c>
      <c r="Q1143" s="50" t="s">
        <v>620</v>
      </c>
      <c r="R1143" s="34" t="s">
        <v>621</v>
      </c>
    </row>
    <row r="1144" spans="1:18" ht="66" hidden="1">
      <c r="A1144" s="50">
        <v>34</v>
      </c>
      <c r="B1144" s="90" t="s">
        <v>3342</v>
      </c>
      <c r="C1144" s="50" t="s">
        <v>25</v>
      </c>
      <c r="D1144" s="50" t="s">
        <v>3552</v>
      </c>
      <c r="E1144" s="50" t="s">
        <v>612</v>
      </c>
      <c r="F1144" s="53" t="s">
        <v>552</v>
      </c>
      <c r="G1144" s="34" t="s">
        <v>3553</v>
      </c>
      <c r="H1144" s="50" t="s">
        <v>141</v>
      </c>
      <c r="I1144" s="34" t="s">
        <v>3554</v>
      </c>
      <c r="J1144" s="50"/>
      <c r="K1144" s="50"/>
      <c r="L1144" s="50"/>
      <c r="M1144" s="54">
        <v>18</v>
      </c>
      <c r="N1144" s="226">
        <v>46140</v>
      </c>
      <c r="O1144" s="225">
        <v>1</v>
      </c>
      <c r="P1144" s="53" t="s">
        <v>24</v>
      </c>
      <c r="Q1144" s="50" t="s">
        <v>620</v>
      </c>
      <c r="R1144" s="34" t="s">
        <v>621</v>
      </c>
    </row>
    <row r="1145" spans="1:18" ht="49.5" hidden="1">
      <c r="A1145" s="53">
        <v>35</v>
      </c>
      <c r="B1145" s="90" t="s">
        <v>3555</v>
      </c>
      <c r="C1145" s="53" t="s">
        <v>25</v>
      </c>
      <c r="D1145" s="53" t="s">
        <v>3556</v>
      </c>
      <c r="E1145" s="53" t="s">
        <v>573</v>
      </c>
      <c r="F1145" s="53" t="s">
        <v>551</v>
      </c>
      <c r="G1145" s="34" t="s">
        <v>2913</v>
      </c>
      <c r="H1145" s="53" t="s">
        <v>141</v>
      </c>
      <c r="I1145" s="34" t="s">
        <v>3557</v>
      </c>
      <c r="J1145" s="53"/>
      <c r="K1145" s="53"/>
      <c r="L1145" s="53"/>
      <c r="M1145" s="160">
        <v>18</v>
      </c>
      <c r="N1145" s="243">
        <v>46140</v>
      </c>
      <c r="O1145" s="244">
        <v>0.5</v>
      </c>
      <c r="P1145" s="53" t="s">
        <v>24</v>
      </c>
      <c r="Q1145" s="53" t="s">
        <v>620</v>
      </c>
      <c r="R1145" s="34" t="s">
        <v>621</v>
      </c>
    </row>
    <row r="1146" spans="1:18" ht="49.5" hidden="1">
      <c r="A1146" s="53">
        <v>36</v>
      </c>
      <c r="B1146" s="90" t="s">
        <v>3558</v>
      </c>
      <c r="C1146" s="53" t="s">
        <v>25</v>
      </c>
      <c r="D1146" s="53" t="s">
        <v>3556</v>
      </c>
      <c r="E1146" s="53" t="s">
        <v>573</v>
      </c>
      <c r="F1146" s="53" t="s">
        <v>551</v>
      </c>
      <c r="G1146" s="34" t="s">
        <v>2913</v>
      </c>
      <c r="H1146" s="53" t="s">
        <v>141</v>
      </c>
      <c r="I1146" s="34" t="s">
        <v>3557</v>
      </c>
      <c r="J1146" s="53"/>
      <c r="K1146" s="53"/>
      <c r="L1146" s="53"/>
      <c r="M1146" s="160">
        <v>18</v>
      </c>
      <c r="N1146" s="243">
        <v>46140</v>
      </c>
      <c r="O1146" s="244">
        <v>0.5</v>
      </c>
      <c r="P1146" s="53" t="s">
        <v>24</v>
      </c>
      <c r="Q1146" s="53" t="s">
        <v>620</v>
      </c>
      <c r="R1146" s="34" t="s">
        <v>621</v>
      </c>
    </row>
    <row r="1147" spans="1:18" ht="66" hidden="1">
      <c r="A1147" s="53">
        <v>37</v>
      </c>
      <c r="B1147" s="90" t="s">
        <v>109</v>
      </c>
      <c r="C1147" s="53" t="s">
        <v>25</v>
      </c>
      <c r="D1147" s="53" t="s">
        <v>3556</v>
      </c>
      <c r="E1147" s="53" t="s">
        <v>573</v>
      </c>
      <c r="F1147" s="53" t="s">
        <v>551</v>
      </c>
      <c r="G1147" s="34" t="s">
        <v>3559</v>
      </c>
      <c r="H1147" s="53" t="s">
        <v>141</v>
      </c>
      <c r="I1147" s="34" t="s">
        <v>3560</v>
      </c>
      <c r="J1147" s="53"/>
      <c r="K1147" s="53"/>
      <c r="L1147" s="53"/>
      <c r="M1147" s="160">
        <v>18</v>
      </c>
      <c r="N1147" s="243">
        <v>46140</v>
      </c>
      <c r="O1147" s="244">
        <v>0.5</v>
      </c>
      <c r="P1147" s="53" t="s">
        <v>24</v>
      </c>
      <c r="Q1147" s="53" t="s">
        <v>620</v>
      </c>
      <c r="R1147" s="34" t="s">
        <v>621</v>
      </c>
    </row>
    <row r="1148" spans="1:18" ht="66" hidden="1">
      <c r="A1148" s="53">
        <v>38</v>
      </c>
      <c r="B1148" s="90" t="s">
        <v>101</v>
      </c>
      <c r="C1148" s="53" t="s">
        <v>25</v>
      </c>
      <c r="D1148" s="53" t="s">
        <v>3561</v>
      </c>
      <c r="E1148" s="53" t="s">
        <v>652</v>
      </c>
      <c r="F1148" s="53" t="s">
        <v>551</v>
      </c>
      <c r="G1148" s="34" t="s">
        <v>3562</v>
      </c>
      <c r="H1148" s="53" t="s">
        <v>141</v>
      </c>
      <c r="I1148" s="34" t="s">
        <v>3563</v>
      </c>
      <c r="J1148" s="53"/>
      <c r="K1148" s="53"/>
      <c r="L1148" s="53"/>
      <c r="M1148" s="160">
        <v>18</v>
      </c>
      <c r="N1148" s="243">
        <v>46140</v>
      </c>
      <c r="O1148" s="244">
        <v>2</v>
      </c>
      <c r="P1148" s="53" t="s">
        <v>24</v>
      </c>
      <c r="Q1148" s="53" t="s">
        <v>620</v>
      </c>
      <c r="R1148" s="34" t="s">
        <v>621</v>
      </c>
    </row>
    <row r="1149" spans="1:18" ht="82.5" hidden="1">
      <c r="A1149" s="53">
        <v>39</v>
      </c>
      <c r="B1149" s="90" t="s">
        <v>109</v>
      </c>
      <c r="C1149" s="53" t="s">
        <v>25</v>
      </c>
      <c r="D1149" s="53" t="s">
        <v>3556</v>
      </c>
      <c r="E1149" s="53" t="s">
        <v>573</v>
      </c>
      <c r="F1149" s="53" t="s">
        <v>551</v>
      </c>
      <c r="G1149" s="34" t="s">
        <v>3562</v>
      </c>
      <c r="H1149" s="53" t="s">
        <v>141</v>
      </c>
      <c r="I1149" s="34" t="s">
        <v>3564</v>
      </c>
      <c r="J1149" s="53"/>
      <c r="K1149" s="53"/>
      <c r="L1149" s="53"/>
      <c r="M1149" s="160">
        <v>18</v>
      </c>
      <c r="N1149" s="243">
        <v>46140</v>
      </c>
      <c r="O1149" s="244">
        <v>1</v>
      </c>
      <c r="P1149" s="53" t="s">
        <v>53</v>
      </c>
      <c r="Q1149" s="53" t="s">
        <v>620</v>
      </c>
      <c r="R1149" s="34" t="s">
        <v>621</v>
      </c>
    </row>
    <row r="1150" spans="1:18" ht="82.5" hidden="1">
      <c r="A1150" s="53">
        <v>40</v>
      </c>
      <c r="B1150" s="90" t="s">
        <v>99</v>
      </c>
      <c r="C1150" s="53" t="s">
        <v>25</v>
      </c>
      <c r="D1150" s="53" t="s">
        <v>3565</v>
      </c>
      <c r="E1150" s="53" t="s">
        <v>592</v>
      </c>
      <c r="F1150" s="53" t="s">
        <v>677</v>
      </c>
      <c r="G1150" s="34" t="s">
        <v>3566</v>
      </c>
      <c r="H1150" s="53" t="s">
        <v>810</v>
      </c>
      <c r="I1150" s="34" t="s">
        <v>3567</v>
      </c>
      <c r="J1150" s="53"/>
      <c r="K1150" s="53"/>
      <c r="L1150" s="53"/>
      <c r="M1150" s="160">
        <v>18</v>
      </c>
      <c r="N1150" s="243">
        <v>46140</v>
      </c>
      <c r="O1150" s="244">
        <v>2.5</v>
      </c>
      <c r="P1150" s="53" t="s">
        <v>24</v>
      </c>
      <c r="Q1150" s="53" t="s">
        <v>643</v>
      </c>
      <c r="R1150" s="34" t="s">
        <v>644</v>
      </c>
    </row>
    <row r="1151" spans="1:18" ht="132" hidden="1">
      <c r="A1151" s="53">
        <v>41</v>
      </c>
      <c r="B1151" s="90" t="s">
        <v>109</v>
      </c>
      <c r="C1151" s="53" t="s">
        <v>25</v>
      </c>
      <c r="D1151" s="53" t="s">
        <v>3568</v>
      </c>
      <c r="E1151" s="53" t="s">
        <v>573</v>
      </c>
      <c r="F1151" s="53" t="s">
        <v>551</v>
      </c>
      <c r="G1151" s="34" t="s">
        <v>3569</v>
      </c>
      <c r="H1151" s="53" t="s">
        <v>810</v>
      </c>
      <c r="I1151" s="34" t="s">
        <v>3570</v>
      </c>
      <c r="J1151" s="53"/>
      <c r="K1151" s="53"/>
      <c r="L1151" s="53"/>
      <c r="M1151" s="160">
        <v>18</v>
      </c>
      <c r="N1151" s="243">
        <v>46140</v>
      </c>
      <c r="O1151" s="244">
        <v>3</v>
      </c>
      <c r="P1151" s="53" t="s">
        <v>53</v>
      </c>
      <c r="Q1151" s="53" t="s">
        <v>643</v>
      </c>
      <c r="R1151" s="34" t="s">
        <v>644</v>
      </c>
    </row>
    <row r="1152" spans="1:18" ht="82.5" hidden="1">
      <c r="A1152" s="53">
        <v>42</v>
      </c>
      <c r="B1152" s="90" t="s">
        <v>101</v>
      </c>
      <c r="C1152" s="53" t="s">
        <v>25</v>
      </c>
      <c r="D1152" s="53" t="s">
        <v>3571</v>
      </c>
      <c r="E1152" s="53" t="s">
        <v>652</v>
      </c>
      <c r="F1152" s="53" t="s">
        <v>549</v>
      </c>
      <c r="G1152" s="34" t="s">
        <v>3572</v>
      </c>
      <c r="H1152" s="53" t="s">
        <v>141</v>
      </c>
      <c r="I1152" s="34" t="s">
        <v>3573</v>
      </c>
      <c r="J1152" s="53"/>
      <c r="K1152" s="53"/>
      <c r="L1152" s="53"/>
      <c r="M1152" s="160">
        <v>18</v>
      </c>
      <c r="N1152" s="243">
        <v>46140</v>
      </c>
      <c r="O1152" s="244">
        <v>1</v>
      </c>
      <c r="P1152" s="53" t="s">
        <v>24</v>
      </c>
      <c r="Q1152" s="53" t="s">
        <v>643</v>
      </c>
      <c r="R1152" s="34" t="s">
        <v>644</v>
      </c>
    </row>
    <row r="1153" spans="1:18" ht="66" hidden="1">
      <c r="A1153" s="53">
        <v>43</v>
      </c>
      <c r="B1153" s="90" t="s">
        <v>3574</v>
      </c>
      <c r="C1153" s="53" t="s">
        <v>25</v>
      </c>
      <c r="D1153" s="53" t="s">
        <v>3565</v>
      </c>
      <c r="E1153" s="53" t="s">
        <v>584</v>
      </c>
      <c r="F1153" s="53" t="s">
        <v>558</v>
      </c>
      <c r="G1153" s="34" t="s">
        <v>3575</v>
      </c>
      <c r="H1153" s="53" t="s">
        <v>141</v>
      </c>
      <c r="I1153" s="34" t="s">
        <v>3576</v>
      </c>
      <c r="J1153" s="53"/>
      <c r="K1153" s="53"/>
      <c r="L1153" s="53"/>
      <c r="M1153" s="160">
        <v>18</v>
      </c>
      <c r="N1153" s="243">
        <v>46140</v>
      </c>
      <c r="O1153" s="244">
        <v>1</v>
      </c>
      <c r="P1153" s="53" t="s">
        <v>24</v>
      </c>
      <c r="Q1153" s="53" t="s">
        <v>643</v>
      </c>
      <c r="R1153" s="34" t="s">
        <v>644</v>
      </c>
    </row>
    <row r="1154" spans="1:18" ht="49.5" hidden="1">
      <c r="A1154" s="53">
        <v>44</v>
      </c>
      <c r="B1154" s="90" t="s">
        <v>655</v>
      </c>
      <c r="C1154" s="53" t="s">
        <v>25</v>
      </c>
      <c r="D1154" s="53" t="s">
        <v>3565</v>
      </c>
      <c r="E1154" s="53" t="s">
        <v>573</v>
      </c>
      <c r="F1154" s="53" t="s">
        <v>551</v>
      </c>
      <c r="G1154" s="34" t="s">
        <v>3577</v>
      </c>
      <c r="H1154" s="53" t="s">
        <v>141</v>
      </c>
      <c r="I1154" s="34" t="s">
        <v>3578</v>
      </c>
      <c r="J1154" s="53"/>
      <c r="K1154" s="53"/>
      <c r="L1154" s="53"/>
      <c r="M1154" s="160">
        <v>18</v>
      </c>
      <c r="N1154" s="243">
        <v>46140</v>
      </c>
      <c r="O1154" s="244">
        <v>1</v>
      </c>
      <c r="P1154" s="53" t="s">
        <v>24</v>
      </c>
      <c r="Q1154" s="53" t="s">
        <v>643</v>
      </c>
      <c r="R1154" s="34" t="s">
        <v>644</v>
      </c>
    </row>
    <row r="1155" spans="1:18" ht="49.5" hidden="1">
      <c r="A1155" s="53">
        <v>45</v>
      </c>
      <c r="B1155" s="90" t="s">
        <v>60</v>
      </c>
      <c r="C1155" s="53" t="s">
        <v>25</v>
      </c>
      <c r="D1155" s="53" t="s">
        <v>3565</v>
      </c>
      <c r="E1155" s="53" t="s">
        <v>573</v>
      </c>
      <c r="F1155" s="53" t="s">
        <v>551</v>
      </c>
      <c r="G1155" s="34" t="s">
        <v>3577</v>
      </c>
      <c r="H1155" s="53" t="s">
        <v>141</v>
      </c>
      <c r="I1155" s="34" t="s">
        <v>3578</v>
      </c>
      <c r="J1155" s="53"/>
      <c r="K1155" s="53"/>
      <c r="L1155" s="53"/>
      <c r="M1155" s="160">
        <v>18</v>
      </c>
      <c r="N1155" s="243">
        <v>46140</v>
      </c>
      <c r="O1155" s="244">
        <v>1</v>
      </c>
      <c r="P1155" s="53" t="s">
        <v>24</v>
      </c>
      <c r="Q1155" s="53" t="s">
        <v>643</v>
      </c>
      <c r="R1155" s="34" t="s">
        <v>644</v>
      </c>
    </row>
    <row r="1156" spans="1:18" ht="66" hidden="1">
      <c r="A1156" s="53">
        <v>46</v>
      </c>
      <c r="B1156" s="90" t="s">
        <v>94</v>
      </c>
      <c r="C1156" s="53" t="s">
        <v>25</v>
      </c>
      <c r="D1156" s="53" t="s">
        <v>3565</v>
      </c>
      <c r="E1156" s="53" t="s">
        <v>573</v>
      </c>
      <c r="F1156" s="53" t="s">
        <v>551</v>
      </c>
      <c r="G1156" s="34" t="s">
        <v>2002</v>
      </c>
      <c r="H1156" s="53" t="s">
        <v>141</v>
      </c>
      <c r="I1156" s="34" t="s">
        <v>3579</v>
      </c>
      <c r="J1156" s="53"/>
      <c r="K1156" s="53"/>
      <c r="L1156" s="53"/>
      <c r="M1156" s="160">
        <v>18</v>
      </c>
      <c r="N1156" s="243">
        <v>46140</v>
      </c>
      <c r="O1156" s="244">
        <v>1</v>
      </c>
      <c r="P1156" s="53" t="s">
        <v>24</v>
      </c>
      <c r="Q1156" s="53" t="s">
        <v>643</v>
      </c>
      <c r="R1156" s="34" t="s">
        <v>644</v>
      </c>
    </row>
    <row r="1157" spans="1:18" ht="66" hidden="1">
      <c r="A1157" s="53">
        <v>47</v>
      </c>
      <c r="B1157" s="133" t="s">
        <v>3580</v>
      </c>
      <c r="C1157" s="53" t="s">
        <v>25</v>
      </c>
      <c r="D1157" s="53">
        <v>0</v>
      </c>
      <c r="E1157" s="53" t="s">
        <v>573</v>
      </c>
      <c r="F1157" s="53" t="s">
        <v>554</v>
      </c>
      <c r="G1157" s="34" t="s">
        <v>3581</v>
      </c>
      <c r="H1157" s="53" t="s">
        <v>141</v>
      </c>
      <c r="I1157" s="34" t="s">
        <v>3582</v>
      </c>
      <c r="J1157" s="53"/>
      <c r="K1157" s="53"/>
      <c r="L1157" s="53"/>
      <c r="M1157" s="160">
        <v>18</v>
      </c>
      <c r="N1157" s="243">
        <v>46140</v>
      </c>
      <c r="O1157" s="244">
        <v>1</v>
      </c>
      <c r="P1157" s="53" t="s">
        <v>24</v>
      </c>
      <c r="Q1157" s="53" t="s">
        <v>643</v>
      </c>
      <c r="R1157" s="34" t="s">
        <v>644</v>
      </c>
    </row>
    <row r="1158" spans="1:18" ht="82.5" hidden="1">
      <c r="A1158" s="53">
        <v>48</v>
      </c>
      <c r="B1158" s="133" t="s">
        <v>77</v>
      </c>
      <c r="C1158" s="53" t="s">
        <v>25</v>
      </c>
      <c r="D1158" s="53" t="s">
        <v>3583</v>
      </c>
      <c r="E1158" s="53" t="s">
        <v>573</v>
      </c>
      <c r="F1158" s="53" t="s">
        <v>551</v>
      </c>
      <c r="G1158" s="34" t="s">
        <v>3584</v>
      </c>
      <c r="H1158" s="53" t="s">
        <v>810</v>
      </c>
      <c r="I1158" s="34" t="s">
        <v>3585</v>
      </c>
      <c r="J1158" s="53"/>
      <c r="K1158" s="53"/>
      <c r="L1158" s="53"/>
      <c r="M1158" s="160">
        <v>18</v>
      </c>
      <c r="N1158" s="243">
        <v>46141</v>
      </c>
      <c r="O1158" s="244">
        <v>2</v>
      </c>
      <c r="P1158" s="53" t="s">
        <v>24</v>
      </c>
      <c r="Q1158" s="53" t="s">
        <v>620</v>
      </c>
      <c r="R1158" s="34" t="s">
        <v>621</v>
      </c>
    </row>
    <row r="1159" spans="1:18" ht="66" hidden="1">
      <c r="A1159" s="53">
        <v>49</v>
      </c>
      <c r="B1159" s="133" t="s">
        <v>3586</v>
      </c>
      <c r="C1159" s="53" t="s">
        <v>25</v>
      </c>
      <c r="D1159" s="53" t="s">
        <v>25</v>
      </c>
      <c r="E1159" s="53" t="s">
        <v>652</v>
      </c>
      <c r="F1159" s="53" t="s">
        <v>558</v>
      </c>
      <c r="G1159" s="34" t="s">
        <v>3587</v>
      </c>
      <c r="H1159" s="53" t="s">
        <v>810</v>
      </c>
      <c r="I1159" s="34" t="s">
        <v>3588</v>
      </c>
      <c r="J1159" s="53"/>
      <c r="K1159" s="53"/>
      <c r="L1159" s="53"/>
      <c r="M1159" s="160">
        <v>18</v>
      </c>
      <c r="N1159" s="243">
        <v>46141</v>
      </c>
      <c r="O1159" s="244">
        <v>1</v>
      </c>
      <c r="P1159" s="53" t="s">
        <v>24</v>
      </c>
      <c r="Q1159" s="53" t="s">
        <v>620</v>
      </c>
      <c r="R1159" s="34" t="s">
        <v>621</v>
      </c>
    </row>
    <row r="1160" spans="1:18" ht="132" hidden="1">
      <c r="A1160" s="53">
        <v>50</v>
      </c>
      <c r="B1160" s="133" t="s">
        <v>3589</v>
      </c>
      <c r="C1160" s="53">
        <v>2000019343</v>
      </c>
      <c r="D1160" s="53" t="s">
        <v>3590</v>
      </c>
      <c r="E1160" s="53" t="s">
        <v>652</v>
      </c>
      <c r="F1160" s="53" t="s">
        <v>556</v>
      </c>
      <c r="G1160" s="34" t="s">
        <v>3591</v>
      </c>
      <c r="H1160" s="53" t="s">
        <v>141</v>
      </c>
      <c r="I1160" s="34" t="s">
        <v>3592</v>
      </c>
      <c r="J1160" s="53"/>
      <c r="K1160" s="53"/>
      <c r="L1160" s="53"/>
      <c r="M1160" s="160">
        <v>18</v>
      </c>
      <c r="N1160" s="243">
        <v>46141</v>
      </c>
      <c r="O1160" s="244">
        <v>2.5</v>
      </c>
      <c r="P1160" s="53" t="s">
        <v>53</v>
      </c>
      <c r="Q1160" s="53" t="s">
        <v>620</v>
      </c>
      <c r="R1160" s="34" t="s">
        <v>621</v>
      </c>
    </row>
    <row r="1161" spans="1:18" ht="115.5" hidden="1">
      <c r="A1161" s="53">
        <v>51</v>
      </c>
      <c r="B1161" s="90" t="s">
        <v>3593</v>
      </c>
      <c r="C1161" s="53" t="s">
        <v>25</v>
      </c>
      <c r="D1161" s="53" t="s">
        <v>3594</v>
      </c>
      <c r="E1161" s="53" t="s">
        <v>612</v>
      </c>
      <c r="F1161" s="53" t="s">
        <v>553</v>
      </c>
      <c r="G1161" s="34" t="s">
        <v>697</v>
      </c>
      <c r="H1161" s="53" t="s">
        <v>141</v>
      </c>
      <c r="I1161" s="34" t="s">
        <v>3595</v>
      </c>
      <c r="J1161" s="53"/>
      <c r="K1161" s="53"/>
      <c r="L1161" s="53"/>
      <c r="M1161" s="160">
        <v>18</v>
      </c>
      <c r="N1161" s="243">
        <v>46141</v>
      </c>
      <c r="O1161" s="244">
        <v>1.5</v>
      </c>
      <c r="P1161" s="53" t="s">
        <v>53</v>
      </c>
      <c r="Q1161" s="53" t="s">
        <v>620</v>
      </c>
      <c r="R1161" s="34" t="s">
        <v>621</v>
      </c>
    </row>
    <row r="1162" spans="1:18" ht="66" hidden="1">
      <c r="A1162" s="53">
        <v>52</v>
      </c>
      <c r="B1162" s="90" t="s">
        <v>3596</v>
      </c>
      <c r="C1162" s="53" t="s">
        <v>25</v>
      </c>
      <c r="D1162" s="53" t="s">
        <v>3544</v>
      </c>
      <c r="E1162" s="53" t="s">
        <v>584</v>
      </c>
      <c r="F1162" s="53" t="s">
        <v>558</v>
      </c>
      <c r="G1162" s="34" t="s">
        <v>3597</v>
      </c>
      <c r="H1162" s="53" t="s">
        <v>141</v>
      </c>
      <c r="I1162" s="34" t="s">
        <v>3598</v>
      </c>
      <c r="J1162" s="53"/>
      <c r="K1162" s="53"/>
      <c r="L1162" s="53"/>
      <c r="M1162" s="160">
        <v>18</v>
      </c>
      <c r="N1162" s="243">
        <v>46141</v>
      </c>
      <c r="O1162" s="244">
        <v>0.5</v>
      </c>
      <c r="P1162" s="53" t="s">
        <v>24</v>
      </c>
      <c r="Q1162" s="53" t="s">
        <v>620</v>
      </c>
      <c r="R1162" s="34" t="s">
        <v>621</v>
      </c>
    </row>
    <row r="1163" spans="1:18" ht="49.5" hidden="1">
      <c r="A1163" s="53">
        <v>53</v>
      </c>
      <c r="B1163" s="90" t="s">
        <v>3599</v>
      </c>
      <c r="C1163" s="53" t="s">
        <v>25</v>
      </c>
      <c r="D1163" s="53" t="s">
        <v>3544</v>
      </c>
      <c r="E1163" s="53" t="s">
        <v>573</v>
      </c>
      <c r="F1163" s="53" t="s">
        <v>551</v>
      </c>
      <c r="G1163" s="34" t="s">
        <v>3600</v>
      </c>
      <c r="H1163" s="53" t="s">
        <v>141</v>
      </c>
      <c r="I1163" s="34" t="s">
        <v>3601</v>
      </c>
      <c r="J1163" s="53"/>
      <c r="K1163" s="53"/>
      <c r="L1163" s="53"/>
      <c r="M1163" s="160">
        <v>18</v>
      </c>
      <c r="N1163" s="243">
        <v>46141</v>
      </c>
      <c r="O1163" s="244">
        <v>1</v>
      </c>
      <c r="P1163" s="53" t="s">
        <v>24</v>
      </c>
      <c r="Q1163" s="53" t="s">
        <v>620</v>
      </c>
      <c r="R1163" s="34" t="s">
        <v>621</v>
      </c>
    </row>
    <row r="1164" spans="1:18" ht="49.5" hidden="1">
      <c r="A1164" s="53">
        <v>54</v>
      </c>
      <c r="B1164" s="133" t="s">
        <v>2226</v>
      </c>
      <c r="C1164" s="53" t="s">
        <v>25</v>
      </c>
      <c r="D1164" s="53" t="s">
        <v>25</v>
      </c>
      <c r="E1164" s="53" t="s">
        <v>573</v>
      </c>
      <c r="F1164" s="53" t="s">
        <v>551</v>
      </c>
      <c r="G1164" s="34" t="s">
        <v>657</v>
      </c>
      <c r="H1164" s="53" t="s">
        <v>141</v>
      </c>
      <c r="I1164" s="34" t="s">
        <v>3602</v>
      </c>
      <c r="J1164" s="53"/>
      <c r="K1164" s="53"/>
      <c r="L1164" s="53"/>
      <c r="M1164" s="160">
        <v>18</v>
      </c>
      <c r="N1164" s="243">
        <v>46141</v>
      </c>
      <c r="O1164" s="244">
        <v>0.5</v>
      </c>
      <c r="P1164" s="53" t="s">
        <v>24</v>
      </c>
      <c r="Q1164" s="53" t="s">
        <v>620</v>
      </c>
      <c r="R1164" s="34" t="s">
        <v>621</v>
      </c>
    </row>
    <row r="1165" spans="1:18" ht="165" hidden="1">
      <c r="A1165" s="53">
        <v>55</v>
      </c>
      <c r="B1165" s="133" t="s">
        <v>109</v>
      </c>
      <c r="C1165" s="53" t="s">
        <v>25</v>
      </c>
      <c r="D1165" s="53">
        <v>0</v>
      </c>
      <c r="E1165" s="53" t="s">
        <v>573</v>
      </c>
      <c r="F1165" s="53" t="s">
        <v>551</v>
      </c>
      <c r="G1165" s="34" t="s">
        <v>3569</v>
      </c>
      <c r="H1165" s="53" t="s">
        <v>810</v>
      </c>
      <c r="I1165" s="34" t="s">
        <v>3603</v>
      </c>
      <c r="J1165" s="53"/>
      <c r="K1165" s="53"/>
      <c r="L1165" s="53"/>
      <c r="M1165" s="160">
        <v>18</v>
      </c>
      <c r="N1165" s="243">
        <v>46141</v>
      </c>
      <c r="O1165" s="244">
        <v>7</v>
      </c>
      <c r="P1165" s="53" t="s">
        <v>111</v>
      </c>
      <c r="Q1165" s="53" t="s">
        <v>620</v>
      </c>
      <c r="R1165" s="34" t="s">
        <v>621</v>
      </c>
    </row>
    <row r="1166" spans="1:18" ht="115.5" hidden="1">
      <c r="A1166" s="53">
        <v>56</v>
      </c>
      <c r="B1166" s="133" t="s">
        <v>3604</v>
      </c>
      <c r="C1166" s="53" t="s">
        <v>25</v>
      </c>
      <c r="D1166" s="53" t="s">
        <v>3605</v>
      </c>
      <c r="E1166" s="53" t="s">
        <v>652</v>
      </c>
      <c r="F1166" s="53" t="s">
        <v>549</v>
      </c>
      <c r="G1166" s="34" t="s">
        <v>3606</v>
      </c>
      <c r="H1166" s="53" t="s">
        <v>141</v>
      </c>
      <c r="I1166" s="34" t="s">
        <v>3607</v>
      </c>
      <c r="J1166" s="53"/>
      <c r="K1166" s="53"/>
      <c r="L1166" s="53"/>
      <c r="M1166" s="160">
        <v>18</v>
      </c>
      <c r="N1166" s="243">
        <v>46141</v>
      </c>
      <c r="O1166" s="244">
        <v>3</v>
      </c>
      <c r="P1166" s="53" t="s">
        <v>24</v>
      </c>
      <c r="Q1166" s="53" t="s">
        <v>643</v>
      </c>
      <c r="R1166" s="34" t="s">
        <v>644</v>
      </c>
    </row>
    <row r="1167" spans="1:18" ht="66" hidden="1">
      <c r="A1167" s="53">
        <v>57</v>
      </c>
      <c r="B1167" s="133" t="s">
        <v>71</v>
      </c>
      <c r="C1167" s="53" t="s">
        <v>25</v>
      </c>
      <c r="D1167" s="53" t="s">
        <v>3605</v>
      </c>
      <c r="E1167" s="53" t="s">
        <v>652</v>
      </c>
      <c r="F1167" s="53" t="s">
        <v>549</v>
      </c>
      <c r="G1167" s="34" t="s">
        <v>3608</v>
      </c>
      <c r="H1167" s="53" t="s">
        <v>141</v>
      </c>
      <c r="I1167" s="34" t="s">
        <v>3609</v>
      </c>
      <c r="J1167" s="53"/>
      <c r="K1167" s="53"/>
      <c r="L1167" s="53"/>
      <c r="M1167" s="160">
        <v>18</v>
      </c>
      <c r="N1167" s="243">
        <v>46141</v>
      </c>
      <c r="O1167" s="244">
        <v>1</v>
      </c>
      <c r="P1167" s="53" t="s">
        <v>24</v>
      </c>
      <c r="Q1167" s="53" t="s">
        <v>643</v>
      </c>
      <c r="R1167" s="34" t="s">
        <v>644</v>
      </c>
    </row>
    <row r="1168" spans="1:18" ht="66" hidden="1">
      <c r="A1168" s="53">
        <v>58</v>
      </c>
      <c r="B1168" s="133" t="s">
        <v>58</v>
      </c>
      <c r="C1168" s="53" t="s">
        <v>25</v>
      </c>
      <c r="D1168" s="53" t="s">
        <v>3605</v>
      </c>
      <c r="E1168" s="53" t="s">
        <v>652</v>
      </c>
      <c r="F1168" s="53" t="s">
        <v>549</v>
      </c>
      <c r="G1168" s="34" t="s">
        <v>3608</v>
      </c>
      <c r="H1168" s="53" t="s">
        <v>141</v>
      </c>
      <c r="I1168" s="34" t="s">
        <v>3609</v>
      </c>
      <c r="J1168" s="53"/>
      <c r="K1168" s="53"/>
      <c r="L1168" s="53"/>
      <c r="M1168" s="160">
        <v>18</v>
      </c>
      <c r="N1168" s="243">
        <v>46141</v>
      </c>
      <c r="O1168" s="244">
        <v>1</v>
      </c>
      <c r="P1168" s="53" t="s">
        <v>24</v>
      </c>
      <c r="Q1168" s="53" t="s">
        <v>643</v>
      </c>
      <c r="R1168" s="34" t="s">
        <v>644</v>
      </c>
    </row>
    <row r="1169" spans="1:18" ht="66" hidden="1">
      <c r="A1169" s="53">
        <v>59</v>
      </c>
      <c r="B1169" s="133" t="s">
        <v>59</v>
      </c>
      <c r="C1169" s="53" t="s">
        <v>25</v>
      </c>
      <c r="D1169" s="53" t="s">
        <v>3605</v>
      </c>
      <c r="E1169" s="53" t="s">
        <v>652</v>
      </c>
      <c r="F1169" s="53" t="s">
        <v>549</v>
      </c>
      <c r="G1169" s="34" t="s">
        <v>3608</v>
      </c>
      <c r="H1169" s="53" t="s">
        <v>141</v>
      </c>
      <c r="I1169" s="34" t="s">
        <v>3609</v>
      </c>
      <c r="J1169" s="53"/>
      <c r="K1169" s="53"/>
      <c r="L1169" s="53"/>
      <c r="M1169" s="160">
        <v>18</v>
      </c>
      <c r="N1169" s="243">
        <v>46141</v>
      </c>
      <c r="O1169" s="244">
        <v>1</v>
      </c>
      <c r="P1169" s="53" t="s">
        <v>24</v>
      </c>
      <c r="Q1169" s="53" t="s">
        <v>643</v>
      </c>
      <c r="R1169" s="34" t="s">
        <v>644</v>
      </c>
    </row>
    <row r="1170" spans="1:18" ht="82.5" hidden="1">
      <c r="A1170" s="53">
        <v>60</v>
      </c>
      <c r="B1170" s="133" t="s">
        <v>3610</v>
      </c>
      <c r="C1170" s="53" t="s">
        <v>25</v>
      </c>
      <c r="D1170" s="53" t="s">
        <v>25</v>
      </c>
      <c r="E1170" s="53" t="s">
        <v>573</v>
      </c>
      <c r="F1170" s="53" t="s">
        <v>550</v>
      </c>
      <c r="G1170" s="34" t="s">
        <v>3611</v>
      </c>
      <c r="H1170" s="53" t="s">
        <v>141</v>
      </c>
      <c r="I1170" s="34" t="s">
        <v>3612</v>
      </c>
      <c r="J1170" s="53"/>
      <c r="K1170" s="53"/>
      <c r="L1170" s="53"/>
      <c r="M1170" s="160">
        <v>18</v>
      </c>
      <c r="N1170" s="243">
        <v>46141</v>
      </c>
      <c r="O1170" s="244">
        <v>1</v>
      </c>
      <c r="P1170" s="53" t="s">
        <v>24</v>
      </c>
      <c r="Q1170" s="53" t="s">
        <v>643</v>
      </c>
      <c r="R1170" s="34" t="s">
        <v>644</v>
      </c>
    </row>
    <row r="1171" spans="1:18" ht="49.5" hidden="1">
      <c r="A1171" s="53">
        <v>61</v>
      </c>
      <c r="B1171" s="133" t="s">
        <v>3613</v>
      </c>
      <c r="C1171" s="53" t="s">
        <v>25</v>
      </c>
      <c r="D1171" s="53" t="s">
        <v>3605</v>
      </c>
      <c r="E1171" s="53" t="s">
        <v>652</v>
      </c>
      <c r="F1171" s="53" t="s">
        <v>551</v>
      </c>
      <c r="G1171" s="34" t="s">
        <v>3614</v>
      </c>
      <c r="H1171" s="53" t="s">
        <v>141</v>
      </c>
      <c r="I1171" s="34" t="s">
        <v>3615</v>
      </c>
      <c r="J1171" s="53"/>
      <c r="K1171" s="53"/>
      <c r="L1171" s="53"/>
      <c r="M1171" s="160">
        <v>18</v>
      </c>
      <c r="N1171" s="243">
        <v>46141</v>
      </c>
      <c r="O1171" s="244">
        <v>1</v>
      </c>
      <c r="P1171" s="53" t="s">
        <v>24</v>
      </c>
      <c r="Q1171" s="53" t="s">
        <v>643</v>
      </c>
      <c r="R1171" s="34" t="s">
        <v>644</v>
      </c>
    </row>
    <row r="1172" spans="1:18" ht="66" hidden="1">
      <c r="A1172" s="53">
        <v>62</v>
      </c>
      <c r="B1172" s="133" t="s">
        <v>59</v>
      </c>
      <c r="C1172" s="53" t="s">
        <v>25</v>
      </c>
      <c r="D1172" s="53" t="s">
        <v>3605</v>
      </c>
      <c r="E1172" s="53" t="s">
        <v>652</v>
      </c>
      <c r="F1172" s="53" t="s">
        <v>549</v>
      </c>
      <c r="G1172" s="34" t="s">
        <v>3616</v>
      </c>
      <c r="H1172" s="53" t="s">
        <v>141</v>
      </c>
      <c r="I1172" s="34" t="s">
        <v>3617</v>
      </c>
      <c r="J1172" s="53"/>
      <c r="K1172" s="53"/>
      <c r="L1172" s="53"/>
      <c r="M1172" s="160">
        <v>18</v>
      </c>
      <c r="N1172" s="243">
        <v>46141</v>
      </c>
      <c r="O1172" s="244">
        <v>0.5</v>
      </c>
      <c r="P1172" s="53" t="s">
        <v>24</v>
      </c>
      <c r="Q1172" s="53" t="s">
        <v>643</v>
      </c>
      <c r="R1172" s="34" t="s">
        <v>644</v>
      </c>
    </row>
    <row r="1173" spans="1:18" ht="66" hidden="1">
      <c r="A1173" s="53">
        <v>63</v>
      </c>
      <c r="B1173" s="133" t="s">
        <v>3618</v>
      </c>
      <c r="C1173" s="53" t="s">
        <v>25</v>
      </c>
      <c r="D1173" s="53" t="s">
        <v>3605</v>
      </c>
      <c r="E1173" s="53" t="s">
        <v>652</v>
      </c>
      <c r="F1173" s="53" t="s">
        <v>549</v>
      </c>
      <c r="G1173" s="34" t="s">
        <v>3619</v>
      </c>
      <c r="H1173" s="53" t="s">
        <v>141</v>
      </c>
      <c r="I1173" s="34" t="s">
        <v>3620</v>
      </c>
      <c r="J1173" s="53"/>
      <c r="K1173" s="53"/>
      <c r="L1173" s="53"/>
      <c r="M1173" s="160">
        <v>18</v>
      </c>
      <c r="N1173" s="243">
        <v>46141</v>
      </c>
      <c r="O1173" s="244">
        <v>1</v>
      </c>
      <c r="P1173" s="53" t="s">
        <v>24</v>
      </c>
      <c r="Q1173" s="53" t="s">
        <v>643</v>
      </c>
      <c r="R1173" s="34" t="s">
        <v>644</v>
      </c>
    </row>
    <row r="1174" spans="1:18" ht="99" hidden="1">
      <c r="A1174" s="53">
        <v>64</v>
      </c>
      <c r="B1174" s="90" t="s">
        <v>3593</v>
      </c>
      <c r="C1174" s="53" t="s">
        <v>25</v>
      </c>
      <c r="D1174" s="53" t="s">
        <v>3621</v>
      </c>
      <c r="E1174" s="53" t="s">
        <v>612</v>
      </c>
      <c r="F1174" s="53" t="s">
        <v>553</v>
      </c>
      <c r="G1174" s="34" t="s">
        <v>3622</v>
      </c>
      <c r="H1174" s="53" t="s">
        <v>810</v>
      </c>
      <c r="I1174" s="34" t="s">
        <v>3623</v>
      </c>
      <c r="J1174" s="53"/>
      <c r="K1174" s="53"/>
      <c r="L1174" s="53"/>
      <c r="M1174" s="160">
        <v>18</v>
      </c>
      <c r="N1174" s="243">
        <v>46142</v>
      </c>
      <c r="O1174" s="244">
        <v>2</v>
      </c>
      <c r="P1174" s="53" t="s">
        <v>53</v>
      </c>
      <c r="Q1174" s="53" t="s">
        <v>597</v>
      </c>
      <c r="R1174" s="34" t="s">
        <v>683</v>
      </c>
    </row>
    <row r="1175" spans="1:18" ht="66" hidden="1">
      <c r="A1175" s="53">
        <v>65</v>
      </c>
      <c r="B1175" s="90" t="s">
        <v>3624</v>
      </c>
      <c r="C1175" s="53" t="s">
        <v>25</v>
      </c>
      <c r="D1175" s="53" t="s">
        <v>25</v>
      </c>
      <c r="E1175" s="53" t="s">
        <v>612</v>
      </c>
      <c r="F1175" s="53" t="s">
        <v>557</v>
      </c>
      <c r="G1175" s="34" t="s">
        <v>3625</v>
      </c>
      <c r="H1175" s="53" t="s">
        <v>141</v>
      </c>
      <c r="I1175" s="34" t="s">
        <v>3626</v>
      </c>
      <c r="J1175" s="53"/>
      <c r="K1175" s="53"/>
      <c r="L1175" s="53"/>
      <c r="M1175" s="160">
        <v>18</v>
      </c>
      <c r="N1175" s="243">
        <v>46142</v>
      </c>
      <c r="O1175" s="244">
        <v>1</v>
      </c>
      <c r="P1175" s="53" t="s">
        <v>53</v>
      </c>
      <c r="Q1175" s="53" t="s">
        <v>597</v>
      </c>
      <c r="R1175" s="34" t="s">
        <v>683</v>
      </c>
    </row>
    <row r="1176" spans="1:18" ht="99" hidden="1">
      <c r="A1176" s="53">
        <v>66</v>
      </c>
      <c r="B1176" s="90" t="s">
        <v>3627</v>
      </c>
      <c r="C1176" s="53" t="s">
        <v>25</v>
      </c>
      <c r="D1176" s="53" t="s">
        <v>3621</v>
      </c>
      <c r="E1176" s="53" t="s">
        <v>612</v>
      </c>
      <c r="F1176" s="53" t="s">
        <v>553</v>
      </c>
      <c r="G1176" s="34" t="s">
        <v>697</v>
      </c>
      <c r="H1176" s="53" t="s">
        <v>141</v>
      </c>
      <c r="I1176" s="34" t="s">
        <v>3628</v>
      </c>
      <c r="J1176" s="53"/>
      <c r="K1176" s="53"/>
      <c r="L1176" s="53"/>
      <c r="M1176" s="160">
        <v>18</v>
      </c>
      <c r="N1176" s="243">
        <v>46142</v>
      </c>
      <c r="O1176" s="244">
        <v>1</v>
      </c>
      <c r="P1176" s="53" t="s">
        <v>53</v>
      </c>
      <c r="Q1176" s="53" t="s">
        <v>597</v>
      </c>
      <c r="R1176" s="34" t="s">
        <v>683</v>
      </c>
    </row>
    <row r="1177" spans="1:18" ht="99" hidden="1">
      <c r="A1177" s="53">
        <v>67</v>
      </c>
      <c r="B1177" s="90" t="s">
        <v>3629</v>
      </c>
      <c r="C1177" s="53" t="s">
        <v>25</v>
      </c>
      <c r="D1177" s="53" t="s">
        <v>3621</v>
      </c>
      <c r="E1177" s="53" t="s">
        <v>612</v>
      </c>
      <c r="F1177" s="53" t="s">
        <v>553</v>
      </c>
      <c r="G1177" s="34" t="s">
        <v>3630</v>
      </c>
      <c r="H1177" s="53" t="s">
        <v>141</v>
      </c>
      <c r="I1177" s="34" t="s">
        <v>3631</v>
      </c>
      <c r="J1177" s="53"/>
      <c r="K1177" s="53"/>
      <c r="L1177" s="53"/>
      <c r="M1177" s="160">
        <v>18</v>
      </c>
      <c r="N1177" s="243">
        <v>46142</v>
      </c>
      <c r="O1177" s="244">
        <v>1</v>
      </c>
      <c r="P1177" s="53" t="s">
        <v>24</v>
      </c>
      <c r="Q1177" s="53" t="s">
        <v>597</v>
      </c>
      <c r="R1177" s="34" t="s">
        <v>683</v>
      </c>
    </row>
    <row r="1178" spans="1:18" ht="82.5" hidden="1">
      <c r="A1178" s="53">
        <v>68</v>
      </c>
      <c r="B1178" s="90" t="s">
        <v>375</v>
      </c>
      <c r="C1178" s="53" t="s">
        <v>25</v>
      </c>
      <c r="D1178" s="53" t="s">
        <v>3632</v>
      </c>
      <c r="E1178" s="53" t="s">
        <v>652</v>
      </c>
      <c r="F1178" s="53" t="s">
        <v>553</v>
      </c>
      <c r="G1178" s="34" t="s">
        <v>3633</v>
      </c>
      <c r="H1178" s="53" t="s">
        <v>141</v>
      </c>
      <c r="I1178" s="34" t="s">
        <v>3634</v>
      </c>
      <c r="J1178" s="53"/>
      <c r="K1178" s="53"/>
      <c r="L1178" s="53"/>
      <c r="M1178" s="160">
        <v>18</v>
      </c>
      <c r="N1178" s="243">
        <v>46142</v>
      </c>
      <c r="O1178" s="244">
        <v>1</v>
      </c>
      <c r="P1178" s="53" t="s">
        <v>24</v>
      </c>
      <c r="Q1178" s="53" t="s">
        <v>597</v>
      </c>
      <c r="R1178" s="34" t="s">
        <v>683</v>
      </c>
    </row>
    <row r="1179" spans="1:18" ht="82.5" hidden="1">
      <c r="A1179" s="53">
        <v>69</v>
      </c>
      <c r="B1179" s="90" t="s">
        <v>59</v>
      </c>
      <c r="C1179" s="53" t="s">
        <v>25</v>
      </c>
      <c r="D1179" s="53" t="s">
        <v>3632</v>
      </c>
      <c r="E1179" s="53" t="s">
        <v>652</v>
      </c>
      <c r="F1179" s="53" t="s">
        <v>549</v>
      </c>
      <c r="G1179" s="34" t="s">
        <v>3635</v>
      </c>
      <c r="H1179" s="53" t="s">
        <v>141</v>
      </c>
      <c r="I1179" s="34" t="s">
        <v>3636</v>
      </c>
      <c r="J1179" s="53"/>
      <c r="K1179" s="53"/>
      <c r="L1179" s="53"/>
      <c r="M1179" s="160">
        <v>18</v>
      </c>
      <c r="N1179" s="243">
        <v>46142</v>
      </c>
      <c r="O1179" s="244">
        <v>5</v>
      </c>
      <c r="P1179" s="53" t="s">
        <v>24</v>
      </c>
      <c r="Q1179" s="53" t="s">
        <v>597</v>
      </c>
      <c r="R1179" s="34" t="s">
        <v>683</v>
      </c>
    </row>
    <row r="1180" spans="1:18" ht="99" hidden="1">
      <c r="A1180" s="53">
        <v>70</v>
      </c>
      <c r="B1180" s="90" t="s">
        <v>3637</v>
      </c>
      <c r="C1180" s="53" t="s">
        <v>25</v>
      </c>
      <c r="D1180" s="53" t="s">
        <v>3621</v>
      </c>
      <c r="E1180" s="53" t="s">
        <v>612</v>
      </c>
      <c r="F1180" s="53" t="s">
        <v>553</v>
      </c>
      <c r="G1180" s="34" t="s">
        <v>697</v>
      </c>
      <c r="H1180" s="53" t="s">
        <v>141</v>
      </c>
      <c r="I1180" s="34" t="s">
        <v>3638</v>
      </c>
      <c r="J1180" s="53"/>
      <c r="K1180" s="53"/>
      <c r="L1180" s="53"/>
      <c r="M1180" s="160">
        <v>18</v>
      </c>
      <c r="N1180" s="243">
        <v>46142</v>
      </c>
      <c r="O1180" s="244">
        <v>1</v>
      </c>
      <c r="P1180" s="53" t="s">
        <v>53</v>
      </c>
      <c r="Q1180" s="53" t="s">
        <v>597</v>
      </c>
      <c r="R1180" s="34" t="s">
        <v>683</v>
      </c>
    </row>
    <row r="1181" spans="1:18" ht="66" hidden="1">
      <c r="A1181" s="53">
        <v>71</v>
      </c>
      <c r="B1181" s="90" t="s">
        <v>101</v>
      </c>
      <c r="C1181" s="53" t="s">
        <v>25</v>
      </c>
      <c r="D1181" s="53" t="s">
        <v>3639</v>
      </c>
      <c r="E1181" s="53" t="s">
        <v>652</v>
      </c>
      <c r="F1181" s="53" t="s">
        <v>549</v>
      </c>
      <c r="G1181" s="34" t="s">
        <v>3640</v>
      </c>
      <c r="H1181" s="53" t="s">
        <v>141</v>
      </c>
      <c r="I1181" s="34" t="s">
        <v>3641</v>
      </c>
      <c r="J1181" s="53"/>
      <c r="K1181" s="53"/>
      <c r="L1181" s="53"/>
      <c r="M1181" s="160">
        <v>18</v>
      </c>
      <c r="N1181" s="243">
        <v>46142</v>
      </c>
      <c r="O1181" s="244">
        <v>1</v>
      </c>
      <c r="P1181" s="53" t="s">
        <v>24</v>
      </c>
      <c r="Q1181" s="53" t="s">
        <v>575</v>
      </c>
      <c r="R1181" s="34" t="s">
        <v>708</v>
      </c>
    </row>
    <row r="1182" spans="1:18" ht="99" hidden="1">
      <c r="A1182" s="53">
        <v>72</v>
      </c>
      <c r="B1182" s="90" t="s">
        <v>59</v>
      </c>
      <c r="C1182" s="53" t="s">
        <v>25</v>
      </c>
      <c r="D1182" s="53" t="s">
        <v>3639</v>
      </c>
      <c r="E1182" s="53" t="s">
        <v>652</v>
      </c>
      <c r="F1182" s="53" t="s">
        <v>549</v>
      </c>
      <c r="G1182" s="34" t="s">
        <v>3642</v>
      </c>
      <c r="H1182" s="53" t="s">
        <v>141</v>
      </c>
      <c r="I1182" s="34" t="s">
        <v>3643</v>
      </c>
      <c r="J1182" s="53"/>
      <c r="K1182" s="53"/>
      <c r="L1182" s="53"/>
      <c r="M1182" s="160">
        <v>18</v>
      </c>
      <c r="N1182" s="243">
        <v>46142</v>
      </c>
      <c r="O1182" s="244">
        <v>3</v>
      </c>
      <c r="P1182" s="53" t="s">
        <v>24</v>
      </c>
      <c r="Q1182" s="53" t="s">
        <v>575</v>
      </c>
      <c r="R1182" s="34" t="s">
        <v>708</v>
      </c>
    </row>
    <row r="1183" spans="1:18" ht="115.5" hidden="1">
      <c r="A1183" s="53">
        <v>73</v>
      </c>
      <c r="B1183" s="90" t="s">
        <v>3624</v>
      </c>
      <c r="C1183" s="53" t="s">
        <v>662</v>
      </c>
      <c r="D1183" s="53" t="s">
        <v>3644</v>
      </c>
      <c r="E1183" s="53" t="s">
        <v>874</v>
      </c>
      <c r="F1183" s="53" t="s">
        <v>549</v>
      </c>
      <c r="G1183" s="34" t="s">
        <v>3645</v>
      </c>
      <c r="H1183" s="53" t="s">
        <v>810</v>
      </c>
      <c r="I1183" s="34" t="s">
        <v>3646</v>
      </c>
      <c r="J1183" s="53"/>
      <c r="K1183" s="53"/>
      <c r="L1183" s="53"/>
      <c r="M1183" s="160">
        <v>18</v>
      </c>
      <c r="N1183" s="243">
        <v>46143</v>
      </c>
      <c r="O1183" s="244">
        <v>2</v>
      </c>
      <c r="P1183" s="53" t="s">
        <v>24</v>
      </c>
      <c r="Q1183" s="53" t="s">
        <v>597</v>
      </c>
      <c r="R1183" s="34" t="s">
        <v>683</v>
      </c>
    </row>
    <row r="1184" spans="1:18" ht="66" hidden="1">
      <c r="A1184" s="53">
        <v>74</v>
      </c>
      <c r="B1184" s="90" t="s">
        <v>3647</v>
      </c>
      <c r="C1184" s="53" t="s">
        <v>25</v>
      </c>
      <c r="D1184" s="53" t="s">
        <v>3648</v>
      </c>
      <c r="E1184" s="53" t="s">
        <v>652</v>
      </c>
      <c r="F1184" s="53" t="s">
        <v>549</v>
      </c>
      <c r="G1184" s="34" t="s">
        <v>3649</v>
      </c>
      <c r="H1184" s="53" t="s">
        <v>141</v>
      </c>
      <c r="I1184" s="34" t="s">
        <v>3650</v>
      </c>
      <c r="J1184" s="53"/>
      <c r="K1184" s="53"/>
      <c r="L1184" s="53"/>
      <c r="M1184" s="160">
        <v>18</v>
      </c>
      <c r="N1184" s="243">
        <v>46143</v>
      </c>
      <c r="O1184" s="244">
        <v>1</v>
      </c>
      <c r="P1184" s="53" t="s">
        <v>24</v>
      </c>
      <c r="Q1184" s="53" t="s">
        <v>597</v>
      </c>
      <c r="R1184" s="34" t="s">
        <v>683</v>
      </c>
    </row>
    <row r="1185" spans="1:18" ht="132" hidden="1">
      <c r="A1185" s="53">
        <v>75</v>
      </c>
      <c r="B1185" s="90" t="s">
        <v>3651</v>
      </c>
      <c r="C1185" s="53" t="s">
        <v>25</v>
      </c>
      <c r="D1185" s="53" t="s">
        <v>3652</v>
      </c>
      <c r="E1185" s="53" t="s">
        <v>652</v>
      </c>
      <c r="F1185" s="53" t="s">
        <v>549</v>
      </c>
      <c r="G1185" s="34" t="s">
        <v>3653</v>
      </c>
      <c r="H1185" s="53" t="s">
        <v>141</v>
      </c>
      <c r="I1185" s="34" t="s">
        <v>3654</v>
      </c>
      <c r="J1185" s="53"/>
      <c r="K1185" s="53"/>
      <c r="L1185" s="53"/>
      <c r="M1185" s="160">
        <v>18</v>
      </c>
      <c r="N1185" s="243">
        <v>46143</v>
      </c>
      <c r="O1185" s="244">
        <v>2</v>
      </c>
      <c r="P1185" s="53" t="s">
        <v>24</v>
      </c>
      <c r="Q1185" s="53" t="s">
        <v>597</v>
      </c>
      <c r="R1185" s="34" t="s">
        <v>683</v>
      </c>
    </row>
    <row r="1186" spans="1:18" ht="148.5" hidden="1">
      <c r="A1186" s="53">
        <v>76</v>
      </c>
      <c r="B1186" s="90" t="s">
        <v>3655</v>
      </c>
      <c r="C1186" s="53" t="s">
        <v>25</v>
      </c>
      <c r="D1186" s="53" t="s">
        <v>25</v>
      </c>
      <c r="E1186" s="53" t="s">
        <v>592</v>
      </c>
      <c r="F1186" s="53" t="s">
        <v>553</v>
      </c>
      <c r="G1186" s="34" t="s">
        <v>3656</v>
      </c>
      <c r="H1186" s="53" t="s">
        <v>141</v>
      </c>
      <c r="I1186" s="34" t="s">
        <v>3657</v>
      </c>
      <c r="J1186" s="53"/>
      <c r="K1186" s="53"/>
      <c r="L1186" s="53"/>
      <c r="M1186" s="160">
        <v>18</v>
      </c>
      <c r="N1186" s="243">
        <v>46143</v>
      </c>
      <c r="O1186" s="244">
        <v>1.5</v>
      </c>
      <c r="P1186" s="53" t="s">
        <v>111</v>
      </c>
      <c r="Q1186" s="53" t="s">
        <v>597</v>
      </c>
      <c r="R1186" s="34" t="s">
        <v>683</v>
      </c>
    </row>
    <row r="1187" spans="1:18" ht="82.5" hidden="1">
      <c r="A1187" s="53">
        <v>77</v>
      </c>
      <c r="B1187" s="90" t="s">
        <v>3658</v>
      </c>
      <c r="C1187" s="53" t="s">
        <v>25</v>
      </c>
      <c r="D1187" s="53" t="s">
        <v>3659</v>
      </c>
      <c r="E1187" s="53" t="s">
        <v>584</v>
      </c>
      <c r="F1187" s="53" t="s">
        <v>549</v>
      </c>
      <c r="G1187" s="34" t="s">
        <v>3660</v>
      </c>
      <c r="H1187" s="53" t="s">
        <v>141</v>
      </c>
      <c r="I1187" s="34" t="s">
        <v>3661</v>
      </c>
      <c r="J1187" s="53"/>
      <c r="K1187" s="53"/>
      <c r="L1187" s="53"/>
      <c r="M1187" s="160">
        <v>18</v>
      </c>
      <c r="N1187" s="243">
        <v>46143</v>
      </c>
      <c r="O1187" s="244">
        <v>0.5</v>
      </c>
      <c r="P1187" s="53" t="s">
        <v>24</v>
      </c>
      <c r="Q1187" s="53" t="s">
        <v>575</v>
      </c>
      <c r="R1187" s="34" t="s">
        <v>708</v>
      </c>
    </row>
    <row r="1188" spans="1:18" ht="66" hidden="1">
      <c r="A1188" s="53">
        <v>78</v>
      </c>
      <c r="B1188" s="90" t="s">
        <v>3662</v>
      </c>
      <c r="C1188" s="53" t="s">
        <v>25</v>
      </c>
      <c r="D1188" s="53" t="s">
        <v>3659</v>
      </c>
      <c r="E1188" s="53" t="s">
        <v>584</v>
      </c>
      <c r="F1188" s="53" t="s">
        <v>549</v>
      </c>
      <c r="G1188" s="34" t="s">
        <v>3663</v>
      </c>
      <c r="H1188" s="53" t="s">
        <v>141</v>
      </c>
      <c r="I1188" s="34" t="s">
        <v>3664</v>
      </c>
      <c r="J1188" s="53"/>
      <c r="K1188" s="53"/>
      <c r="L1188" s="53"/>
      <c r="M1188" s="160">
        <v>18</v>
      </c>
      <c r="N1188" s="243">
        <v>46143</v>
      </c>
      <c r="O1188" s="244">
        <v>0.5</v>
      </c>
      <c r="P1188" s="53" t="s">
        <v>24</v>
      </c>
      <c r="Q1188" s="53" t="s">
        <v>575</v>
      </c>
      <c r="R1188" s="34" t="s">
        <v>708</v>
      </c>
    </row>
    <row r="1189" spans="1:18" ht="82.5" hidden="1">
      <c r="A1189" s="53">
        <v>79</v>
      </c>
      <c r="B1189" s="90" t="s">
        <v>3665</v>
      </c>
      <c r="C1189" s="53" t="s">
        <v>25</v>
      </c>
      <c r="D1189" s="53" t="s">
        <v>25</v>
      </c>
      <c r="E1189" s="53" t="s">
        <v>874</v>
      </c>
      <c r="F1189" s="53" t="s">
        <v>549</v>
      </c>
      <c r="G1189" s="34" t="s">
        <v>3666</v>
      </c>
      <c r="H1189" s="53" t="s">
        <v>141</v>
      </c>
      <c r="I1189" s="34" t="s">
        <v>3667</v>
      </c>
      <c r="J1189" s="53"/>
      <c r="K1189" s="53"/>
      <c r="L1189" s="53"/>
      <c r="M1189" s="160">
        <v>18</v>
      </c>
      <c r="N1189" s="243">
        <v>46143</v>
      </c>
      <c r="O1189" s="244">
        <v>1</v>
      </c>
      <c r="P1189" s="53" t="s">
        <v>24</v>
      </c>
      <c r="Q1189" s="53" t="s">
        <v>575</v>
      </c>
      <c r="R1189" s="34" t="s">
        <v>708</v>
      </c>
    </row>
    <row r="1190" spans="1:18" ht="66" hidden="1">
      <c r="A1190" s="53">
        <v>80</v>
      </c>
      <c r="B1190" s="90" t="s">
        <v>101</v>
      </c>
      <c r="C1190" s="53" t="s">
        <v>25</v>
      </c>
      <c r="D1190" s="53" t="s">
        <v>3668</v>
      </c>
      <c r="E1190" s="53" t="s">
        <v>652</v>
      </c>
      <c r="F1190" s="53" t="s">
        <v>549</v>
      </c>
      <c r="G1190" s="34" t="s">
        <v>3669</v>
      </c>
      <c r="H1190" s="53" t="s">
        <v>141</v>
      </c>
      <c r="I1190" s="34" t="s">
        <v>3670</v>
      </c>
      <c r="J1190" s="53"/>
      <c r="K1190" s="53"/>
      <c r="L1190" s="53"/>
      <c r="M1190" s="160">
        <v>18</v>
      </c>
      <c r="N1190" s="243">
        <v>46143</v>
      </c>
      <c r="O1190" s="244">
        <v>1</v>
      </c>
      <c r="P1190" s="53" t="s">
        <v>24</v>
      </c>
      <c r="Q1190" s="53" t="s">
        <v>575</v>
      </c>
      <c r="R1190" s="34" t="s">
        <v>708</v>
      </c>
    </row>
    <row r="1191" spans="1:18" ht="49.5" hidden="1">
      <c r="A1191" s="53">
        <v>81</v>
      </c>
      <c r="B1191" s="90" t="s">
        <v>49</v>
      </c>
      <c r="C1191" s="53" t="s">
        <v>25</v>
      </c>
      <c r="D1191" s="53" t="s">
        <v>3671</v>
      </c>
      <c r="E1191" s="53" t="s">
        <v>573</v>
      </c>
      <c r="F1191" s="53" t="s">
        <v>549</v>
      </c>
      <c r="G1191" s="34" t="s">
        <v>3672</v>
      </c>
      <c r="H1191" s="53" t="s">
        <v>141</v>
      </c>
      <c r="I1191" s="34" t="s">
        <v>3673</v>
      </c>
      <c r="J1191" s="53"/>
      <c r="K1191" s="53"/>
      <c r="L1191" s="53"/>
      <c r="M1191" s="160">
        <v>18</v>
      </c>
      <c r="N1191" s="243">
        <v>46143</v>
      </c>
      <c r="O1191" s="244">
        <v>1</v>
      </c>
      <c r="P1191" s="53" t="s">
        <v>24</v>
      </c>
      <c r="Q1191" s="53" t="s">
        <v>575</v>
      </c>
      <c r="R1191" s="34" t="s">
        <v>708</v>
      </c>
    </row>
    <row r="1192" spans="1:18" ht="49.5" hidden="1">
      <c r="A1192" s="53">
        <v>1</v>
      </c>
      <c r="B1192" s="90" t="s">
        <v>75</v>
      </c>
      <c r="C1192" s="53" t="s">
        <v>25</v>
      </c>
      <c r="D1192" s="53" t="s">
        <v>3687</v>
      </c>
      <c r="E1192" s="53" t="s">
        <v>573</v>
      </c>
      <c r="F1192" s="53" t="s">
        <v>551</v>
      </c>
      <c r="G1192" s="34" t="s">
        <v>3688</v>
      </c>
      <c r="H1192" s="53" t="s">
        <v>141</v>
      </c>
      <c r="I1192" s="34" t="s">
        <v>3689</v>
      </c>
      <c r="J1192" s="53"/>
      <c r="K1192" s="53"/>
      <c r="L1192" s="53"/>
      <c r="M1192" s="160">
        <v>19</v>
      </c>
      <c r="N1192" s="243">
        <v>46144</v>
      </c>
      <c r="O1192" s="244">
        <v>0.5</v>
      </c>
      <c r="P1192" s="53" t="s">
        <v>24</v>
      </c>
      <c r="Q1192" s="53" t="s">
        <v>643</v>
      </c>
      <c r="R1192" s="34" t="s">
        <v>766</v>
      </c>
    </row>
    <row r="1193" spans="1:18" ht="66" hidden="1">
      <c r="A1193" s="53">
        <v>2</v>
      </c>
      <c r="B1193" s="90" t="s">
        <v>2230</v>
      </c>
      <c r="C1193" s="53" t="s">
        <v>25</v>
      </c>
      <c r="D1193" s="53" t="s">
        <v>3687</v>
      </c>
      <c r="E1193" s="53" t="s">
        <v>573</v>
      </c>
      <c r="F1193" s="53" t="s">
        <v>551</v>
      </c>
      <c r="G1193" s="34" t="s">
        <v>3690</v>
      </c>
      <c r="H1193" s="53" t="s">
        <v>141</v>
      </c>
      <c r="I1193" s="34" t="s">
        <v>3691</v>
      </c>
      <c r="J1193" s="53"/>
      <c r="K1193" s="53"/>
      <c r="L1193" s="53"/>
      <c r="M1193" s="160">
        <v>19</v>
      </c>
      <c r="N1193" s="243">
        <v>46144</v>
      </c>
      <c r="O1193" s="244">
        <v>1</v>
      </c>
      <c r="P1193" s="53" t="s">
        <v>24</v>
      </c>
      <c r="Q1193" s="53" t="s">
        <v>643</v>
      </c>
      <c r="R1193" s="34" t="s">
        <v>766</v>
      </c>
    </row>
    <row r="1194" spans="1:18" ht="66" hidden="1">
      <c r="A1194" s="53">
        <v>3</v>
      </c>
      <c r="B1194" s="90" t="s">
        <v>66</v>
      </c>
      <c r="C1194" s="53" t="s">
        <v>25</v>
      </c>
      <c r="D1194" s="53" t="s">
        <v>3687</v>
      </c>
      <c r="E1194" s="53" t="s">
        <v>573</v>
      </c>
      <c r="F1194" s="53" t="s">
        <v>551</v>
      </c>
      <c r="G1194" s="34" t="s">
        <v>3692</v>
      </c>
      <c r="H1194" s="53" t="s">
        <v>141</v>
      </c>
      <c r="I1194" s="34" t="s">
        <v>3693</v>
      </c>
      <c r="J1194" s="53"/>
      <c r="K1194" s="53"/>
      <c r="L1194" s="53"/>
      <c r="M1194" s="160">
        <v>19</v>
      </c>
      <c r="N1194" s="243">
        <v>46144</v>
      </c>
      <c r="O1194" s="244">
        <v>1</v>
      </c>
      <c r="P1194" s="53" t="s">
        <v>24</v>
      </c>
      <c r="Q1194" s="53" t="s">
        <v>643</v>
      </c>
      <c r="R1194" s="34" t="s">
        <v>766</v>
      </c>
    </row>
    <row r="1195" spans="1:18" ht="66" hidden="1">
      <c r="A1195" s="53">
        <v>4</v>
      </c>
      <c r="B1195" s="90" t="s">
        <v>109</v>
      </c>
      <c r="C1195" s="53" t="s">
        <v>25</v>
      </c>
      <c r="D1195" s="53" t="s">
        <v>3687</v>
      </c>
      <c r="E1195" s="53" t="s">
        <v>573</v>
      </c>
      <c r="F1195" s="53" t="s">
        <v>551</v>
      </c>
      <c r="G1195" s="34" t="s">
        <v>3694</v>
      </c>
      <c r="H1195" s="53" t="s">
        <v>141</v>
      </c>
      <c r="I1195" s="34" t="s">
        <v>3695</v>
      </c>
      <c r="J1195" s="53"/>
      <c r="K1195" s="53"/>
      <c r="L1195" s="53"/>
      <c r="M1195" s="160">
        <v>19</v>
      </c>
      <c r="N1195" s="243">
        <v>46144</v>
      </c>
      <c r="O1195" s="244">
        <v>0.5</v>
      </c>
      <c r="P1195" s="53" t="s">
        <v>24</v>
      </c>
      <c r="Q1195" s="53" t="s">
        <v>643</v>
      </c>
      <c r="R1195" s="34" t="s">
        <v>766</v>
      </c>
    </row>
    <row r="1196" spans="1:18" ht="66" hidden="1">
      <c r="A1196" s="53">
        <v>5</v>
      </c>
      <c r="B1196" s="90" t="s">
        <v>92</v>
      </c>
      <c r="C1196" s="53" t="s">
        <v>25</v>
      </c>
      <c r="D1196" s="53" t="s">
        <v>3687</v>
      </c>
      <c r="E1196" s="53" t="s">
        <v>573</v>
      </c>
      <c r="F1196" s="53" t="s">
        <v>551</v>
      </c>
      <c r="G1196" s="34" t="s">
        <v>3696</v>
      </c>
      <c r="H1196" s="53" t="s">
        <v>141</v>
      </c>
      <c r="I1196" s="34" t="s">
        <v>3697</v>
      </c>
      <c r="J1196" s="53"/>
      <c r="K1196" s="53"/>
      <c r="L1196" s="53"/>
      <c r="M1196" s="160">
        <v>19</v>
      </c>
      <c r="N1196" s="243">
        <v>46144</v>
      </c>
      <c r="O1196" s="244">
        <v>0.5</v>
      </c>
      <c r="P1196" s="53" t="s">
        <v>24</v>
      </c>
      <c r="Q1196" s="53" t="s">
        <v>643</v>
      </c>
      <c r="R1196" s="34" t="s">
        <v>766</v>
      </c>
    </row>
    <row r="1197" spans="1:18" ht="66" hidden="1">
      <c r="A1197" s="53">
        <v>6</v>
      </c>
      <c r="B1197" s="90" t="s">
        <v>109</v>
      </c>
      <c r="C1197" s="53" t="s">
        <v>25</v>
      </c>
      <c r="D1197" s="53" t="s">
        <v>3687</v>
      </c>
      <c r="E1197" s="53" t="s">
        <v>573</v>
      </c>
      <c r="F1197" s="53" t="s">
        <v>551</v>
      </c>
      <c r="G1197" s="34" t="s">
        <v>3698</v>
      </c>
      <c r="H1197" s="53" t="s">
        <v>141</v>
      </c>
      <c r="I1197" s="34" t="s">
        <v>3699</v>
      </c>
      <c r="J1197" s="53"/>
      <c r="K1197" s="53"/>
      <c r="L1197" s="53"/>
      <c r="M1197" s="160">
        <v>19</v>
      </c>
      <c r="N1197" s="243">
        <v>46144</v>
      </c>
      <c r="O1197" s="244">
        <v>0.5</v>
      </c>
      <c r="P1197" s="53" t="s">
        <v>24</v>
      </c>
      <c r="Q1197" s="53" t="s">
        <v>643</v>
      </c>
      <c r="R1197" s="34" t="s">
        <v>766</v>
      </c>
    </row>
    <row r="1198" spans="1:18" ht="66" hidden="1">
      <c r="A1198" s="53">
        <v>7</v>
      </c>
      <c r="B1198" s="90" t="s">
        <v>58</v>
      </c>
      <c r="C1198" s="53" t="s">
        <v>25</v>
      </c>
      <c r="D1198" s="53" t="s">
        <v>3700</v>
      </c>
      <c r="E1198" s="53" t="s">
        <v>652</v>
      </c>
      <c r="F1198" s="53" t="s">
        <v>549</v>
      </c>
      <c r="G1198" s="34" t="s">
        <v>3701</v>
      </c>
      <c r="H1198" s="53" t="s">
        <v>141</v>
      </c>
      <c r="I1198" s="34" t="s">
        <v>3702</v>
      </c>
      <c r="J1198" s="53"/>
      <c r="K1198" s="53"/>
      <c r="L1198" s="53"/>
      <c r="M1198" s="160">
        <v>19</v>
      </c>
      <c r="N1198" s="243">
        <v>46144</v>
      </c>
      <c r="O1198" s="244">
        <v>1</v>
      </c>
      <c r="P1198" s="53" t="s">
        <v>24</v>
      </c>
      <c r="Q1198" s="53" t="s">
        <v>643</v>
      </c>
      <c r="R1198" s="34" t="s">
        <v>766</v>
      </c>
    </row>
    <row r="1199" spans="1:18" ht="49.5" hidden="1">
      <c r="A1199" s="53">
        <v>8</v>
      </c>
      <c r="B1199" s="90" t="s">
        <v>71</v>
      </c>
      <c r="C1199" s="53" t="s">
        <v>25</v>
      </c>
      <c r="D1199" s="53" t="s">
        <v>3700</v>
      </c>
      <c r="E1199" s="53" t="s">
        <v>652</v>
      </c>
      <c r="F1199" s="53" t="s">
        <v>549</v>
      </c>
      <c r="G1199" s="34" t="s">
        <v>3703</v>
      </c>
      <c r="H1199" s="53" t="s">
        <v>141</v>
      </c>
      <c r="I1199" s="34" t="s">
        <v>3704</v>
      </c>
      <c r="J1199" s="53"/>
      <c r="K1199" s="53"/>
      <c r="L1199" s="53"/>
      <c r="M1199" s="160">
        <v>19</v>
      </c>
      <c r="N1199" s="243">
        <v>46144</v>
      </c>
      <c r="O1199" s="244">
        <v>1</v>
      </c>
      <c r="P1199" s="53" t="s">
        <v>24</v>
      </c>
      <c r="Q1199" s="53" t="s">
        <v>643</v>
      </c>
      <c r="R1199" s="34" t="s">
        <v>766</v>
      </c>
    </row>
    <row r="1200" spans="1:18" ht="66" hidden="1">
      <c r="A1200" s="53">
        <v>9</v>
      </c>
      <c r="B1200" s="90" t="s">
        <v>253</v>
      </c>
      <c r="C1200" s="53" t="s">
        <v>25</v>
      </c>
      <c r="D1200" s="53" t="s">
        <v>3700</v>
      </c>
      <c r="E1200" s="53" t="s">
        <v>652</v>
      </c>
      <c r="F1200" s="53" t="s">
        <v>549</v>
      </c>
      <c r="G1200" s="34" t="s">
        <v>3705</v>
      </c>
      <c r="H1200" s="53" t="s">
        <v>141</v>
      </c>
      <c r="I1200" s="34" t="s">
        <v>3706</v>
      </c>
      <c r="J1200" s="53"/>
      <c r="K1200" s="53"/>
      <c r="L1200" s="53"/>
      <c r="M1200" s="160">
        <v>19</v>
      </c>
      <c r="N1200" s="243">
        <v>46144</v>
      </c>
      <c r="O1200" s="244">
        <v>1</v>
      </c>
      <c r="P1200" s="53" t="s">
        <v>24</v>
      </c>
      <c r="Q1200" s="53" t="s">
        <v>643</v>
      </c>
      <c r="R1200" s="34" t="s">
        <v>766</v>
      </c>
    </row>
    <row r="1201" spans="1:18" ht="49.5" hidden="1">
      <c r="A1201" s="53">
        <v>10</v>
      </c>
      <c r="B1201" s="90" t="s">
        <v>75</v>
      </c>
      <c r="C1201" s="53" t="s">
        <v>25</v>
      </c>
      <c r="D1201" s="53" t="s">
        <v>3687</v>
      </c>
      <c r="E1201" s="53" t="s">
        <v>573</v>
      </c>
      <c r="F1201" s="53" t="s">
        <v>551</v>
      </c>
      <c r="G1201" s="34" t="s">
        <v>3707</v>
      </c>
      <c r="H1201" s="53" t="s">
        <v>141</v>
      </c>
      <c r="I1201" s="34" t="s">
        <v>3708</v>
      </c>
      <c r="J1201" s="53"/>
      <c r="K1201" s="53"/>
      <c r="L1201" s="53"/>
      <c r="M1201" s="160">
        <v>19</v>
      </c>
      <c r="N1201" s="243">
        <v>46144</v>
      </c>
      <c r="O1201" s="244">
        <v>0.5</v>
      </c>
      <c r="P1201" s="53" t="s">
        <v>24</v>
      </c>
      <c r="Q1201" s="53" t="s">
        <v>643</v>
      </c>
      <c r="R1201" s="34" t="s">
        <v>766</v>
      </c>
    </row>
    <row r="1202" spans="1:18" ht="49.5" hidden="1">
      <c r="A1202" s="53">
        <v>11</v>
      </c>
      <c r="B1202" s="90" t="s">
        <v>49</v>
      </c>
      <c r="C1202" s="53" t="s">
        <v>25</v>
      </c>
      <c r="D1202" s="53" t="s">
        <v>3687</v>
      </c>
      <c r="E1202" s="53" t="s">
        <v>573</v>
      </c>
      <c r="F1202" s="53" t="s">
        <v>551</v>
      </c>
      <c r="G1202" s="34" t="s">
        <v>3709</v>
      </c>
      <c r="H1202" s="53" t="s">
        <v>141</v>
      </c>
      <c r="I1202" s="34" t="s">
        <v>3710</v>
      </c>
      <c r="J1202" s="53"/>
      <c r="K1202" s="53"/>
      <c r="L1202" s="53"/>
      <c r="M1202" s="160">
        <v>19</v>
      </c>
      <c r="N1202" s="243">
        <v>46144</v>
      </c>
      <c r="O1202" s="244">
        <v>0.5</v>
      </c>
      <c r="P1202" s="53" t="s">
        <v>24</v>
      </c>
      <c r="Q1202" s="53" t="s">
        <v>643</v>
      </c>
      <c r="R1202" s="34" t="s">
        <v>766</v>
      </c>
    </row>
    <row r="1203" spans="1:18" ht="66" hidden="1">
      <c r="A1203" s="53">
        <v>12</v>
      </c>
      <c r="B1203" s="90" t="s">
        <v>3711</v>
      </c>
      <c r="C1203" s="53" t="s">
        <v>25</v>
      </c>
      <c r="D1203" s="53" t="s">
        <v>3687</v>
      </c>
      <c r="E1203" s="53" t="s">
        <v>573</v>
      </c>
      <c r="F1203" s="53" t="s">
        <v>551</v>
      </c>
      <c r="G1203" s="34" t="s">
        <v>3712</v>
      </c>
      <c r="H1203" s="53" t="s">
        <v>141</v>
      </c>
      <c r="I1203" s="34" t="s">
        <v>3713</v>
      </c>
      <c r="J1203" s="53"/>
      <c r="K1203" s="53"/>
      <c r="L1203" s="53"/>
      <c r="M1203" s="160">
        <v>19</v>
      </c>
      <c r="N1203" s="243">
        <v>46144</v>
      </c>
      <c r="O1203" s="244">
        <v>0.5</v>
      </c>
      <c r="P1203" s="53" t="s">
        <v>24</v>
      </c>
      <c r="Q1203" s="53" t="s">
        <v>643</v>
      </c>
      <c r="R1203" s="34" t="s">
        <v>766</v>
      </c>
    </row>
    <row r="1204" spans="1:18" ht="49.5" hidden="1">
      <c r="A1204" s="53">
        <v>13</v>
      </c>
      <c r="B1204" s="90" t="s">
        <v>3714</v>
      </c>
      <c r="C1204" s="53" t="s">
        <v>25</v>
      </c>
      <c r="D1204" s="53" t="s">
        <v>3687</v>
      </c>
      <c r="E1204" s="53" t="s">
        <v>573</v>
      </c>
      <c r="F1204" s="53" t="s">
        <v>551</v>
      </c>
      <c r="G1204" s="34" t="s">
        <v>3715</v>
      </c>
      <c r="H1204" s="53" t="s">
        <v>141</v>
      </c>
      <c r="I1204" s="34" t="s">
        <v>3716</v>
      </c>
      <c r="J1204" s="53"/>
      <c r="K1204" s="53"/>
      <c r="L1204" s="53"/>
      <c r="M1204" s="160">
        <v>19</v>
      </c>
      <c r="N1204" s="243">
        <v>46144</v>
      </c>
      <c r="O1204" s="244">
        <v>0.5</v>
      </c>
      <c r="P1204" s="53" t="s">
        <v>24</v>
      </c>
      <c r="Q1204" s="53" t="s">
        <v>643</v>
      </c>
      <c r="R1204" s="34" t="s">
        <v>766</v>
      </c>
    </row>
    <row r="1205" spans="1:18" ht="49.5" hidden="1">
      <c r="A1205" s="53">
        <v>14</v>
      </c>
      <c r="B1205" s="90" t="s">
        <v>3717</v>
      </c>
      <c r="C1205" s="53" t="s">
        <v>25</v>
      </c>
      <c r="D1205" s="53" t="s">
        <v>3687</v>
      </c>
      <c r="E1205" s="53" t="s">
        <v>573</v>
      </c>
      <c r="F1205" s="53" t="s">
        <v>551</v>
      </c>
      <c r="G1205" s="34" t="s">
        <v>3718</v>
      </c>
      <c r="H1205" s="53" t="s">
        <v>141</v>
      </c>
      <c r="I1205" s="34" t="s">
        <v>3719</v>
      </c>
      <c r="J1205" s="53"/>
      <c r="K1205" s="53"/>
      <c r="L1205" s="53"/>
      <c r="M1205" s="160">
        <v>19</v>
      </c>
      <c r="N1205" s="243">
        <v>46144</v>
      </c>
      <c r="O1205" s="244" t="s">
        <v>1811</v>
      </c>
      <c r="P1205" s="53" t="s">
        <v>24</v>
      </c>
      <c r="Q1205" s="53" t="s">
        <v>643</v>
      </c>
      <c r="R1205" s="34" t="s">
        <v>766</v>
      </c>
    </row>
    <row r="1206" spans="1:18" ht="82.5" hidden="1">
      <c r="A1206" s="53">
        <v>15</v>
      </c>
      <c r="B1206" s="90" t="s">
        <v>3720</v>
      </c>
      <c r="C1206" s="53" t="s">
        <v>25</v>
      </c>
      <c r="D1206" s="53" t="s">
        <v>3721</v>
      </c>
      <c r="E1206" s="53" t="s">
        <v>592</v>
      </c>
      <c r="F1206" s="53" t="s">
        <v>555</v>
      </c>
      <c r="G1206" s="34" t="s">
        <v>3722</v>
      </c>
      <c r="H1206" s="53" t="s">
        <v>141</v>
      </c>
      <c r="I1206" s="34" t="s">
        <v>3723</v>
      </c>
      <c r="J1206" s="53"/>
      <c r="K1206" s="53"/>
      <c r="L1206" s="53"/>
      <c r="M1206" s="160">
        <v>19</v>
      </c>
      <c r="N1206" s="243">
        <v>46144</v>
      </c>
      <c r="O1206" s="244" t="s">
        <v>3724</v>
      </c>
      <c r="P1206" s="53" t="s">
        <v>24</v>
      </c>
      <c r="Q1206" s="53" t="s">
        <v>643</v>
      </c>
      <c r="R1206" s="34" t="s">
        <v>766</v>
      </c>
    </row>
    <row r="1207" spans="1:18" ht="66" hidden="1">
      <c r="A1207" s="53">
        <v>16</v>
      </c>
      <c r="B1207" s="90" t="s">
        <v>3725</v>
      </c>
      <c r="C1207" s="53">
        <v>20000019355</v>
      </c>
      <c r="D1207" s="53" t="s">
        <v>3721</v>
      </c>
      <c r="E1207" s="53" t="s">
        <v>592</v>
      </c>
      <c r="F1207" s="53" t="s">
        <v>555</v>
      </c>
      <c r="G1207" s="34" t="s">
        <v>3726</v>
      </c>
      <c r="H1207" s="53" t="s">
        <v>141</v>
      </c>
      <c r="I1207" s="34" t="s">
        <v>3727</v>
      </c>
      <c r="J1207" s="53"/>
      <c r="K1207" s="53"/>
      <c r="L1207" s="53"/>
      <c r="M1207" s="160">
        <v>19</v>
      </c>
      <c r="N1207" s="243">
        <v>46144</v>
      </c>
      <c r="O1207" s="244">
        <v>0.5</v>
      </c>
      <c r="P1207" s="53" t="s">
        <v>53</v>
      </c>
      <c r="Q1207" s="53" t="s">
        <v>643</v>
      </c>
      <c r="R1207" s="34" t="s">
        <v>766</v>
      </c>
    </row>
    <row r="1208" spans="1:18" ht="66" hidden="1">
      <c r="A1208" s="53">
        <v>17</v>
      </c>
      <c r="B1208" s="90" t="s">
        <v>71</v>
      </c>
      <c r="C1208" s="53" t="s">
        <v>25</v>
      </c>
      <c r="D1208" s="53" t="s">
        <v>3728</v>
      </c>
      <c r="E1208" s="53" t="s">
        <v>652</v>
      </c>
      <c r="F1208" s="53" t="s">
        <v>549</v>
      </c>
      <c r="G1208" s="34" t="s">
        <v>3729</v>
      </c>
      <c r="H1208" s="53" t="s">
        <v>141</v>
      </c>
      <c r="I1208" s="34" t="s">
        <v>3730</v>
      </c>
      <c r="J1208" s="53"/>
      <c r="K1208" s="53"/>
      <c r="L1208" s="53"/>
      <c r="M1208" s="160">
        <v>19</v>
      </c>
      <c r="N1208" s="243">
        <v>46144</v>
      </c>
      <c r="O1208" s="244">
        <v>1</v>
      </c>
      <c r="P1208" s="53" t="s">
        <v>24</v>
      </c>
      <c r="Q1208" s="53" t="s">
        <v>620</v>
      </c>
      <c r="R1208" s="34" t="s">
        <v>801</v>
      </c>
    </row>
    <row r="1209" spans="1:18" ht="82.5" hidden="1">
      <c r="A1209" s="53">
        <v>18</v>
      </c>
      <c r="B1209" s="90" t="s">
        <v>58</v>
      </c>
      <c r="C1209" s="53" t="s">
        <v>25</v>
      </c>
      <c r="D1209" s="53" t="s">
        <v>3728</v>
      </c>
      <c r="E1209" s="53" t="s">
        <v>652</v>
      </c>
      <c r="F1209" s="53" t="s">
        <v>551</v>
      </c>
      <c r="G1209" s="34" t="s">
        <v>3731</v>
      </c>
      <c r="H1209" s="53" t="s">
        <v>141</v>
      </c>
      <c r="I1209" s="34" t="s">
        <v>3732</v>
      </c>
      <c r="J1209" s="53"/>
      <c r="K1209" s="53"/>
      <c r="L1209" s="53"/>
      <c r="M1209" s="160">
        <v>19</v>
      </c>
      <c r="N1209" s="243">
        <v>46144</v>
      </c>
      <c r="O1209" s="244">
        <v>4</v>
      </c>
      <c r="P1209" s="53" t="s">
        <v>24</v>
      </c>
      <c r="Q1209" s="53" t="s">
        <v>620</v>
      </c>
      <c r="R1209" s="34" t="s">
        <v>801</v>
      </c>
    </row>
    <row r="1210" spans="1:18" ht="66" hidden="1">
      <c r="A1210" s="80">
        <v>19</v>
      </c>
      <c r="B1210" s="90" t="s">
        <v>3733</v>
      </c>
      <c r="C1210" s="53" t="s">
        <v>25</v>
      </c>
      <c r="D1210" s="53" t="s">
        <v>3728</v>
      </c>
      <c r="E1210" s="53" t="s">
        <v>652</v>
      </c>
      <c r="F1210" s="53" t="s">
        <v>557</v>
      </c>
      <c r="G1210" s="34" t="s">
        <v>3734</v>
      </c>
      <c r="H1210" s="53" t="s">
        <v>141</v>
      </c>
      <c r="I1210" s="34" t="s">
        <v>3735</v>
      </c>
      <c r="J1210" s="53"/>
      <c r="K1210" s="53"/>
      <c r="L1210" s="53"/>
      <c r="M1210" s="160">
        <v>19</v>
      </c>
      <c r="N1210" s="243">
        <v>46144</v>
      </c>
      <c r="O1210" s="244">
        <v>1</v>
      </c>
      <c r="P1210" s="53" t="s">
        <v>24</v>
      </c>
      <c r="Q1210" s="53" t="s">
        <v>620</v>
      </c>
      <c r="R1210" s="34" t="s">
        <v>801</v>
      </c>
    </row>
    <row r="1211" spans="1:18" ht="49.5" hidden="1">
      <c r="A1211" s="53">
        <v>20</v>
      </c>
      <c r="B1211" s="90" t="s">
        <v>655</v>
      </c>
      <c r="C1211" s="53" t="s">
        <v>25</v>
      </c>
      <c r="D1211" s="53" t="s">
        <v>3736</v>
      </c>
      <c r="E1211" s="53" t="s">
        <v>573</v>
      </c>
      <c r="F1211" s="53" t="s">
        <v>551</v>
      </c>
      <c r="G1211" s="34" t="s">
        <v>3737</v>
      </c>
      <c r="H1211" s="53" t="s">
        <v>141</v>
      </c>
      <c r="I1211" s="34" t="s">
        <v>3738</v>
      </c>
      <c r="J1211" s="53"/>
      <c r="K1211" s="53"/>
      <c r="L1211" s="53"/>
      <c r="M1211" s="160">
        <v>19</v>
      </c>
      <c r="N1211" s="243">
        <v>46144</v>
      </c>
      <c r="O1211" s="244">
        <v>0.5</v>
      </c>
      <c r="P1211" s="53" t="s">
        <v>24</v>
      </c>
      <c r="Q1211" s="53" t="s">
        <v>620</v>
      </c>
      <c r="R1211" s="34" t="s">
        <v>801</v>
      </c>
    </row>
    <row r="1212" spans="1:18" ht="49.5" hidden="1">
      <c r="A1212" s="53">
        <v>21</v>
      </c>
      <c r="B1212" s="90" t="s">
        <v>2278</v>
      </c>
      <c r="C1212" s="53" t="s">
        <v>25</v>
      </c>
      <c r="D1212" s="53" t="s">
        <v>3736</v>
      </c>
      <c r="E1212" s="53" t="s">
        <v>573</v>
      </c>
      <c r="F1212" s="53" t="s">
        <v>554</v>
      </c>
      <c r="G1212" s="34" t="s">
        <v>3739</v>
      </c>
      <c r="H1212" s="53" t="s">
        <v>141</v>
      </c>
      <c r="I1212" s="34" t="s">
        <v>3740</v>
      </c>
      <c r="J1212" s="53"/>
      <c r="K1212" s="53"/>
      <c r="L1212" s="53"/>
      <c r="M1212" s="160">
        <v>19</v>
      </c>
      <c r="N1212" s="243">
        <v>46144</v>
      </c>
      <c r="O1212" s="244">
        <v>0.5</v>
      </c>
      <c r="P1212" s="53" t="s">
        <v>24</v>
      </c>
      <c r="Q1212" s="53" t="s">
        <v>620</v>
      </c>
      <c r="R1212" s="34" t="s">
        <v>801</v>
      </c>
    </row>
    <row r="1213" spans="1:18" ht="99" hidden="1">
      <c r="A1213" s="53">
        <v>22</v>
      </c>
      <c r="B1213" s="90" t="s">
        <v>2204</v>
      </c>
      <c r="C1213" s="53" t="s">
        <v>25</v>
      </c>
      <c r="D1213" s="53" t="s">
        <v>3741</v>
      </c>
      <c r="E1213" s="53" t="s">
        <v>584</v>
      </c>
      <c r="F1213" s="53" t="s">
        <v>553</v>
      </c>
      <c r="G1213" s="34" t="s">
        <v>3742</v>
      </c>
      <c r="H1213" s="53" t="s">
        <v>141</v>
      </c>
      <c r="I1213" s="34" t="s">
        <v>3743</v>
      </c>
      <c r="J1213" s="53"/>
      <c r="K1213" s="53"/>
      <c r="L1213" s="53"/>
      <c r="M1213" s="160">
        <v>19</v>
      </c>
      <c r="N1213" s="243">
        <v>46145</v>
      </c>
      <c r="O1213" s="244">
        <v>3</v>
      </c>
      <c r="P1213" s="53" t="s">
        <v>24</v>
      </c>
      <c r="Q1213" s="53" t="s">
        <v>643</v>
      </c>
      <c r="R1213" s="34" t="s">
        <v>766</v>
      </c>
    </row>
    <row r="1214" spans="1:18" ht="82.5" hidden="1">
      <c r="A1214" s="53">
        <v>23</v>
      </c>
      <c r="B1214" s="90" t="s">
        <v>109</v>
      </c>
      <c r="C1214" s="53" t="s">
        <v>25</v>
      </c>
      <c r="D1214" s="53" t="s">
        <v>3744</v>
      </c>
      <c r="E1214" s="53" t="s">
        <v>573</v>
      </c>
      <c r="F1214" s="53" t="s">
        <v>551</v>
      </c>
      <c r="G1214" s="34" t="s">
        <v>3745</v>
      </c>
      <c r="H1214" s="53" t="s">
        <v>141</v>
      </c>
      <c r="I1214" s="34" t="s">
        <v>3746</v>
      </c>
      <c r="J1214" s="53"/>
      <c r="K1214" s="53"/>
      <c r="L1214" s="53"/>
      <c r="M1214" s="160">
        <v>19</v>
      </c>
      <c r="N1214" s="243">
        <v>46145</v>
      </c>
      <c r="O1214" s="244">
        <v>1</v>
      </c>
      <c r="P1214" s="53" t="s">
        <v>24</v>
      </c>
      <c r="Q1214" s="53" t="s">
        <v>643</v>
      </c>
      <c r="R1214" s="34" t="s">
        <v>766</v>
      </c>
    </row>
    <row r="1215" spans="1:18" ht="82.5" hidden="1">
      <c r="A1215" s="53">
        <v>24</v>
      </c>
      <c r="B1215" s="90" t="s">
        <v>71</v>
      </c>
      <c r="C1215" s="53" t="s">
        <v>25</v>
      </c>
      <c r="D1215" s="53" t="s">
        <v>3747</v>
      </c>
      <c r="E1215" s="53" t="s">
        <v>652</v>
      </c>
      <c r="F1215" s="53" t="s">
        <v>549</v>
      </c>
      <c r="G1215" s="34" t="s">
        <v>3748</v>
      </c>
      <c r="H1215" s="53" t="s">
        <v>141</v>
      </c>
      <c r="I1215" s="34" t="s">
        <v>3749</v>
      </c>
      <c r="J1215" s="53"/>
      <c r="K1215" s="53"/>
      <c r="L1215" s="53"/>
      <c r="M1215" s="160">
        <v>19</v>
      </c>
      <c r="N1215" s="243">
        <v>46145</v>
      </c>
      <c r="O1215" s="244">
        <v>1</v>
      </c>
      <c r="P1215" s="53" t="s">
        <v>24</v>
      </c>
      <c r="Q1215" s="53" t="s">
        <v>643</v>
      </c>
      <c r="R1215" s="34" t="s">
        <v>766</v>
      </c>
    </row>
    <row r="1216" spans="1:18" ht="82.5" hidden="1">
      <c r="A1216" s="53">
        <v>25</v>
      </c>
      <c r="B1216" s="90" t="s">
        <v>106</v>
      </c>
      <c r="C1216" s="53" t="s">
        <v>25</v>
      </c>
      <c r="D1216" s="53" t="s">
        <v>3736</v>
      </c>
      <c r="E1216" s="53" t="s">
        <v>612</v>
      </c>
      <c r="F1216" s="53" t="s">
        <v>552</v>
      </c>
      <c r="G1216" s="34" t="s">
        <v>3750</v>
      </c>
      <c r="H1216" s="53" t="s">
        <v>141</v>
      </c>
      <c r="I1216" s="34" t="s">
        <v>3751</v>
      </c>
      <c r="J1216" s="53"/>
      <c r="K1216" s="53"/>
      <c r="L1216" s="53"/>
      <c r="M1216" s="160">
        <v>19</v>
      </c>
      <c r="N1216" s="243">
        <v>46145</v>
      </c>
      <c r="O1216" s="244">
        <v>1</v>
      </c>
      <c r="P1216" s="53" t="s">
        <v>24</v>
      </c>
      <c r="Q1216" s="53" t="s">
        <v>643</v>
      </c>
      <c r="R1216" s="34" t="s">
        <v>766</v>
      </c>
    </row>
    <row r="1217" spans="1:18" ht="66" hidden="1">
      <c r="A1217" s="53">
        <v>26</v>
      </c>
      <c r="B1217" s="90" t="s">
        <v>3752</v>
      </c>
      <c r="C1217" s="53" t="s">
        <v>25</v>
      </c>
      <c r="D1217" s="53" t="s">
        <v>3736</v>
      </c>
      <c r="E1217" s="53" t="s">
        <v>652</v>
      </c>
      <c r="F1217" s="53" t="s">
        <v>549</v>
      </c>
      <c r="G1217" s="34" t="s">
        <v>3753</v>
      </c>
      <c r="H1217" s="53" t="s">
        <v>141</v>
      </c>
      <c r="I1217" s="34" t="s">
        <v>3754</v>
      </c>
      <c r="J1217" s="53"/>
      <c r="K1217" s="53"/>
      <c r="L1217" s="53"/>
      <c r="M1217" s="160">
        <v>19</v>
      </c>
      <c r="N1217" s="243">
        <v>46145</v>
      </c>
      <c r="O1217" s="244">
        <v>1</v>
      </c>
      <c r="P1217" s="53" t="s">
        <v>24</v>
      </c>
      <c r="Q1217" s="53" t="s">
        <v>643</v>
      </c>
      <c r="R1217" s="34" t="s">
        <v>766</v>
      </c>
    </row>
    <row r="1218" spans="1:18" ht="66" hidden="1">
      <c r="A1218" s="53">
        <v>27</v>
      </c>
      <c r="B1218" s="133" t="s">
        <v>3755</v>
      </c>
      <c r="C1218" s="53" t="s">
        <v>25</v>
      </c>
      <c r="D1218" s="53" t="s">
        <v>3756</v>
      </c>
      <c r="E1218" s="53" t="s">
        <v>592</v>
      </c>
      <c r="F1218" s="53" t="s">
        <v>553</v>
      </c>
      <c r="G1218" s="34" t="s">
        <v>3757</v>
      </c>
      <c r="H1218" s="53" t="s">
        <v>141</v>
      </c>
      <c r="I1218" s="34" t="s">
        <v>3758</v>
      </c>
      <c r="J1218" s="53"/>
      <c r="K1218" s="53"/>
      <c r="L1218" s="53"/>
      <c r="M1218" s="160">
        <v>19</v>
      </c>
      <c r="N1218" s="243">
        <v>46145</v>
      </c>
      <c r="O1218" s="244">
        <v>0.5</v>
      </c>
      <c r="P1218" s="53" t="s">
        <v>24</v>
      </c>
      <c r="Q1218" s="53" t="s">
        <v>643</v>
      </c>
      <c r="R1218" s="34" t="s">
        <v>766</v>
      </c>
    </row>
    <row r="1219" spans="1:18" ht="49.5" hidden="1">
      <c r="A1219" s="53">
        <v>28</v>
      </c>
      <c r="B1219" s="133" t="s">
        <v>3759</v>
      </c>
      <c r="C1219" s="53" t="s">
        <v>25</v>
      </c>
      <c r="D1219" s="53" t="s">
        <v>3736</v>
      </c>
      <c r="E1219" s="53" t="s">
        <v>652</v>
      </c>
      <c r="F1219" s="53" t="s">
        <v>549</v>
      </c>
      <c r="G1219" s="34" t="s">
        <v>3760</v>
      </c>
      <c r="H1219" s="53" t="s">
        <v>141</v>
      </c>
      <c r="I1219" s="34" t="s">
        <v>3761</v>
      </c>
      <c r="J1219" s="53"/>
      <c r="K1219" s="53"/>
      <c r="L1219" s="53"/>
      <c r="M1219" s="160">
        <v>19</v>
      </c>
      <c r="N1219" s="243">
        <v>46145</v>
      </c>
      <c r="O1219" s="244">
        <v>1</v>
      </c>
      <c r="P1219" s="53" t="s">
        <v>24</v>
      </c>
      <c r="Q1219" s="53" t="s">
        <v>643</v>
      </c>
      <c r="R1219" s="34" t="s">
        <v>766</v>
      </c>
    </row>
    <row r="1220" spans="1:18" ht="66" hidden="1">
      <c r="A1220" s="53">
        <v>29</v>
      </c>
      <c r="B1220" s="133" t="s">
        <v>3762</v>
      </c>
      <c r="C1220" s="53" t="s">
        <v>25</v>
      </c>
      <c r="D1220" s="53" t="s">
        <v>3736</v>
      </c>
      <c r="E1220" s="53" t="s">
        <v>652</v>
      </c>
      <c r="F1220" s="53" t="s">
        <v>549</v>
      </c>
      <c r="G1220" s="34" t="s">
        <v>3763</v>
      </c>
      <c r="H1220" s="53" t="s">
        <v>141</v>
      </c>
      <c r="I1220" s="34" t="s">
        <v>3764</v>
      </c>
      <c r="J1220" s="53"/>
      <c r="K1220" s="53"/>
      <c r="L1220" s="53"/>
      <c r="M1220" s="160">
        <v>19</v>
      </c>
      <c r="N1220" s="243">
        <v>46145</v>
      </c>
      <c r="O1220" s="244">
        <v>1</v>
      </c>
      <c r="P1220" s="53" t="s">
        <v>24</v>
      </c>
      <c r="Q1220" s="53" t="s">
        <v>643</v>
      </c>
      <c r="R1220" s="34" t="s">
        <v>766</v>
      </c>
    </row>
    <row r="1221" spans="1:18" ht="99" hidden="1">
      <c r="A1221" s="53">
        <v>30</v>
      </c>
      <c r="B1221" s="133" t="s">
        <v>3765</v>
      </c>
      <c r="C1221" s="53" t="s">
        <v>25</v>
      </c>
      <c r="D1221" s="53" t="s">
        <v>3766</v>
      </c>
      <c r="E1221" s="53" t="s">
        <v>584</v>
      </c>
      <c r="F1221" s="53" t="s">
        <v>1071</v>
      </c>
      <c r="G1221" s="34" t="s">
        <v>3767</v>
      </c>
      <c r="H1221" s="53" t="s">
        <v>141</v>
      </c>
      <c r="I1221" s="34" t="s">
        <v>3768</v>
      </c>
      <c r="J1221" s="53"/>
      <c r="K1221" s="53"/>
      <c r="L1221" s="53"/>
      <c r="M1221" s="160">
        <v>19</v>
      </c>
      <c r="N1221" s="243">
        <v>46145</v>
      </c>
      <c r="O1221" s="244">
        <v>0.5</v>
      </c>
      <c r="P1221" s="53" t="s">
        <v>53</v>
      </c>
      <c r="Q1221" s="53" t="s">
        <v>643</v>
      </c>
      <c r="R1221" s="34" t="s">
        <v>766</v>
      </c>
    </row>
    <row r="1222" spans="1:18" ht="132" hidden="1">
      <c r="A1222" s="53">
        <v>31</v>
      </c>
      <c r="B1222" s="133" t="s">
        <v>3765</v>
      </c>
      <c r="C1222" s="53" t="s">
        <v>25</v>
      </c>
      <c r="D1222" s="53" t="s">
        <v>3766</v>
      </c>
      <c r="E1222" s="53" t="s">
        <v>584</v>
      </c>
      <c r="F1222" s="53" t="s">
        <v>1071</v>
      </c>
      <c r="G1222" s="34" t="s">
        <v>3767</v>
      </c>
      <c r="H1222" s="53" t="s">
        <v>810</v>
      </c>
      <c r="I1222" s="34" t="s">
        <v>3769</v>
      </c>
      <c r="J1222" s="53"/>
      <c r="K1222" s="53"/>
      <c r="L1222" s="53"/>
      <c r="M1222" s="160">
        <v>19</v>
      </c>
      <c r="N1222" s="243">
        <v>46145</v>
      </c>
      <c r="O1222" s="244">
        <v>0.5</v>
      </c>
      <c r="P1222" s="53" t="s">
        <v>53</v>
      </c>
      <c r="Q1222" s="53" t="s">
        <v>620</v>
      </c>
      <c r="R1222" s="34" t="s">
        <v>801</v>
      </c>
    </row>
    <row r="1223" spans="1:18" ht="66" hidden="1">
      <c r="A1223" s="53">
        <v>32</v>
      </c>
      <c r="B1223" s="133" t="s">
        <v>3063</v>
      </c>
      <c r="C1223" s="53" t="s">
        <v>25</v>
      </c>
      <c r="D1223" s="53" t="s">
        <v>25</v>
      </c>
      <c r="E1223" s="53" t="s">
        <v>612</v>
      </c>
      <c r="F1223" s="53" t="s">
        <v>556</v>
      </c>
      <c r="G1223" s="34" t="s">
        <v>3770</v>
      </c>
      <c r="H1223" s="53" t="s">
        <v>141</v>
      </c>
      <c r="I1223" s="34" t="s">
        <v>3771</v>
      </c>
      <c r="J1223" s="53"/>
      <c r="K1223" s="53"/>
      <c r="L1223" s="53"/>
      <c r="M1223" s="160">
        <v>19</v>
      </c>
      <c r="N1223" s="243">
        <v>46145</v>
      </c>
      <c r="O1223" s="244">
        <v>0.5</v>
      </c>
      <c r="P1223" s="53" t="s">
        <v>24</v>
      </c>
      <c r="Q1223" s="53" t="s">
        <v>620</v>
      </c>
      <c r="R1223" s="34" t="s">
        <v>801</v>
      </c>
    </row>
    <row r="1224" spans="1:18" ht="99" hidden="1">
      <c r="A1224" s="53">
        <v>33</v>
      </c>
      <c r="B1224" s="133" t="s">
        <v>3772</v>
      </c>
      <c r="C1224" s="53" t="s">
        <v>25</v>
      </c>
      <c r="D1224" s="53" t="s">
        <v>25</v>
      </c>
      <c r="E1224" s="53" t="s">
        <v>584</v>
      </c>
      <c r="F1224" s="53" t="s">
        <v>558</v>
      </c>
      <c r="G1224" s="34" t="s">
        <v>3773</v>
      </c>
      <c r="H1224" s="53" t="s">
        <v>141</v>
      </c>
      <c r="I1224" s="34" t="s">
        <v>3774</v>
      </c>
      <c r="J1224" s="53"/>
      <c r="K1224" s="53"/>
      <c r="L1224" s="53"/>
      <c r="M1224" s="160">
        <v>19</v>
      </c>
      <c r="N1224" s="243">
        <v>46145</v>
      </c>
      <c r="O1224" s="244">
        <v>2</v>
      </c>
      <c r="P1224" s="53" t="s">
        <v>53</v>
      </c>
      <c r="Q1224" s="53" t="s">
        <v>620</v>
      </c>
      <c r="R1224" s="34" t="s">
        <v>801</v>
      </c>
    </row>
    <row r="1225" spans="1:18" ht="181.5" hidden="1">
      <c r="A1225" s="53">
        <v>34</v>
      </c>
      <c r="B1225" s="90" t="s">
        <v>3772</v>
      </c>
      <c r="C1225" s="53" t="s">
        <v>662</v>
      </c>
      <c r="D1225" s="53" t="s">
        <v>3775</v>
      </c>
      <c r="E1225" s="53" t="s">
        <v>584</v>
      </c>
      <c r="F1225" s="53" t="s">
        <v>1071</v>
      </c>
      <c r="G1225" s="34" t="s">
        <v>3776</v>
      </c>
      <c r="H1225" s="53" t="s">
        <v>810</v>
      </c>
      <c r="I1225" s="34" t="s">
        <v>3777</v>
      </c>
      <c r="J1225" s="53"/>
      <c r="K1225" s="53"/>
      <c r="L1225" s="53"/>
      <c r="M1225" s="160">
        <v>19</v>
      </c>
      <c r="N1225" s="243">
        <v>46146</v>
      </c>
      <c r="O1225" s="244">
        <v>3</v>
      </c>
      <c r="P1225" s="53" t="s">
        <v>24</v>
      </c>
      <c r="Q1225" s="53" t="s">
        <v>575</v>
      </c>
      <c r="R1225" s="34" t="s">
        <v>576</v>
      </c>
    </row>
    <row r="1226" spans="1:18" ht="49.5" hidden="1">
      <c r="A1226" s="53">
        <v>35</v>
      </c>
      <c r="B1226" s="90" t="s">
        <v>72</v>
      </c>
      <c r="C1226" s="53" t="s">
        <v>662</v>
      </c>
      <c r="D1226" s="53" t="s">
        <v>3778</v>
      </c>
      <c r="E1226" s="53" t="s">
        <v>573</v>
      </c>
      <c r="F1226" s="53" t="s">
        <v>556</v>
      </c>
      <c r="G1226" s="34" t="s">
        <v>3779</v>
      </c>
      <c r="H1226" s="53" t="s">
        <v>141</v>
      </c>
      <c r="I1226" s="34" t="s">
        <v>3780</v>
      </c>
      <c r="J1226" s="53"/>
      <c r="K1226" s="53"/>
      <c r="L1226" s="53"/>
      <c r="M1226" s="160">
        <v>19</v>
      </c>
      <c r="N1226" s="243">
        <v>46146</v>
      </c>
      <c r="O1226" s="244">
        <v>1</v>
      </c>
      <c r="P1226" s="53" t="s">
        <v>24</v>
      </c>
      <c r="Q1226" s="53" t="s">
        <v>575</v>
      </c>
      <c r="R1226" s="34" t="s">
        <v>576</v>
      </c>
    </row>
    <row r="1227" spans="1:18" ht="82.5" hidden="1">
      <c r="A1227" s="53">
        <v>36</v>
      </c>
      <c r="B1227" s="90" t="s">
        <v>3781</v>
      </c>
      <c r="C1227" s="53">
        <v>200000019984</v>
      </c>
      <c r="D1227" s="53" t="s">
        <v>3782</v>
      </c>
      <c r="E1227" s="53" t="s">
        <v>612</v>
      </c>
      <c r="F1227" s="53" t="s">
        <v>558</v>
      </c>
      <c r="G1227" s="34" t="s">
        <v>3783</v>
      </c>
      <c r="H1227" s="53" t="s">
        <v>141</v>
      </c>
      <c r="I1227" s="34" t="s">
        <v>3784</v>
      </c>
      <c r="J1227" s="53"/>
      <c r="K1227" s="53"/>
      <c r="L1227" s="53"/>
      <c r="M1227" s="160">
        <v>19</v>
      </c>
      <c r="N1227" s="243">
        <v>46146</v>
      </c>
      <c r="O1227" s="244">
        <v>1</v>
      </c>
      <c r="P1227" s="53" t="s">
        <v>24</v>
      </c>
      <c r="Q1227" s="53" t="s">
        <v>575</v>
      </c>
      <c r="R1227" s="34" t="s">
        <v>576</v>
      </c>
    </row>
    <row r="1228" spans="1:18" ht="66" hidden="1">
      <c r="A1228" s="53">
        <v>37</v>
      </c>
      <c r="B1228" s="133" t="s">
        <v>3785</v>
      </c>
      <c r="C1228" s="53" t="s">
        <v>662</v>
      </c>
      <c r="D1228" s="53" t="s">
        <v>3786</v>
      </c>
      <c r="E1228" s="53" t="s">
        <v>612</v>
      </c>
      <c r="F1228" s="53" t="s">
        <v>554</v>
      </c>
      <c r="G1228" s="34" t="s">
        <v>3787</v>
      </c>
      <c r="H1228" s="53" t="s">
        <v>141</v>
      </c>
      <c r="I1228" s="34" t="s">
        <v>3788</v>
      </c>
      <c r="J1228" s="53"/>
      <c r="K1228" s="53"/>
      <c r="L1228" s="53"/>
      <c r="M1228" s="160">
        <v>19</v>
      </c>
      <c r="N1228" s="243">
        <v>46146</v>
      </c>
      <c r="O1228" s="244">
        <v>1</v>
      </c>
      <c r="P1228" s="53" t="s">
        <v>24</v>
      </c>
      <c r="Q1228" s="53" t="s">
        <v>575</v>
      </c>
      <c r="R1228" s="34" t="s">
        <v>576</v>
      </c>
    </row>
    <row r="1229" spans="1:18" ht="66" hidden="1">
      <c r="A1229" s="53">
        <v>38</v>
      </c>
      <c r="B1229" s="133" t="s">
        <v>449</v>
      </c>
      <c r="C1229" s="53" t="s">
        <v>662</v>
      </c>
      <c r="D1229" s="53" t="s">
        <v>3789</v>
      </c>
      <c r="E1229" s="53" t="s">
        <v>874</v>
      </c>
      <c r="F1229" s="53" t="s">
        <v>557</v>
      </c>
      <c r="G1229" s="34" t="s">
        <v>3790</v>
      </c>
      <c r="H1229" s="53" t="s">
        <v>141</v>
      </c>
      <c r="I1229" s="34" t="s">
        <v>3791</v>
      </c>
      <c r="J1229" s="53"/>
      <c r="K1229" s="53"/>
      <c r="L1229" s="53"/>
      <c r="M1229" s="160">
        <v>19</v>
      </c>
      <c r="N1229" s="243">
        <v>46146</v>
      </c>
      <c r="O1229" s="244">
        <v>1</v>
      </c>
      <c r="P1229" s="53" t="s">
        <v>24</v>
      </c>
      <c r="Q1229" s="53" t="s">
        <v>575</v>
      </c>
      <c r="R1229" s="34" t="s">
        <v>576</v>
      </c>
    </row>
    <row r="1230" spans="1:18" ht="66" hidden="1">
      <c r="A1230" s="53">
        <v>39</v>
      </c>
      <c r="B1230" s="133" t="s">
        <v>3792</v>
      </c>
      <c r="C1230" s="53" t="s">
        <v>662</v>
      </c>
      <c r="D1230" s="53" t="s">
        <v>3789</v>
      </c>
      <c r="E1230" s="53" t="s">
        <v>874</v>
      </c>
      <c r="F1230" s="53" t="s">
        <v>557</v>
      </c>
      <c r="G1230" s="34" t="s">
        <v>3790</v>
      </c>
      <c r="H1230" s="53" t="s">
        <v>141</v>
      </c>
      <c r="I1230" s="34" t="s">
        <v>3791</v>
      </c>
      <c r="J1230" s="53"/>
      <c r="K1230" s="53"/>
      <c r="L1230" s="53"/>
      <c r="M1230" s="160">
        <v>19</v>
      </c>
      <c r="N1230" s="243">
        <v>46146</v>
      </c>
      <c r="O1230" s="244">
        <v>1</v>
      </c>
      <c r="P1230" s="53" t="s">
        <v>24</v>
      </c>
      <c r="Q1230" s="53" t="s">
        <v>575</v>
      </c>
      <c r="R1230" s="34" t="s">
        <v>576</v>
      </c>
    </row>
    <row r="1231" spans="1:18" ht="115.5" hidden="1">
      <c r="A1231" s="53">
        <v>40</v>
      </c>
      <c r="B1231" s="133" t="s">
        <v>59</v>
      </c>
      <c r="C1231" s="53" t="s">
        <v>662</v>
      </c>
      <c r="D1231" s="53" t="s">
        <v>3793</v>
      </c>
      <c r="E1231" s="53" t="s">
        <v>652</v>
      </c>
      <c r="F1231" s="53" t="s">
        <v>549</v>
      </c>
      <c r="G1231" s="34" t="s">
        <v>1332</v>
      </c>
      <c r="H1231" s="53" t="s">
        <v>141</v>
      </c>
      <c r="I1231" s="34" t="s">
        <v>3794</v>
      </c>
      <c r="J1231" s="53"/>
      <c r="K1231" s="53"/>
      <c r="L1231" s="53"/>
      <c r="M1231" s="160">
        <v>19</v>
      </c>
      <c r="N1231" s="243">
        <v>46146</v>
      </c>
      <c r="O1231" s="244">
        <v>2</v>
      </c>
      <c r="P1231" s="53" t="s">
        <v>24</v>
      </c>
      <c r="Q1231" s="53" t="s">
        <v>575</v>
      </c>
      <c r="R1231" s="34" t="s">
        <v>576</v>
      </c>
    </row>
    <row r="1232" spans="1:18" ht="66" hidden="1">
      <c r="A1232" s="53">
        <v>41</v>
      </c>
      <c r="B1232" s="133" t="s">
        <v>2204</v>
      </c>
      <c r="C1232" s="53" t="s">
        <v>662</v>
      </c>
      <c r="D1232" s="53" t="s">
        <v>3795</v>
      </c>
      <c r="E1232" s="53" t="s">
        <v>584</v>
      </c>
      <c r="F1232" s="53" t="s">
        <v>553</v>
      </c>
      <c r="G1232" s="34" t="s">
        <v>529</v>
      </c>
      <c r="H1232" s="53" t="s">
        <v>141</v>
      </c>
      <c r="I1232" s="34" t="s">
        <v>3796</v>
      </c>
      <c r="J1232" s="53"/>
      <c r="K1232" s="53"/>
      <c r="L1232" s="53"/>
      <c r="M1232" s="160">
        <v>19</v>
      </c>
      <c r="N1232" s="243">
        <v>46146</v>
      </c>
      <c r="O1232" s="244">
        <v>0.5</v>
      </c>
      <c r="P1232" s="53" t="s">
        <v>53</v>
      </c>
      <c r="Q1232" s="53" t="s">
        <v>575</v>
      </c>
      <c r="R1232" s="34" t="s">
        <v>576</v>
      </c>
    </row>
    <row r="1233" spans="1:18" ht="66" hidden="1">
      <c r="A1233" s="53">
        <v>42</v>
      </c>
      <c r="B1233" s="133" t="s">
        <v>3797</v>
      </c>
      <c r="C1233" s="53" t="s">
        <v>25</v>
      </c>
      <c r="D1233" s="53" t="s">
        <v>3382</v>
      </c>
      <c r="E1233" s="53" t="s">
        <v>573</v>
      </c>
      <c r="F1233" s="53" t="s">
        <v>551</v>
      </c>
      <c r="G1233" s="34" t="s">
        <v>3798</v>
      </c>
      <c r="H1233" s="53" t="s">
        <v>141</v>
      </c>
      <c r="I1233" s="34" t="s">
        <v>3799</v>
      </c>
      <c r="J1233" s="53"/>
      <c r="K1233" s="53"/>
      <c r="L1233" s="53"/>
      <c r="M1233" s="160">
        <v>19</v>
      </c>
      <c r="N1233" s="243">
        <v>46146</v>
      </c>
      <c r="O1233" s="244">
        <v>1</v>
      </c>
      <c r="P1233" s="53" t="s">
        <v>24</v>
      </c>
      <c r="Q1233" s="53" t="s">
        <v>597</v>
      </c>
      <c r="R1233" s="34" t="s">
        <v>598</v>
      </c>
    </row>
    <row r="1234" spans="1:18" ht="66" hidden="1">
      <c r="A1234" s="53">
        <v>43</v>
      </c>
      <c r="B1234" s="90" t="s">
        <v>3800</v>
      </c>
      <c r="C1234" s="53" t="s">
        <v>25</v>
      </c>
      <c r="D1234" s="53" t="s">
        <v>3801</v>
      </c>
      <c r="E1234" s="53" t="s">
        <v>874</v>
      </c>
      <c r="F1234" s="53" t="s">
        <v>556</v>
      </c>
      <c r="G1234" s="34" t="s">
        <v>3802</v>
      </c>
      <c r="H1234" s="53" t="s">
        <v>141</v>
      </c>
      <c r="I1234" s="34" t="s">
        <v>3803</v>
      </c>
      <c r="J1234" s="53"/>
      <c r="K1234" s="53"/>
      <c r="L1234" s="53"/>
      <c r="M1234" s="160">
        <v>19</v>
      </c>
      <c r="N1234" s="243">
        <v>46146</v>
      </c>
      <c r="O1234" s="244">
        <v>1</v>
      </c>
      <c r="P1234" s="53" t="s">
        <v>24</v>
      </c>
      <c r="Q1234" s="53" t="s">
        <v>597</v>
      </c>
      <c r="R1234" s="34" t="s">
        <v>598</v>
      </c>
    </row>
    <row r="1235" spans="1:18" ht="82.5" hidden="1">
      <c r="A1235" s="53">
        <v>44</v>
      </c>
      <c r="B1235" s="90" t="s">
        <v>3804</v>
      </c>
      <c r="C1235" s="53" t="s">
        <v>3805</v>
      </c>
      <c r="D1235" s="53" t="s">
        <v>3806</v>
      </c>
      <c r="E1235" s="53" t="s">
        <v>592</v>
      </c>
      <c r="F1235" s="53" t="s">
        <v>558</v>
      </c>
      <c r="G1235" s="34" t="s">
        <v>3807</v>
      </c>
      <c r="H1235" s="53" t="s">
        <v>141</v>
      </c>
      <c r="I1235" s="34" t="s">
        <v>3808</v>
      </c>
      <c r="J1235" s="53"/>
      <c r="K1235" s="53"/>
      <c r="L1235" s="53"/>
      <c r="M1235" s="160">
        <v>19</v>
      </c>
      <c r="N1235" s="243">
        <v>46146</v>
      </c>
      <c r="O1235" s="244">
        <v>1</v>
      </c>
      <c r="P1235" s="53" t="s">
        <v>53</v>
      </c>
      <c r="Q1235" s="53" t="s">
        <v>597</v>
      </c>
      <c r="R1235" s="34" t="s">
        <v>598</v>
      </c>
    </row>
    <row r="1236" spans="1:18" ht="49.5" hidden="1">
      <c r="A1236" s="53">
        <v>45</v>
      </c>
      <c r="B1236" s="90" t="s">
        <v>71</v>
      </c>
      <c r="C1236" s="53" t="s">
        <v>25</v>
      </c>
      <c r="D1236" s="53" t="s">
        <v>3809</v>
      </c>
      <c r="E1236" s="53" t="s">
        <v>652</v>
      </c>
      <c r="F1236" s="53" t="s">
        <v>549</v>
      </c>
      <c r="G1236" s="34" t="s">
        <v>3810</v>
      </c>
      <c r="H1236" s="53" t="s">
        <v>141</v>
      </c>
      <c r="I1236" s="34" t="s">
        <v>3811</v>
      </c>
      <c r="J1236" s="53"/>
      <c r="K1236" s="53"/>
      <c r="L1236" s="53"/>
      <c r="M1236" s="160">
        <v>19</v>
      </c>
      <c r="N1236" s="243">
        <v>46146</v>
      </c>
      <c r="O1236" s="244">
        <v>1</v>
      </c>
      <c r="P1236" s="53" t="s">
        <v>24</v>
      </c>
      <c r="Q1236" s="53" t="s">
        <v>597</v>
      </c>
      <c r="R1236" s="34" t="s">
        <v>598</v>
      </c>
    </row>
    <row r="1237" spans="1:18" ht="66" hidden="1">
      <c r="A1237" s="53">
        <v>46</v>
      </c>
      <c r="B1237" s="90" t="s">
        <v>253</v>
      </c>
      <c r="C1237" s="53" t="s">
        <v>25</v>
      </c>
      <c r="D1237" s="53" t="s">
        <v>3809</v>
      </c>
      <c r="E1237" s="53" t="s">
        <v>652</v>
      </c>
      <c r="F1237" s="53" t="s">
        <v>549</v>
      </c>
      <c r="G1237" s="34" t="s">
        <v>3812</v>
      </c>
      <c r="H1237" s="53" t="s">
        <v>141</v>
      </c>
      <c r="I1237" s="34" t="s">
        <v>3813</v>
      </c>
      <c r="J1237" s="53"/>
      <c r="K1237" s="53"/>
      <c r="L1237" s="53"/>
      <c r="M1237" s="160">
        <v>19</v>
      </c>
      <c r="N1237" s="243">
        <v>46146</v>
      </c>
      <c r="O1237" s="244">
        <v>1</v>
      </c>
      <c r="P1237" s="53" t="s">
        <v>24</v>
      </c>
      <c r="Q1237" s="53" t="s">
        <v>597</v>
      </c>
      <c r="R1237" s="34" t="s">
        <v>598</v>
      </c>
    </row>
    <row r="1238" spans="1:18" ht="66" hidden="1">
      <c r="A1238" s="53">
        <v>47</v>
      </c>
      <c r="B1238" s="90" t="s">
        <v>3814</v>
      </c>
      <c r="C1238" s="53" t="s">
        <v>25</v>
      </c>
      <c r="D1238" s="53" t="s">
        <v>3815</v>
      </c>
      <c r="E1238" s="53" t="s">
        <v>612</v>
      </c>
      <c r="F1238" s="53" t="s">
        <v>554</v>
      </c>
      <c r="G1238" s="34" t="s">
        <v>3816</v>
      </c>
      <c r="H1238" s="53" t="s">
        <v>141</v>
      </c>
      <c r="I1238" s="34" t="s">
        <v>3817</v>
      </c>
      <c r="J1238" s="53"/>
      <c r="K1238" s="53"/>
      <c r="L1238" s="53"/>
      <c r="M1238" s="160">
        <v>19</v>
      </c>
      <c r="N1238" s="243">
        <v>46147</v>
      </c>
      <c r="O1238" s="244">
        <v>1</v>
      </c>
      <c r="P1238" s="53" t="s">
        <v>24</v>
      </c>
      <c r="Q1238" s="53" t="s">
        <v>575</v>
      </c>
      <c r="R1238" s="34" t="s">
        <v>576</v>
      </c>
    </row>
    <row r="1239" spans="1:18" ht="115.5" hidden="1">
      <c r="A1239" s="53">
        <v>48</v>
      </c>
      <c r="B1239" s="90" t="s">
        <v>2204</v>
      </c>
      <c r="C1239" s="53" t="s">
        <v>25</v>
      </c>
      <c r="D1239" s="53" t="s">
        <v>3795</v>
      </c>
      <c r="E1239" s="53" t="s">
        <v>584</v>
      </c>
      <c r="F1239" s="53" t="s">
        <v>553</v>
      </c>
      <c r="G1239" s="34" t="s">
        <v>529</v>
      </c>
      <c r="H1239" s="53" t="s">
        <v>141</v>
      </c>
      <c r="I1239" s="34" t="s">
        <v>3818</v>
      </c>
      <c r="J1239" s="53"/>
      <c r="K1239" s="53"/>
      <c r="L1239" s="53"/>
      <c r="M1239" s="160">
        <v>19</v>
      </c>
      <c r="N1239" s="243">
        <v>46147</v>
      </c>
      <c r="O1239" s="244">
        <v>1</v>
      </c>
      <c r="P1239" s="53" t="s">
        <v>24</v>
      </c>
      <c r="Q1239" s="53" t="s">
        <v>575</v>
      </c>
      <c r="R1239" s="34" t="s">
        <v>576</v>
      </c>
    </row>
    <row r="1240" spans="1:18" ht="66" hidden="1">
      <c r="A1240" s="53">
        <v>49</v>
      </c>
      <c r="B1240" s="90" t="s">
        <v>3819</v>
      </c>
      <c r="C1240" s="53" t="s">
        <v>25</v>
      </c>
      <c r="D1240" s="53" t="s">
        <v>3820</v>
      </c>
      <c r="E1240" s="53" t="s">
        <v>592</v>
      </c>
      <c r="F1240" s="53" t="s">
        <v>558</v>
      </c>
      <c r="G1240" s="34" t="s">
        <v>3821</v>
      </c>
      <c r="H1240" s="53" t="s">
        <v>141</v>
      </c>
      <c r="I1240" s="34" t="s">
        <v>3822</v>
      </c>
      <c r="J1240" s="53"/>
      <c r="K1240" s="53"/>
      <c r="L1240" s="53"/>
      <c r="M1240" s="160">
        <v>19</v>
      </c>
      <c r="N1240" s="243">
        <v>46147</v>
      </c>
      <c r="O1240" s="244">
        <v>1</v>
      </c>
      <c r="P1240" s="53" t="s">
        <v>24</v>
      </c>
      <c r="Q1240" s="53" t="s">
        <v>575</v>
      </c>
      <c r="R1240" s="34" t="s">
        <v>576</v>
      </c>
    </row>
    <row r="1241" spans="1:18" ht="49.5" hidden="1">
      <c r="A1241" s="53">
        <v>50</v>
      </c>
      <c r="B1241" s="90" t="s">
        <v>3823</v>
      </c>
      <c r="C1241" s="53" t="s">
        <v>25</v>
      </c>
      <c r="D1241" s="53" t="s">
        <v>3824</v>
      </c>
      <c r="E1241" s="53" t="s">
        <v>592</v>
      </c>
      <c r="F1241" s="53" t="s">
        <v>554</v>
      </c>
      <c r="G1241" s="34" t="s">
        <v>3825</v>
      </c>
      <c r="H1241" s="53" t="s">
        <v>141</v>
      </c>
      <c r="I1241" s="34" t="s">
        <v>3826</v>
      </c>
      <c r="J1241" s="53"/>
      <c r="K1241" s="53"/>
      <c r="L1241" s="53"/>
      <c r="M1241" s="160">
        <v>19</v>
      </c>
      <c r="N1241" s="243">
        <v>46147</v>
      </c>
      <c r="O1241" s="244">
        <v>1</v>
      </c>
      <c r="P1241" s="53" t="s">
        <v>24</v>
      </c>
      <c r="Q1241" s="53" t="s">
        <v>575</v>
      </c>
      <c r="R1241" s="34" t="s">
        <v>576</v>
      </c>
    </row>
    <row r="1242" spans="1:18" ht="49.5" hidden="1">
      <c r="A1242" s="53">
        <v>51</v>
      </c>
      <c r="B1242" s="90" t="s">
        <v>3827</v>
      </c>
      <c r="C1242" s="53" t="s">
        <v>25</v>
      </c>
      <c r="D1242" s="53" t="s">
        <v>3824</v>
      </c>
      <c r="E1242" s="53" t="s">
        <v>592</v>
      </c>
      <c r="F1242" s="53" t="s">
        <v>553</v>
      </c>
      <c r="G1242" s="34" t="s">
        <v>3825</v>
      </c>
      <c r="H1242" s="53" t="s">
        <v>141</v>
      </c>
      <c r="I1242" s="34" t="s">
        <v>3826</v>
      </c>
      <c r="J1242" s="53"/>
      <c r="K1242" s="53"/>
      <c r="L1242" s="53"/>
      <c r="M1242" s="160">
        <v>19</v>
      </c>
      <c r="N1242" s="243">
        <v>46147</v>
      </c>
      <c r="O1242" s="244">
        <v>1</v>
      </c>
      <c r="P1242" s="53" t="s">
        <v>24</v>
      </c>
      <c r="Q1242" s="53" t="s">
        <v>575</v>
      </c>
      <c r="R1242" s="34" t="s">
        <v>576</v>
      </c>
    </row>
    <row r="1243" spans="1:18" ht="99" hidden="1">
      <c r="A1243" s="53">
        <v>52</v>
      </c>
      <c r="B1243" s="90" t="s">
        <v>3828</v>
      </c>
      <c r="C1243" s="53" t="s">
        <v>25</v>
      </c>
      <c r="D1243" s="53" t="s">
        <v>3829</v>
      </c>
      <c r="E1243" s="53" t="s">
        <v>592</v>
      </c>
      <c r="F1243" s="53" t="s">
        <v>553</v>
      </c>
      <c r="G1243" s="34" t="s">
        <v>3830</v>
      </c>
      <c r="H1243" s="53" t="s">
        <v>141</v>
      </c>
      <c r="I1243" s="34" t="s">
        <v>3831</v>
      </c>
      <c r="J1243" s="53"/>
      <c r="K1243" s="53"/>
      <c r="L1243" s="53"/>
      <c r="M1243" s="160">
        <v>19</v>
      </c>
      <c r="N1243" s="243">
        <v>46147</v>
      </c>
      <c r="O1243" s="244">
        <v>3</v>
      </c>
      <c r="P1243" s="53" t="s">
        <v>24</v>
      </c>
      <c r="Q1243" s="53" t="s">
        <v>575</v>
      </c>
      <c r="R1243" s="34" t="s">
        <v>576</v>
      </c>
    </row>
    <row r="1244" spans="1:18" ht="66" hidden="1">
      <c r="A1244" s="53">
        <v>53</v>
      </c>
      <c r="B1244" s="90" t="s">
        <v>3832</v>
      </c>
      <c r="C1244" s="53" t="s">
        <v>25</v>
      </c>
      <c r="D1244" s="53" t="s">
        <v>3795</v>
      </c>
      <c r="E1244" s="53" t="s">
        <v>584</v>
      </c>
      <c r="F1244" s="53" t="s">
        <v>554</v>
      </c>
      <c r="G1244" s="34" t="s">
        <v>3833</v>
      </c>
      <c r="H1244" s="53" t="s">
        <v>141</v>
      </c>
      <c r="I1244" s="34" t="s">
        <v>3834</v>
      </c>
      <c r="J1244" s="53"/>
      <c r="K1244" s="53"/>
      <c r="L1244" s="53"/>
      <c r="M1244" s="160">
        <v>19</v>
      </c>
      <c r="N1244" s="243">
        <v>46147</v>
      </c>
      <c r="O1244" s="244">
        <v>1</v>
      </c>
      <c r="P1244" s="53" t="s">
        <v>24</v>
      </c>
      <c r="Q1244" s="53" t="s">
        <v>575</v>
      </c>
      <c r="R1244" s="34" t="s">
        <v>576</v>
      </c>
    </row>
    <row r="1245" spans="1:18" ht="66" hidden="1">
      <c r="A1245" s="53">
        <v>54</v>
      </c>
      <c r="B1245" s="90" t="s">
        <v>3835</v>
      </c>
      <c r="C1245" s="53" t="s">
        <v>25</v>
      </c>
      <c r="D1245" s="53" t="s">
        <v>3795</v>
      </c>
      <c r="E1245" s="53" t="s">
        <v>584</v>
      </c>
      <c r="F1245" s="53" t="s">
        <v>554</v>
      </c>
      <c r="G1245" s="34" t="s">
        <v>3836</v>
      </c>
      <c r="H1245" s="53" t="s">
        <v>141</v>
      </c>
      <c r="I1245" s="34" t="s">
        <v>3837</v>
      </c>
      <c r="J1245" s="53"/>
      <c r="K1245" s="53"/>
      <c r="L1245" s="53"/>
      <c r="M1245" s="160">
        <v>19</v>
      </c>
      <c r="N1245" s="243">
        <v>46147</v>
      </c>
      <c r="O1245" s="244">
        <v>1</v>
      </c>
      <c r="P1245" s="53" t="s">
        <v>53</v>
      </c>
      <c r="Q1245" s="53" t="s">
        <v>575</v>
      </c>
      <c r="R1245" s="34" t="s">
        <v>576</v>
      </c>
    </row>
    <row r="1246" spans="1:18" ht="66" hidden="1">
      <c r="A1246" s="53">
        <v>55</v>
      </c>
      <c r="B1246" s="90" t="s">
        <v>3838</v>
      </c>
      <c r="C1246" s="53" t="s">
        <v>25</v>
      </c>
      <c r="D1246" s="53" t="s">
        <v>3795</v>
      </c>
      <c r="E1246" s="53" t="s">
        <v>584</v>
      </c>
      <c r="F1246" s="53" t="s">
        <v>554</v>
      </c>
      <c r="G1246" s="34" t="s">
        <v>3839</v>
      </c>
      <c r="H1246" s="53" t="s">
        <v>141</v>
      </c>
      <c r="I1246" s="34" t="s">
        <v>3840</v>
      </c>
      <c r="J1246" s="53"/>
      <c r="K1246" s="53"/>
      <c r="L1246" s="53"/>
      <c r="M1246" s="160">
        <v>19</v>
      </c>
      <c r="N1246" s="243">
        <v>46147</v>
      </c>
      <c r="O1246" s="244">
        <v>1</v>
      </c>
      <c r="P1246" s="53" t="s">
        <v>24</v>
      </c>
      <c r="Q1246" s="53" t="s">
        <v>575</v>
      </c>
      <c r="R1246" s="34" t="s">
        <v>576</v>
      </c>
    </row>
    <row r="1247" spans="1:18" ht="99" hidden="1">
      <c r="A1247" s="53">
        <v>56</v>
      </c>
      <c r="B1247" s="90" t="s">
        <v>71</v>
      </c>
      <c r="C1247" s="53" t="s">
        <v>25</v>
      </c>
      <c r="D1247" s="53" t="s">
        <v>3841</v>
      </c>
      <c r="E1247" s="53" t="s">
        <v>652</v>
      </c>
      <c r="F1247" s="53" t="s">
        <v>549</v>
      </c>
      <c r="G1247" s="34" t="s">
        <v>3842</v>
      </c>
      <c r="H1247" s="53" t="s">
        <v>141</v>
      </c>
      <c r="I1247" s="34" t="s">
        <v>3843</v>
      </c>
      <c r="J1247" s="53"/>
      <c r="K1247" s="53"/>
      <c r="L1247" s="53"/>
      <c r="M1247" s="160">
        <v>19</v>
      </c>
      <c r="N1247" s="243">
        <v>46147</v>
      </c>
      <c r="O1247" s="244">
        <v>2</v>
      </c>
      <c r="P1247" s="53" t="s">
        <v>24</v>
      </c>
      <c r="Q1247" s="53" t="s">
        <v>597</v>
      </c>
      <c r="R1247" s="34" t="s">
        <v>598</v>
      </c>
    </row>
    <row r="1248" spans="1:18" ht="49.5" hidden="1">
      <c r="A1248" s="53">
        <v>57</v>
      </c>
      <c r="B1248" s="90" t="s">
        <v>531</v>
      </c>
      <c r="C1248" s="53" t="s">
        <v>25</v>
      </c>
      <c r="D1248" s="53" t="s">
        <v>3844</v>
      </c>
      <c r="E1248" s="53" t="s">
        <v>592</v>
      </c>
      <c r="F1248" s="53" t="s">
        <v>555</v>
      </c>
      <c r="G1248" s="34" t="s">
        <v>3845</v>
      </c>
      <c r="H1248" s="53" t="s">
        <v>141</v>
      </c>
      <c r="I1248" s="34" t="s">
        <v>3846</v>
      </c>
      <c r="J1248" s="53"/>
      <c r="K1248" s="53"/>
      <c r="L1248" s="53"/>
      <c r="M1248" s="160">
        <v>19</v>
      </c>
      <c r="N1248" s="243">
        <v>46148</v>
      </c>
      <c r="O1248" s="244">
        <v>0.5</v>
      </c>
      <c r="P1248" s="53" t="s">
        <v>24</v>
      </c>
      <c r="Q1248" s="53" t="s">
        <v>620</v>
      </c>
      <c r="R1248" s="34" t="s">
        <v>621</v>
      </c>
    </row>
    <row r="1249" spans="1:18" ht="148.5" hidden="1">
      <c r="A1249" s="53">
        <v>58</v>
      </c>
      <c r="B1249" s="90" t="s">
        <v>3765</v>
      </c>
      <c r="C1249" s="53" t="s">
        <v>25</v>
      </c>
      <c r="D1249" s="53" t="s">
        <v>25</v>
      </c>
      <c r="E1249" s="53" t="s">
        <v>584</v>
      </c>
      <c r="F1249" s="53" t="s">
        <v>556</v>
      </c>
      <c r="G1249" s="34" t="s">
        <v>3847</v>
      </c>
      <c r="H1249" s="53" t="s">
        <v>810</v>
      </c>
      <c r="I1249" s="34" t="s">
        <v>3848</v>
      </c>
      <c r="J1249" s="53"/>
      <c r="K1249" s="53"/>
      <c r="L1249" s="53"/>
      <c r="M1249" s="160">
        <v>19</v>
      </c>
      <c r="N1249" s="243">
        <v>46148</v>
      </c>
      <c r="O1249" s="244">
        <v>0.5</v>
      </c>
      <c r="P1249" s="53" t="s">
        <v>24</v>
      </c>
      <c r="Q1249" s="53" t="s">
        <v>620</v>
      </c>
      <c r="R1249" s="34" t="s">
        <v>621</v>
      </c>
    </row>
    <row r="1250" spans="1:18" ht="49.5" hidden="1">
      <c r="A1250" s="53">
        <v>59</v>
      </c>
      <c r="B1250" s="90" t="s">
        <v>3849</v>
      </c>
      <c r="C1250" s="53" t="s">
        <v>25</v>
      </c>
      <c r="D1250" s="53" t="s">
        <v>3850</v>
      </c>
      <c r="E1250" s="53" t="s">
        <v>612</v>
      </c>
      <c r="F1250" s="53" t="s">
        <v>553</v>
      </c>
      <c r="G1250" s="34" t="s">
        <v>697</v>
      </c>
      <c r="H1250" s="53" t="s">
        <v>141</v>
      </c>
      <c r="I1250" s="34" t="s">
        <v>3851</v>
      </c>
      <c r="J1250" s="53"/>
      <c r="K1250" s="53"/>
      <c r="L1250" s="53"/>
      <c r="M1250" s="160">
        <v>19</v>
      </c>
      <c r="N1250" s="243">
        <v>46148</v>
      </c>
      <c r="O1250" s="244">
        <v>1</v>
      </c>
      <c r="P1250" s="53" t="s">
        <v>24</v>
      </c>
      <c r="Q1250" s="53" t="s">
        <v>620</v>
      </c>
      <c r="R1250" s="34" t="s">
        <v>621</v>
      </c>
    </row>
    <row r="1251" spans="1:18" ht="66" hidden="1">
      <c r="A1251" s="53">
        <v>60</v>
      </c>
      <c r="B1251" s="90" t="s">
        <v>3487</v>
      </c>
      <c r="C1251" s="53" t="s">
        <v>25</v>
      </c>
      <c r="D1251" s="53" t="s">
        <v>3844</v>
      </c>
      <c r="E1251" s="53" t="s">
        <v>592</v>
      </c>
      <c r="F1251" s="53" t="s">
        <v>1071</v>
      </c>
      <c r="G1251" s="34" t="s">
        <v>3852</v>
      </c>
      <c r="H1251" s="53" t="s">
        <v>141</v>
      </c>
      <c r="I1251" s="34" t="s">
        <v>3853</v>
      </c>
      <c r="J1251" s="53"/>
      <c r="K1251" s="53"/>
      <c r="L1251" s="53"/>
      <c r="M1251" s="160">
        <v>19</v>
      </c>
      <c r="N1251" s="243">
        <v>46148</v>
      </c>
      <c r="O1251" s="244">
        <v>2.5</v>
      </c>
      <c r="P1251" s="53" t="s">
        <v>24</v>
      </c>
      <c r="Q1251" s="53" t="s">
        <v>620</v>
      </c>
      <c r="R1251" s="34" t="s">
        <v>621</v>
      </c>
    </row>
    <row r="1252" spans="1:18" ht="66" hidden="1">
      <c r="A1252" s="53">
        <v>61</v>
      </c>
      <c r="B1252" s="90" t="s">
        <v>71</v>
      </c>
      <c r="C1252" s="53" t="s">
        <v>25</v>
      </c>
      <c r="D1252" s="53" t="s">
        <v>3854</v>
      </c>
      <c r="E1252" s="53" t="s">
        <v>652</v>
      </c>
      <c r="F1252" s="53" t="s">
        <v>549</v>
      </c>
      <c r="G1252" s="34" t="s">
        <v>3855</v>
      </c>
      <c r="H1252" s="53" t="s">
        <v>141</v>
      </c>
      <c r="I1252" s="34" t="s">
        <v>3856</v>
      </c>
      <c r="J1252" s="53"/>
      <c r="K1252" s="53"/>
      <c r="L1252" s="53"/>
      <c r="M1252" s="160">
        <v>19</v>
      </c>
      <c r="N1252" s="243">
        <v>46148</v>
      </c>
      <c r="O1252" s="244">
        <v>1</v>
      </c>
      <c r="P1252" s="53" t="s">
        <v>24</v>
      </c>
      <c r="Q1252" s="53" t="s">
        <v>620</v>
      </c>
      <c r="R1252" s="34" t="s">
        <v>621</v>
      </c>
    </row>
    <row r="1253" spans="1:18" ht="66" hidden="1">
      <c r="A1253" s="53">
        <v>62</v>
      </c>
      <c r="B1253" s="90" t="s">
        <v>3857</v>
      </c>
      <c r="C1253" s="53" t="s">
        <v>25</v>
      </c>
      <c r="D1253" s="53" t="s">
        <v>3858</v>
      </c>
      <c r="E1253" s="53" t="s">
        <v>573</v>
      </c>
      <c r="F1253" s="53" t="s">
        <v>551</v>
      </c>
      <c r="G1253" s="34" t="s">
        <v>3859</v>
      </c>
      <c r="H1253" s="53" t="s">
        <v>141</v>
      </c>
      <c r="I1253" s="34" t="s">
        <v>3860</v>
      </c>
      <c r="J1253" s="53"/>
      <c r="K1253" s="53"/>
      <c r="L1253" s="53"/>
      <c r="M1253" s="160">
        <v>19</v>
      </c>
      <c r="N1253" s="243">
        <v>46148</v>
      </c>
      <c r="O1253" s="244">
        <v>2</v>
      </c>
      <c r="P1253" s="53" t="s">
        <v>24</v>
      </c>
      <c r="Q1253" s="53" t="s">
        <v>620</v>
      </c>
      <c r="R1253" s="34" t="s">
        <v>621</v>
      </c>
    </row>
    <row r="1254" spans="1:18" ht="49.5" hidden="1">
      <c r="A1254" s="53">
        <v>63</v>
      </c>
      <c r="B1254" s="90" t="s">
        <v>3861</v>
      </c>
      <c r="C1254" s="53" t="s">
        <v>25</v>
      </c>
      <c r="D1254" s="53" t="s">
        <v>3858</v>
      </c>
      <c r="E1254" s="53" t="s">
        <v>584</v>
      </c>
      <c r="F1254" s="53" t="s">
        <v>550</v>
      </c>
      <c r="G1254" s="34" t="s">
        <v>3862</v>
      </c>
      <c r="H1254" s="53" t="s">
        <v>141</v>
      </c>
      <c r="I1254" s="34" t="s">
        <v>3863</v>
      </c>
      <c r="J1254" s="53"/>
      <c r="K1254" s="53"/>
      <c r="L1254" s="53"/>
      <c r="M1254" s="160">
        <v>19</v>
      </c>
      <c r="N1254" s="243">
        <v>46148</v>
      </c>
      <c r="O1254" s="244">
        <v>1</v>
      </c>
      <c r="P1254" s="53" t="s">
        <v>24</v>
      </c>
      <c r="Q1254" s="53" t="s">
        <v>620</v>
      </c>
      <c r="R1254" s="34" t="s">
        <v>621</v>
      </c>
    </row>
    <row r="1255" spans="1:18" ht="66" hidden="1">
      <c r="A1255" s="53">
        <v>64</v>
      </c>
      <c r="B1255" s="90" t="s">
        <v>3800</v>
      </c>
      <c r="C1255" s="53" t="s">
        <v>25</v>
      </c>
      <c r="D1255" s="53" t="s">
        <v>3864</v>
      </c>
      <c r="E1255" s="53" t="s">
        <v>874</v>
      </c>
      <c r="F1255" s="53" t="s">
        <v>557</v>
      </c>
      <c r="G1255" s="34" t="s">
        <v>3865</v>
      </c>
      <c r="H1255" s="53" t="s">
        <v>810</v>
      </c>
      <c r="I1255" s="34" t="s">
        <v>3866</v>
      </c>
      <c r="J1255" s="53"/>
      <c r="K1255" s="53"/>
      <c r="L1255" s="53"/>
      <c r="M1255" s="160">
        <v>19</v>
      </c>
      <c r="N1255" s="243">
        <v>46148</v>
      </c>
      <c r="O1255" s="244">
        <v>1</v>
      </c>
      <c r="P1255" s="53" t="s">
        <v>24</v>
      </c>
      <c r="Q1255" s="53" t="s">
        <v>643</v>
      </c>
      <c r="R1255" s="34" t="s">
        <v>644</v>
      </c>
    </row>
    <row r="1256" spans="1:18" ht="49.5" hidden="1">
      <c r="A1256" s="53">
        <v>65</v>
      </c>
      <c r="B1256" s="90" t="s">
        <v>3867</v>
      </c>
      <c r="C1256" s="53" t="s">
        <v>25</v>
      </c>
      <c r="D1256" s="53" t="s">
        <v>3868</v>
      </c>
      <c r="E1256" s="53" t="s">
        <v>584</v>
      </c>
      <c r="F1256" s="53" t="s">
        <v>552</v>
      </c>
      <c r="G1256" s="34" t="s">
        <v>3869</v>
      </c>
      <c r="H1256" s="53" t="s">
        <v>810</v>
      </c>
      <c r="I1256" s="34" t="s">
        <v>3870</v>
      </c>
      <c r="J1256" s="53"/>
      <c r="K1256" s="53"/>
      <c r="L1256" s="53"/>
      <c r="M1256" s="160">
        <v>19</v>
      </c>
      <c r="N1256" s="243">
        <v>46148</v>
      </c>
      <c r="O1256" s="244">
        <v>0.5</v>
      </c>
      <c r="P1256" s="53" t="s">
        <v>24</v>
      </c>
      <c r="Q1256" s="53" t="s">
        <v>643</v>
      </c>
      <c r="R1256" s="34" t="s">
        <v>644</v>
      </c>
    </row>
    <row r="1257" spans="1:18" ht="82.5" hidden="1">
      <c r="A1257" s="53">
        <v>66</v>
      </c>
      <c r="B1257" s="90" t="s">
        <v>3266</v>
      </c>
      <c r="C1257" s="53" t="s">
        <v>25</v>
      </c>
      <c r="D1257" s="53" t="s">
        <v>3868</v>
      </c>
      <c r="E1257" s="53" t="s">
        <v>584</v>
      </c>
      <c r="F1257" s="53" t="s">
        <v>552</v>
      </c>
      <c r="G1257" s="34" t="s">
        <v>3871</v>
      </c>
      <c r="H1257" s="53" t="s">
        <v>141</v>
      </c>
      <c r="I1257" s="34" t="s">
        <v>3872</v>
      </c>
      <c r="J1257" s="53"/>
      <c r="K1257" s="53"/>
      <c r="L1257" s="53"/>
      <c r="M1257" s="160">
        <v>19</v>
      </c>
      <c r="N1257" s="243">
        <v>46148</v>
      </c>
      <c r="O1257" s="244">
        <v>1</v>
      </c>
      <c r="P1257" s="53" t="s">
        <v>53</v>
      </c>
      <c r="Q1257" s="53" t="s">
        <v>643</v>
      </c>
      <c r="R1257" s="34" t="s">
        <v>644</v>
      </c>
    </row>
    <row r="1258" spans="1:18" ht="82.5" hidden="1">
      <c r="A1258" s="53">
        <v>67</v>
      </c>
      <c r="B1258" s="90" t="s">
        <v>1036</v>
      </c>
      <c r="C1258" s="53" t="s">
        <v>25</v>
      </c>
      <c r="D1258" s="53" t="s">
        <v>3844</v>
      </c>
      <c r="E1258" s="53" t="s">
        <v>736</v>
      </c>
      <c r="F1258" s="53" t="s">
        <v>551</v>
      </c>
      <c r="G1258" s="34" t="s">
        <v>3873</v>
      </c>
      <c r="H1258" s="53" t="s">
        <v>141</v>
      </c>
      <c r="I1258" s="34" t="s">
        <v>3874</v>
      </c>
      <c r="J1258" s="53"/>
      <c r="K1258" s="53"/>
      <c r="L1258" s="53"/>
      <c r="M1258" s="160">
        <v>19</v>
      </c>
      <c r="N1258" s="243">
        <v>46148</v>
      </c>
      <c r="O1258" s="244">
        <v>0.5</v>
      </c>
      <c r="P1258" s="53" t="s">
        <v>24</v>
      </c>
      <c r="Q1258" s="53" t="s">
        <v>643</v>
      </c>
      <c r="R1258" s="34" t="s">
        <v>644</v>
      </c>
    </row>
    <row r="1259" spans="1:18" ht="49.5" hidden="1">
      <c r="A1259" s="53">
        <v>68</v>
      </c>
      <c r="B1259" s="90" t="s">
        <v>71</v>
      </c>
      <c r="C1259" s="53" t="s">
        <v>25</v>
      </c>
      <c r="D1259" s="53" t="s">
        <v>3854</v>
      </c>
      <c r="E1259" s="53" t="s">
        <v>652</v>
      </c>
      <c r="F1259" s="53" t="s">
        <v>549</v>
      </c>
      <c r="G1259" s="34" t="s">
        <v>3875</v>
      </c>
      <c r="H1259" s="53" t="s">
        <v>141</v>
      </c>
      <c r="I1259" s="34" t="s">
        <v>3876</v>
      </c>
      <c r="J1259" s="53"/>
      <c r="K1259" s="53"/>
      <c r="L1259" s="53"/>
      <c r="M1259" s="160">
        <v>19</v>
      </c>
      <c r="N1259" s="243">
        <v>46148</v>
      </c>
      <c r="O1259" s="244">
        <v>0.5</v>
      </c>
      <c r="P1259" s="53" t="s">
        <v>24</v>
      </c>
      <c r="Q1259" s="53" t="s">
        <v>643</v>
      </c>
      <c r="R1259" s="34" t="s">
        <v>644</v>
      </c>
    </row>
    <row r="1260" spans="1:18" ht="49.5" hidden="1">
      <c r="A1260" s="53">
        <v>69</v>
      </c>
      <c r="B1260" s="90" t="s">
        <v>59</v>
      </c>
      <c r="C1260" s="53" t="s">
        <v>25</v>
      </c>
      <c r="D1260" s="53" t="s">
        <v>3858</v>
      </c>
      <c r="E1260" s="53" t="s">
        <v>652</v>
      </c>
      <c r="F1260" s="53" t="s">
        <v>549</v>
      </c>
      <c r="G1260" s="34" t="s">
        <v>3877</v>
      </c>
      <c r="H1260" s="53" t="s">
        <v>141</v>
      </c>
      <c r="I1260" s="34" t="s">
        <v>3878</v>
      </c>
      <c r="J1260" s="53"/>
      <c r="K1260" s="53"/>
      <c r="L1260" s="53"/>
      <c r="M1260" s="160">
        <v>19</v>
      </c>
      <c r="N1260" s="243">
        <v>46148</v>
      </c>
      <c r="O1260" s="244">
        <v>0.5</v>
      </c>
      <c r="P1260" s="53" t="s">
        <v>24</v>
      </c>
      <c r="Q1260" s="53" t="s">
        <v>643</v>
      </c>
      <c r="R1260" s="34" t="s">
        <v>644</v>
      </c>
    </row>
    <row r="1261" spans="1:18" ht="66" hidden="1">
      <c r="A1261" s="53">
        <v>70</v>
      </c>
      <c r="B1261" s="90" t="s">
        <v>101</v>
      </c>
      <c r="C1261" s="53" t="s">
        <v>25</v>
      </c>
      <c r="D1261" s="53" t="s">
        <v>3858</v>
      </c>
      <c r="E1261" s="53" t="s">
        <v>652</v>
      </c>
      <c r="F1261" s="53" t="s">
        <v>549</v>
      </c>
      <c r="G1261" s="34" t="s">
        <v>3879</v>
      </c>
      <c r="H1261" s="53" t="s">
        <v>141</v>
      </c>
      <c r="I1261" s="34" t="s">
        <v>3880</v>
      </c>
      <c r="J1261" s="53"/>
      <c r="K1261" s="53"/>
      <c r="L1261" s="53"/>
      <c r="M1261" s="160">
        <v>19</v>
      </c>
      <c r="N1261" s="243">
        <v>46148</v>
      </c>
      <c r="O1261" s="244">
        <v>1</v>
      </c>
      <c r="P1261" s="53" t="s">
        <v>24</v>
      </c>
      <c r="Q1261" s="53" t="s">
        <v>643</v>
      </c>
      <c r="R1261" s="34" t="s">
        <v>644</v>
      </c>
    </row>
    <row r="1262" spans="1:18" ht="82.5" hidden="1">
      <c r="A1262" s="53">
        <v>71</v>
      </c>
      <c r="B1262" s="90" t="s">
        <v>3881</v>
      </c>
      <c r="C1262" s="53" t="s">
        <v>25</v>
      </c>
      <c r="D1262" s="53" t="s">
        <v>3858</v>
      </c>
      <c r="E1262" s="53" t="s">
        <v>652</v>
      </c>
      <c r="F1262" s="53" t="s">
        <v>1071</v>
      </c>
      <c r="G1262" s="34" t="s">
        <v>3882</v>
      </c>
      <c r="H1262" s="53" t="s">
        <v>141</v>
      </c>
      <c r="I1262" s="34" t="s">
        <v>3883</v>
      </c>
      <c r="J1262" s="53"/>
      <c r="K1262" s="53"/>
      <c r="L1262" s="53"/>
      <c r="M1262" s="160">
        <v>19</v>
      </c>
      <c r="N1262" s="243">
        <v>46148</v>
      </c>
      <c r="O1262" s="244">
        <v>1</v>
      </c>
      <c r="P1262" s="53" t="s">
        <v>24</v>
      </c>
      <c r="Q1262" s="53" t="s">
        <v>643</v>
      </c>
      <c r="R1262" s="34" t="s">
        <v>644</v>
      </c>
    </row>
    <row r="1263" spans="1:18" ht="49.5" hidden="1">
      <c r="A1263" s="53">
        <v>72</v>
      </c>
      <c r="B1263" s="90" t="s">
        <v>59</v>
      </c>
      <c r="C1263" s="53" t="s">
        <v>25</v>
      </c>
      <c r="D1263" s="53" t="s">
        <v>3858</v>
      </c>
      <c r="E1263" s="53" t="s">
        <v>652</v>
      </c>
      <c r="F1263" s="53" t="s">
        <v>549</v>
      </c>
      <c r="G1263" s="34" t="s">
        <v>3884</v>
      </c>
      <c r="H1263" s="53" t="s">
        <v>141</v>
      </c>
      <c r="I1263" s="34" t="s">
        <v>3885</v>
      </c>
      <c r="J1263" s="53"/>
      <c r="K1263" s="53"/>
      <c r="L1263" s="53"/>
      <c r="M1263" s="160">
        <v>19</v>
      </c>
      <c r="N1263" s="243">
        <v>46148</v>
      </c>
      <c r="O1263" s="244">
        <v>0.5</v>
      </c>
      <c r="P1263" s="53" t="s">
        <v>24</v>
      </c>
      <c r="Q1263" s="53" t="s">
        <v>643</v>
      </c>
      <c r="R1263" s="34" t="s">
        <v>644</v>
      </c>
    </row>
    <row r="1264" spans="1:18" ht="66" hidden="1">
      <c r="A1264" s="53">
        <v>73</v>
      </c>
      <c r="B1264" s="133" t="s">
        <v>101</v>
      </c>
      <c r="C1264" s="53" t="s">
        <v>25</v>
      </c>
      <c r="D1264" s="53" t="s">
        <v>3858</v>
      </c>
      <c r="E1264" s="53" t="s">
        <v>652</v>
      </c>
      <c r="F1264" s="53" t="s">
        <v>549</v>
      </c>
      <c r="G1264" s="34" t="s">
        <v>3886</v>
      </c>
      <c r="H1264" s="53" t="s">
        <v>141</v>
      </c>
      <c r="I1264" s="34" t="s">
        <v>3887</v>
      </c>
      <c r="J1264" s="53"/>
      <c r="K1264" s="53"/>
      <c r="L1264" s="53"/>
      <c r="M1264" s="160">
        <v>19</v>
      </c>
      <c r="N1264" s="243">
        <v>46148</v>
      </c>
      <c r="O1264" s="244">
        <v>0.5</v>
      </c>
      <c r="P1264" s="53" t="s">
        <v>24</v>
      </c>
      <c r="Q1264" s="53" t="s">
        <v>643</v>
      </c>
      <c r="R1264" s="34" t="s">
        <v>644</v>
      </c>
    </row>
    <row r="1265" spans="1:20" ht="49.5" hidden="1">
      <c r="A1265" s="80">
        <v>74</v>
      </c>
      <c r="B1265" s="161" t="s">
        <v>71</v>
      </c>
      <c r="C1265" s="80" t="s">
        <v>25</v>
      </c>
      <c r="D1265" s="80" t="s">
        <v>3888</v>
      </c>
      <c r="E1265" s="80" t="s">
        <v>652</v>
      </c>
      <c r="F1265" s="80" t="s">
        <v>549</v>
      </c>
      <c r="G1265" s="136" t="s">
        <v>2228</v>
      </c>
      <c r="H1265" s="80" t="s">
        <v>141</v>
      </c>
      <c r="I1265" s="136" t="s">
        <v>3889</v>
      </c>
      <c r="J1265" s="80"/>
      <c r="K1265" s="80"/>
      <c r="L1265" s="80"/>
      <c r="M1265" s="162">
        <v>19</v>
      </c>
      <c r="N1265" s="258">
        <v>46149</v>
      </c>
      <c r="O1265" s="259">
        <v>2</v>
      </c>
      <c r="P1265" s="80" t="s">
        <v>24</v>
      </c>
      <c r="Q1265" s="80" t="s">
        <v>620</v>
      </c>
      <c r="R1265" s="136" t="s">
        <v>621</v>
      </c>
      <c r="S1265" s="148"/>
      <c r="T1265" s="148"/>
    </row>
    <row r="1266" spans="1:20" ht="66" hidden="1">
      <c r="A1266" s="53">
        <v>75</v>
      </c>
      <c r="B1266" s="90" t="s">
        <v>2442</v>
      </c>
      <c r="C1266" s="53" t="s">
        <v>25</v>
      </c>
      <c r="D1266" s="53" t="s">
        <v>3890</v>
      </c>
      <c r="E1266" s="53" t="s">
        <v>573</v>
      </c>
      <c r="F1266" s="53" t="s">
        <v>552</v>
      </c>
      <c r="G1266" s="34" t="s">
        <v>3891</v>
      </c>
      <c r="H1266" s="53" t="s">
        <v>141</v>
      </c>
      <c r="I1266" s="34" t="s">
        <v>3892</v>
      </c>
      <c r="J1266" s="53"/>
      <c r="K1266" s="53"/>
      <c r="L1266" s="53"/>
      <c r="M1266" s="160">
        <v>19</v>
      </c>
      <c r="N1266" s="243">
        <v>46149</v>
      </c>
      <c r="O1266" s="244">
        <v>0.5</v>
      </c>
      <c r="P1266" s="53" t="s">
        <v>24</v>
      </c>
      <c r="Q1266" s="53" t="s">
        <v>620</v>
      </c>
      <c r="R1266" s="34" t="s">
        <v>621</v>
      </c>
    </row>
    <row r="1267" spans="1:20" ht="66" hidden="1">
      <c r="A1267" s="53">
        <v>76</v>
      </c>
      <c r="B1267" s="90" t="s">
        <v>3893</v>
      </c>
      <c r="C1267" s="53" t="s">
        <v>25</v>
      </c>
      <c r="D1267" s="53" t="s">
        <v>3894</v>
      </c>
      <c r="E1267" s="53" t="s">
        <v>584</v>
      </c>
      <c r="F1267" s="53" t="s">
        <v>558</v>
      </c>
      <c r="G1267" s="34" t="s">
        <v>3895</v>
      </c>
      <c r="H1267" s="53" t="s">
        <v>141</v>
      </c>
      <c r="I1267" s="34" t="s">
        <v>3896</v>
      </c>
      <c r="J1267" s="53"/>
      <c r="K1267" s="53"/>
      <c r="L1267" s="53"/>
      <c r="M1267" s="160">
        <v>19</v>
      </c>
      <c r="N1267" s="243">
        <v>46149</v>
      </c>
      <c r="O1267" s="244">
        <v>4</v>
      </c>
      <c r="P1267" s="53" t="s">
        <v>24</v>
      </c>
      <c r="Q1267" s="53" t="s">
        <v>620</v>
      </c>
      <c r="R1267" s="34" t="s">
        <v>621</v>
      </c>
    </row>
    <row r="1268" spans="1:20" ht="66" hidden="1">
      <c r="A1268" s="53">
        <v>77</v>
      </c>
      <c r="B1268" s="90" t="s">
        <v>3897</v>
      </c>
      <c r="C1268" s="53" t="s">
        <v>25</v>
      </c>
      <c r="D1268" s="53" t="s">
        <v>3890</v>
      </c>
      <c r="E1268" s="53" t="s">
        <v>573</v>
      </c>
      <c r="F1268" s="53" t="s">
        <v>554</v>
      </c>
      <c r="G1268" s="34" t="s">
        <v>1842</v>
      </c>
      <c r="H1268" s="53" t="s">
        <v>141</v>
      </c>
      <c r="I1268" s="34" t="s">
        <v>3898</v>
      </c>
      <c r="J1268" s="53"/>
      <c r="K1268" s="53"/>
      <c r="L1268" s="53"/>
      <c r="M1268" s="160">
        <v>19</v>
      </c>
      <c r="N1268" s="243">
        <v>46149</v>
      </c>
      <c r="O1268" s="244">
        <v>1</v>
      </c>
      <c r="P1268" s="53" t="s">
        <v>24</v>
      </c>
      <c r="Q1268" s="53" t="s">
        <v>620</v>
      </c>
      <c r="R1268" s="34" t="s">
        <v>621</v>
      </c>
    </row>
    <row r="1269" spans="1:20" ht="66" hidden="1">
      <c r="A1269" s="53">
        <v>78</v>
      </c>
      <c r="B1269" s="90" t="s">
        <v>3849</v>
      </c>
      <c r="C1269" s="53" t="s">
        <v>25</v>
      </c>
      <c r="D1269" s="53" t="s">
        <v>3899</v>
      </c>
      <c r="E1269" s="53" t="s">
        <v>612</v>
      </c>
      <c r="F1269" s="2" t="s">
        <v>553</v>
      </c>
      <c r="G1269" s="34" t="s">
        <v>3900</v>
      </c>
      <c r="H1269" s="53" t="s">
        <v>141</v>
      </c>
      <c r="I1269" s="34" t="s">
        <v>3901</v>
      </c>
      <c r="J1269" s="53"/>
      <c r="K1269" s="53"/>
      <c r="L1269" s="53"/>
      <c r="M1269" s="160">
        <v>19</v>
      </c>
      <c r="N1269" s="243">
        <v>46149</v>
      </c>
      <c r="O1269" s="244">
        <v>4</v>
      </c>
      <c r="P1269" s="53" t="s">
        <v>24</v>
      </c>
      <c r="Q1269" s="53" t="s">
        <v>620</v>
      </c>
      <c r="R1269" s="34" t="s">
        <v>621</v>
      </c>
    </row>
    <row r="1270" spans="1:20" ht="49.5" hidden="1">
      <c r="A1270" s="53">
        <v>79</v>
      </c>
      <c r="B1270" s="133" t="s">
        <v>3902</v>
      </c>
      <c r="C1270" s="53" t="s">
        <v>25</v>
      </c>
      <c r="D1270" s="53" t="s">
        <v>3899</v>
      </c>
      <c r="E1270" s="53" t="s">
        <v>612</v>
      </c>
      <c r="F1270" s="53" t="s">
        <v>554</v>
      </c>
      <c r="G1270" s="34" t="s">
        <v>3903</v>
      </c>
      <c r="H1270" s="53" t="s">
        <v>141</v>
      </c>
      <c r="I1270" s="34" t="s">
        <v>3904</v>
      </c>
      <c r="J1270" s="53"/>
      <c r="K1270" s="53"/>
      <c r="L1270" s="53"/>
      <c r="M1270" s="160">
        <v>19</v>
      </c>
      <c r="N1270" s="243">
        <v>46149</v>
      </c>
      <c r="O1270" s="244">
        <v>0.5</v>
      </c>
      <c r="P1270" s="53" t="s">
        <v>24</v>
      </c>
      <c r="Q1270" s="53" t="s">
        <v>620</v>
      </c>
      <c r="R1270" s="34" t="s">
        <v>621</v>
      </c>
    </row>
    <row r="1271" spans="1:20" ht="82.5" hidden="1">
      <c r="A1271" s="53">
        <v>80</v>
      </c>
      <c r="B1271" s="133" t="s">
        <v>3905</v>
      </c>
      <c r="C1271" s="53">
        <v>2000019410</v>
      </c>
      <c r="D1271" s="53" t="s">
        <v>3906</v>
      </c>
      <c r="E1271" s="53" t="s">
        <v>573</v>
      </c>
      <c r="F1271" s="53" t="s">
        <v>551</v>
      </c>
      <c r="G1271" s="34" t="s">
        <v>3907</v>
      </c>
      <c r="H1271" s="53" t="s">
        <v>141</v>
      </c>
      <c r="I1271" s="34" t="s">
        <v>3908</v>
      </c>
      <c r="J1271" s="53"/>
      <c r="K1271" s="53"/>
      <c r="L1271" s="53"/>
      <c r="M1271" s="160">
        <v>19</v>
      </c>
      <c r="N1271" s="243">
        <v>46149</v>
      </c>
      <c r="O1271" s="244">
        <v>1.5</v>
      </c>
      <c r="P1271" s="53" t="s">
        <v>24</v>
      </c>
      <c r="Q1271" s="53" t="s">
        <v>620</v>
      </c>
      <c r="R1271" s="34" t="s">
        <v>621</v>
      </c>
    </row>
    <row r="1272" spans="1:20" ht="49.5" hidden="1">
      <c r="A1272" s="53">
        <v>81</v>
      </c>
      <c r="B1272" s="133" t="s">
        <v>92</v>
      </c>
      <c r="C1272" s="53" t="s">
        <v>25</v>
      </c>
      <c r="D1272" s="53" t="s">
        <v>3890</v>
      </c>
      <c r="E1272" s="53" t="s">
        <v>573</v>
      </c>
      <c r="F1272" s="53" t="s">
        <v>551</v>
      </c>
      <c r="G1272" s="34" t="s">
        <v>3909</v>
      </c>
      <c r="H1272" s="53" t="s">
        <v>141</v>
      </c>
      <c r="I1272" s="34" t="s">
        <v>3910</v>
      </c>
      <c r="J1272" s="53"/>
      <c r="K1272" s="53"/>
      <c r="L1272" s="53"/>
      <c r="M1272" s="160">
        <v>19</v>
      </c>
      <c r="N1272" s="243">
        <v>46149</v>
      </c>
      <c r="O1272" s="244">
        <v>1</v>
      </c>
      <c r="P1272" s="53" t="s">
        <v>24</v>
      </c>
      <c r="Q1272" s="53" t="s">
        <v>620</v>
      </c>
      <c r="R1272" s="34" t="s">
        <v>621</v>
      </c>
    </row>
    <row r="1273" spans="1:20" ht="49.5" hidden="1">
      <c r="A1273" s="53">
        <v>82</v>
      </c>
      <c r="B1273" s="90" t="s">
        <v>101</v>
      </c>
      <c r="C1273" s="53">
        <v>2000019415</v>
      </c>
      <c r="D1273" s="53" t="s">
        <v>3888</v>
      </c>
      <c r="E1273" s="53" t="s">
        <v>652</v>
      </c>
      <c r="F1273" s="53" t="s">
        <v>549</v>
      </c>
      <c r="G1273" s="34" t="s">
        <v>3911</v>
      </c>
      <c r="H1273" s="53" t="s">
        <v>141</v>
      </c>
      <c r="I1273" s="34" t="s">
        <v>3912</v>
      </c>
      <c r="J1273" s="53"/>
      <c r="K1273" s="53"/>
      <c r="L1273" s="53"/>
      <c r="M1273" s="160">
        <v>19</v>
      </c>
      <c r="N1273" s="243">
        <v>46149</v>
      </c>
      <c r="O1273" s="244">
        <v>2.5</v>
      </c>
      <c r="P1273" s="53" t="s">
        <v>24</v>
      </c>
      <c r="Q1273" s="53" t="s">
        <v>620</v>
      </c>
      <c r="R1273" s="34" t="s">
        <v>621</v>
      </c>
    </row>
    <row r="1274" spans="1:20" ht="49.5" hidden="1">
      <c r="A1274" s="53">
        <v>83</v>
      </c>
      <c r="B1274" s="90" t="s">
        <v>3913</v>
      </c>
      <c r="C1274" s="53" t="s">
        <v>25</v>
      </c>
      <c r="D1274" s="53" t="s">
        <v>3899</v>
      </c>
      <c r="E1274" s="53" t="s">
        <v>612</v>
      </c>
      <c r="F1274" s="53" t="s">
        <v>554</v>
      </c>
      <c r="G1274" s="34" t="s">
        <v>3914</v>
      </c>
      <c r="H1274" s="53" t="s">
        <v>141</v>
      </c>
      <c r="I1274" s="34" t="s">
        <v>3915</v>
      </c>
      <c r="J1274" s="53"/>
      <c r="K1274" s="53"/>
      <c r="L1274" s="53"/>
      <c r="M1274" s="160">
        <v>19</v>
      </c>
      <c r="N1274" s="243">
        <v>46149</v>
      </c>
      <c r="O1274" s="244">
        <v>0.5</v>
      </c>
      <c r="P1274" s="53" t="s">
        <v>24</v>
      </c>
      <c r="Q1274" s="53" t="s">
        <v>620</v>
      </c>
      <c r="R1274" s="34" t="s">
        <v>621</v>
      </c>
    </row>
    <row r="1275" spans="1:20" ht="49.5" hidden="1">
      <c r="A1275" s="53">
        <v>84</v>
      </c>
      <c r="B1275" s="90" t="s">
        <v>3916</v>
      </c>
      <c r="C1275" s="53" t="s">
        <v>25</v>
      </c>
      <c r="D1275" s="53" t="s">
        <v>3899</v>
      </c>
      <c r="E1275" s="53" t="s">
        <v>612</v>
      </c>
      <c r="F1275" s="53" t="s">
        <v>554</v>
      </c>
      <c r="G1275" s="34" t="s">
        <v>3914</v>
      </c>
      <c r="H1275" s="53" t="s">
        <v>141</v>
      </c>
      <c r="I1275" s="34" t="s">
        <v>3915</v>
      </c>
      <c r="J1275" s="53"/>
      <c r="K1275" s="53"/>
      <c r="L1275" s="53"/>
      <c r="M1275" s="160">
        <v>19</v>
      </c>
      <c r="N1275" s="243">
        <v>46149</v>
      </c>
      <c r="O1275" s="244">
        <v>0.5</v>
      </c>
      <c r="P1275" s="53" t="s">
        <v>24</v>
      </c>
      <c r="Q1275" s="53" t="s">
        <v>620</v>
      </c>
      <c r="R1275" s="34" t="s">
        <v>621</v>
      </c>
    </row>
    <row r="1276" spans="1:20" ht="66" hidden="1">
      <c r="A1276" s="53">
        <v>85</v>
      </c>
      <c r="B1276" s="90" t="s">
        <v>3917</v>
      </c>
      <c r="C1276" s="53">
        <v>2000019419</v>
      </c>
      <c r="D1276" s="53" t="s">
        <v>3918</v>
      </c>
      <c r="E1276" s="53" t="s">
        <v>874</v>
      </c>
      <c r="F1276" s="53" t="s">
        <v>557</v>
      </c>
      <c r="G1276" s="34" t="s">
        <v>3919</v>
      </c>
      <c r="H1276" s="53" t="s">
        <v>141</v>
      </c>
      <c r="I1276" s="34" t="s">
        <v>3920</v>
      </c>
      <c r="J1276" s="53"/>
      <c r="K1276" s="53"/>
      <c r="L1276" s="53"/>
      <c r="M1276" s="160">
        <v>19</v>
      </c>
      <c r="N1276" s="243">
        <v>46149</v>
      </c>
      <c r="O1276" s="244">
        <v>1.5</v>
      </c>
      <c r="P1276" s="53" t="s">
        <v>24</v>
      </c>
      <c r="Q1276" s="53" t="s">
        <v>620</v>
      </c>
      <c r="R1276" s="34" t="s">
        <v>621</v>
      </c>
    </row>
    <row r="1277" spans="1:20" ht="66" hidden="1">
      <c r="A1277" s="53">
        <v>86</v>
      </c>
      <c r="B1277" s="90" t="s">
        <v>3471</v>
      </c>
      <c r="C1277" s="53" t="s">
        <v>25</v>
      </c>
      <c r="D1277" s="53" t="s">
        <v>3899</v>
      </c>
      <c r="E1277" s="53" t="s">
        <v>612</v>
      </c>
      <c r="F1277" s="53" t="s">
        <v>553</v>
      </c>
      <c r="G1277" s="34" t="s">
        <v>3921</v>
      </c>
      <c r="H1277" s="53" t="s">
        <v>141</v>
      </c>
      <c r="I1277" s="34" t="s">
        <v>3922</v>
      </c>
      <c r="J1277" s="53"/>
      <c r="K1277" s="53"/>
      <c r="L1277" s="53"/>
      <c r="M1277" s="160">
        <v>19</v>
      </c>
      <c r="N1277" s="243">
        <v>46149</v>
      </c>
      <c r="O1277" s="244">
        <v>0.5</v>
      </c>
      <c r="P1277" s="53" t="s">
        <v>24</v>
      </c>
      <c r="Q1277" s="53" t="s">
        <v>620</v>
      </c>
      <c r="R1277" s="34" t="s">
        <v>621</v>
      </c>
    </row>
    <row r="1278" spans="1:20" ht="66" hidden="1">
      <c r="A1278" s="53">
        <v>87</v>
      </c>
      <c r="B1278" s="90" t="s">
        <v>71</v>
      </c>
      <c r="C1278" s="53" t="s">
        <v>25</v>
      </c>
      <c r="D1278" s="53" t="s">
        <v>3899</v>
      </c>
      <c r="E1278" s="53" t="s">
        <v>652</v>
      </c>
      <c r="F1278" s="53" t="s">
        <v>549</v>
      </c>
      <c r="G1278" s="34" t="s">
        <v>3923</v>
      </c>
      <c r="H1278" s="53" t="s">
        <v>141</v>
      </c>
      <c r="I1278" s="34" t="s">
        <v>3924</v>
      </c>
      <c r="J1278" s="53"/>
      <c r="K1278" s="53"/>
      <c r="L1278" s="53"/>
      <c r="M1278" s="160">
        <v>19</v>
      </c>
      <c r="N1278" s="243">
        <v>46149</v>
      </c>
      <c r="O1278" s="244">
        <v>2</v>
      </c>
      <c r="P1278" s="53" t="s">
        <v>111</v>
      </c>
      <c r="Q1278" s="53" t="s">
        <v>620</v>
      </c>
      <c r="R1278" s="34" t="s">
        <v>621</v>
      </c>
    </row>
    <row r="1279" spans="1:20" ht="49.5" hidden="1">
      <c r="A1279" s="53">
        <v>88</v>
      </c>
      <c r="B1279" s="90" t="s">
        <v>2226</v>
      </c>
      <c r="C1279" s="53" t="s">
        <v>25</v>
      </c>
      <c r="D1279" s="53" t="s">
        <v>3925</v>
      </c>
      <c r="E1279" s="53" t="s">
        <v>573</v>
      </c>
      <c r="F1279" s="53" t="s">
        <v>551</v>
      </c>
      <c r="G1279" s="34" t="s">
        <v>3926</v>
      </c>
      <c r="H1279" s="53" t="s">
        <v>141</v>
      </c>
      <c r="I1279" s="34" t="s">
        <v>3927</v>
      </c>
      <c r="J1279" s="53"/>
      <c r="K1279" s="53"/>
      <c r="L1279" s="53"/>
      <c r="M1279" s="160">
        <v>19</v>
      </c>
      <c r="N1279" s="243">
        <v>46149</v>
      </c>
      <c r="O1279" s="244">
        <v>0.5</v>
      </c>
      <c r="P1279" s="53" t="s">
        <v>24</v>
      </c>
      <c r="Q1279" s="53" t="s">
        <v>643</v>
      </c>
      <c r="R1279" s="34" t="s">
        <v>644</v>
      </c>
    </row>
    <row r="1280" spans="1:20" ht="49.5" hidden="1">
      <c r="A1280" s="53">
        <v>89</v>
      </c>
      <c r="B1280" s="90" t="s">
        <v>2230</v>
      </c>
      <c r="C1280" s="53" t="s">
        <v>25</v>
      </c>
      <c r="D1280" s="53" t="s">
        <v>3925</v>
      </c>
      <c r="E1280" s="53" t="s">
        <v>573</v>
      </c>
      <c r="F1280" s="53" t="s">
        <v>551</v>
      </c>
      <c r="G1280" s="34" t="s">
        <v>3926</v>
      </c>
      <c r="H1280" s="53" t="s">
        <v>141</v>
      </c>
      <c r="I1280" s="34" t="s">
        <v>3927</v>
      </c>
      <c r="J1280" s="53"/>
      <c r="K1280" s="53"/>
      <c r="L1280" s="53"/>
      <c r="M1280" s="160">
        <v>19</v>
      </c>
      <c r="N1280" s="243">
        <v>46149</v>
      </c>
      <c r="O1280" s="244">
        <v>0.5</v>
      </c>
      <c r="P1280" s="53" t="s">
        <v>24</v>
      </c>
      <c r="Q1280" s="53" t="s">
        <v>643</v>
      </c>
      <c r="R1280" s="34" t="s">
        <v>644</v>
      </c>
    </row>
    <row r="1281" spans="1:18" ht="49.5" hidden="1">
      <c r="A1281" s="53">
        <v>90</v>
      </c>
      <c r="B1281" s="90" t="s">
        <v>109</v>
      </c>
      <c r="C1281" s="53" t="s">
        <v>25</v>
      </c>
      <c r="D1281" s="53" t="s">
        <v>3925</v>
      </c>
      <c r="E1281" s="53" t="s">
        <v>573</v>
      </c>
      <c r="F1281" s="53" t="s">
        <v>551</v>
      </c>
      <c r="G1281" s="34" t="s">
        <v>3928</v>
      </c>
      <c r="H1281" s="53" t="s">
        <v>141</v>
      </c>
      <c r="I1281" s="34" t="s">
        <v>3929</v>
      </c>
      <c r="J1281" s="53"/>
      <c r="K1281" s="53"/>
      <c r="L1281" s="53"/>
      <c r="M1281" s="160">
        <v>19</v>
      </c>
      <c r="N1281" s="243">
        <v>46149</v>
      </c>
      <c r="O1281" s="244">
        <v>0.5</v>
      </c>
      <c r="P1281" s="53" t="s">
        <v>24</v>
      </c>
      <c r="Q1281" s="53" t="s">
        <v>643</v>
      </c>
      <c r="R1281" s="34" t="s">
        <v>644</v>
      </c>
    </row>
    <row r="1282" spans="1:18" ht="132" hidden="1">
      <c r="A1282" s="53">
        <v>91</v>
      </c>
      <c r="B1282" s="90" t="s">
        <v>3930</v>
      </c>
      <c r="C1282" s="53" t="s">
        <v>25</v>
      </c>
      <c r="D1282" s="53" t="s">
        <v>3931</v>
      </c>
      <c r="E1282" s="53" t="s">
        <v>612</v>
      </c>
      <c r="F1282" s="53" t="s">
        <v>551</v>
      </c>
      <c r="G1282" s="34" t="s">
        <v>3932</v>
      </c>
      <c r="H1282" s="53" t="s">
        <v>141</v>
      </c>
      <c r="I1282" s="34" t="s">
        <v>3933</v>
      </c>
      <c r="J1282" s="53"/>
      <c r="K1282" s="53"/>
      <c r="L1282" s="53"/>
      <c r="M1282" s="160">
        <v>19</v>
      </c>
      <c r="N1282" s="243">
        <v>46149</v>
      </c>
      <c r="O1282" s="244">
        <v>1.5</v>
      </c>
      <c r="P1282" s="53" t="s">
        <v>53</v>
      </c>
      <c r="Q1282" s="53" t="s">
        <v>643</v>
      </c>
      <c r="R1282" s="34" t="s">
        <v>644</v>
      </c>
    </row>
    <row r="1283" spans="1:18" ht="66" hidden="1">
      <c r="A1283" s="53">
        <v>92</v>
      </c>
      <c r="B1283" s="90" t="s">
        <v>92</v>
      </c>
      <c r="C1283" s="53" t="s">
        <v>25</v>
      </c>
      <c r="D1283" s="53" t="s">
        <v>3925</v>
      </c>
      <c r="E1283" s="53" t="s">
        <v>573</v>
      </c>
      <c r="F1283" s="53" t="s">
        <v>551</v>
      </c>
      <c r="G1283" s="34" t="s">
        <v>3934</v>
      </c>
      <c r="H1283" s="53" t="s">
        <v>141</v>
      </c>
      <c r="I1283" s="34" t="s">
        <v>3935</v>
      </c>
      <c r="J1283" s="53"/>
      <c r="K1283" s="53"/>
      <c r="L1283" s="53"/>
      <c r="M1283" s="160">
        <v>19</v>
      </c>
      <c r="N1283" s="243">
        <v>46149</v>
      </c>
      <c r="O1283" s="244">
        <v>1</v>
      </c>
      <c r="P1283" s="53" t="s">
        <v>24</v>
      </c>
      <c r="Q1283" s="53" t="s">
        <v>643</v>
      </c>
      <c r="R1283" s="34" t="s">
        <v>644</v>
      </c>
    </row>
    <row r="1284" spans="1:18" ht="66" hidden="1">
      <c r="A1284" s="53">
        <v>93</v>
      </c>
      <c r="B1284" s="90" t="s">
        <v>577</v>
      </c>
      <c r="C1284" s="53" t="s">
        <v>25</v>
      </c>
      <c r="D1284" s="53" t="s">
        <v>3936</v>
      </c>
      <c r="E1284" s="53" t="s">
        <v>573</v>
      </c>
      <c r="F1284" s="53" t="s">
        <v>551</v>
      </c>
      <c r="G1284" s="34" t="s">
        <v>3937</v>
      </c>
      <c r="H1284" s="53" t="s">
        <v>141</v>
      </c>
      <c r="I1284" s="34" t="s">
        <v>3938</v>
      </c>
      <c r="J1284" s="53"/>
      <c r="K1284" s="53"/>
      <c r="L1284" s="53"/>
      <c r="M1284" s="160">
        <v>19</v>
      </c>
      <c r="N1284" s="243">
        <v>46150</v>
      </c>
      <c r="O1284" s="244">
        <v>0.5</v>
      </c>
      <c r="P1284" s="53" t="s">
        <v>24</v>
      </c>
      <c r="Q1284" s="53" t="s">
        <v>597</v>
      </c>
      <c r="R1284" s="34" t="s">
        <v>683</v>
      </c>
    </row>
    <row r="1285" spans="1:18" ht="99" hidden="1">
      <c r="A1285" s="53">
        <v>94</v>
      </c>
      <c r="B1285" s="90" t="s">
        <v>577</v>
      </c>
      <c r="C1285" s="53" t="s">
        <v>25</v>
      </c>
      <c r="D1285" s="53" t="s">
        <v>3936</v>
      </c>
      <c r="E1285" s="53" t="s">
        <v>573</v>
      </c>
      <c r="F1285" s="53" t="s">
        <v>551</v>
      </c>
      <c r="G1285" s="34" t="s">
        <v>3939</v>
      </c>
      <c r="H1285" s="53" t="s">
        <v>141</v>
      </c>
      <c r="I1285" s="34" t="s">
        <v>3940</v>
      </c>
      <c r="J1285" s="53"/>
      <c r="K1285" s="53"/>
      <c r="L1285" s="53"/>
      <c r="M1285" s="160">
        <v>19</v>
      </c>
      <c r="N1285" s="243">
        <v>46150</v>
      </c>
      <c r="O1285" s="244">
        <v>0.5</v>
      </c>
      <c r="P1285" s="53" t="s">
        <v>24</v>
      </c>
      <c r="Q1285" s="53" t="s">
        <v>597</v>
      </c>
      <c r="R1285" s="34" t="s">
        <v>683</v>
      </c>
    </row>
    <row r="1286" spans="1:18" ht="82.5" hidden="1">
      <c r="A1286" s="53">
        <v>95</v>
      </c>
      <c r="B1286" s="90" t="s">
        <v>109</v>
      </c>
      <c r="C1286" s="53" t="s">
        <v>25</v>
      </c>
      <c r="D1286" s="53" t="s">
        <v>3936</v>
      </c>
      <c r="E1286" s="53" t="s">
        <v>573</v>
      </c>
      <c r="F1286" s="53" t="s">
        <v>551</v>
      </c>
      <c r="G1286" s="34" t="s">
        <v>3941</v>
      </c>
      <c r="H1286" s="53" t="s">
        <v>141</v>
      </c>
      <c r="I1286" s="34" t="s">
        <v>3942</v>
      </c>
      <c r="J1286" s="53"/>
      <c r="K1286" s="53"/>
      <c r="L1286" s="53"/>
      <c r="M1286" s="160">
        <v>19</v>
      </c>
      <c r="N1286" s="243">
        <v>46150</v>
      </c>
      <c r="O1286" s="244">
        <v>0.5</v>
      </c>
      <c r="P1286" s="53" t="s">
        <v>24</v>
      </c>
      <c r="Q1286" s="53" t="s">
        <v>597</v>
      </c>
      <c r="R1286" s="34" t="s">
        <v>683</v>
      </c>
    </row>
    <row r="1287" spans="1:18" ht="66" hidden="1">
      <c r="A1287" s="53">
        <v>96</v>
      </c>
      <c r="B1287" s="90" t="s">
        <v>92</v>
      </c>
      <c r="C1287" s="53" t="s">
        <v>25</v>
      </c>
      <c r="D1287" s="53" t="s">
        <v>3936</v>
      </c>
      <c r="E1287" s="53" t="s">
        <v>573</v>
      </c>
      <c r="F1287" s="53" t="s">
        <v>551</v>
      </c>
      <c r="G1287" s="34" t="s">
        <v>3943</v>
      </c>
      <c r="H1287" s="53" t="s">
        <v>141</v>
      </c>
      <c r="I1287" s="34" t="s">
        <v>3944</v>
      </c>
      <c r="J1287" s="53"/>
      <c r="K1287" s="53"/>
      <c r="L1287" s="53"/>
      <c r="M1287" s="160">
        <v>19</v>
      </c>
      <c r="N1287" s="243">
        <v>46150</v>
      </c>
      <c r="O1287" s="244">
        <v>1</v>
      </c>
      <c r="P1287" s="53" t="s">
        <v>24</v>
      </c>
      <c r="Q1287" s="53" t="s">
        <v>597</v>
      </c>
      <c r="R1287" s="34" t="s">
        <v>683</v>
      </c>
    </row>
    <row r="1288" spans="1:18" ht="66" hidden="1">
      <c r="A1288" s="53">
        <v>97</v>
      </c>
      <c r="B1288" s="90" t="s">
        <v>92</v>
      </c>
      <c r="C1288" s="53" t="s">
        <v>25</v>
      </c>
      <c r="D1288" s="53" t="s">
        <v>3936</v>
      </c>
      <c r="E1288" s="53" t="s">
        <v>573</v>
      </c>
      <c r="F1288" s="53" t="s">
        <v>551</v>
      </c>
      <c r="G1288" s="34" t="s">
        <v>3945</v>
      </c>
      <c r="H1288" s="53" t="s">
        <v>141</v>
      </c>
      <c r="I1288" s="34" t="s">
        <v>3946</v>
      </c>
      <c r="J1288" s="53"/>
      <c r="K1288" s="53"/>
      <c r="L1288" s="53"/>
      <c r="M1288" s="160">
        <v>19</v>
      </c>
      <c r="N1288" s="243">
        <v>46150</v>
      </c>
      <c r="O1288" s="244">
        <v>1</v>
      </c>
      <c r="P1288" s="53" t="s">
        <v>24</v>
      </c>
      <c r="Q1288" s="53" t="s">
        <v>597</v>
      </c>
      <c r="R1288" s="34" t="s">
        <v>683</v>
      </c>
    </row>
    <row r="1289" spans="1:18" ht="66" hidden="1">
      <c r="A1289" s="53">
        <v>98</v>
      </c>
      <c r="B1289" s="90" t="s">
        <v>3832</v>
      </c>
      <c r="C1289" s="53" t="s">
        <v>25</v>
      </c>
      <c r="D1289" s="53" t="s">
        <v>3947</v>
      </c>
      <c r="E1289" s="53" t="s">
        <v>584</v>
      </c>
      <c r="F1289" s="53" t="s">
        <v>554</v>
      </c>
      <c r="G1289" s="34" t="s">
        <v>3948</v>
      </c>
      <c r="H1289" s="53" t="s">
        <v>141</v>
      </c>
      <c r="I1289" s="34" t="s">
        <v>3949</v>
      </c>
      <c r="J1289" s="53"/>
      <c r="K1289" s="53"/>
      <c r="L1289" s="53"/>
      <c r="M1289" s="160">
        <v>19</v>
      </c>
      <c r="N1289" s="243">
        <v>46150</v>
      </c>
      <c r="O1289" s="244">
        <v>1</v>
      </c>
      <c r="P1289" s="53" t="s">
        <v>53</v>
      </c>
      <c r="Q1289" s="53" t="s">
        <v>597</v>
      </c>
      <c r="R1289" s="34" t="s">
        <v>683</v>
      </c>
    </row>
    <row r="1290" spans="1:18" ht="66" hidden="1">
      <c r="A1290" s="53">
        <v>99</v>
      </c>
      <c r="B1290" s="90" t="s">
        <v>92</v>
      </c>
      <c r="C1290" s="53" t="s">
        <v>25</v>
      </c>
      <c r="D1290" s="53" t="s">
        <v>3936</v>
      </c>
      <c r="E1290" s="53" t="s">
        <v>573</v>
      </c>
      <c r="F1290" s="53" t="s">
        <v>551</v>
      </c>
      <c r="G1290" s="34" t="s">
        <v>3950</v>
      </c>
      <c r="H1290" s="53" t="s">
        <v>141</v>
      </c>
      <c r="I1290" s="34" t="s">
        <v>3951</v>
      </c>
      <c r="J1290" s="53"/>
      <c r="K1290" s="53"/>
      <c r="L1290" s="53"/>
      <c r="M1290" s="160">
        <v>19</v>
      </c>
      <c r="N1290" s="243">
        <v>46150</v>
      </c>
      <c r="O1290" s="244">
        <v>1</v>
      </c>
      <c r="P1290" s="53" t="s">
        <v>24</v>
      </c>
      <c r="Q1290" s="53" t="s">
        <v>597</v>
      </c>
      <c r="R1290" s="34" t="s">
        <v>683</v>
      </c>
    </row>
    <row r="1291" spans="1:18" ht="82.5" hidden="1">
      <c r="A1291" s="53">
        <v>100</v>
      </c>
      <c r="B1291" s="90" t="s">
        <v>3952</v>
      </c>
      <c r="C1291" s="53" t="s">
        <v>25</v>
      </c>
      <c r="D1291" s="53" t="s">
        <v>3953</v>
      </c>
      <c r="E1291" s="53" t="s">
        <v>612</v>
      </c>
      <c r="F1291" s="53" t="s">
        <v>553</v>
      </c>
      <c r="G1291" s="34" t="s">
        <v>3954</v>
      </c>
      <c r="H1291" s="53" t="s">
        <v>141</v>
      </c>
      <c r="I1291" s="34" t="s">
        <v>3955</v>
      </c>
      <c r="J1291" s="53"/>
      <c r="K1291" s="53"/>
      <c r="L1291" s="53"/>
      <c r="M1291" s="160">
        <v>19</v>
      </c>
      <c r="N1291" s="243">
        <v>46150</v>
      </c>
      <c r="O1291" s="244">
        <v>9</v>
      </c>
      <c r="P1291" s="53" t="s">
        <v>53</v>
      </c>
      <c r="Q1291" s="53" t="s">
        <v>597</v>
      </c>
      <c r="R1291" s="34" t="s">
        <v>683</v>
      </c>
    </row>
    <row r="1292" spans="1:18" ht="66" hidden="1">
      <c r="A1292" s="53">
        <v>101</v>
      </c>
      <c r="B1292" s="90" t="s">
        <v>3849</v>
      </c>
      <c r="C1292" s="53" t="s">
        <v>25</v>
      </c>
      <c r="D1292" s="53" t="s">
        <v>3953</v>
      </c>
      <c r="E1292" s="53" t="s">
        <v>612</v>
      </c>
      <c r="F1292" s="53" t="s">
        <v>553</v>
      </c>
      <c r="G1292" s="34" t="s">
        <v>3956</v>
      </c>
      <c r="H1292" s="53" t="s">
        <v>141</v>
      </c>
      <c r="I1292" s="34" t="s">
        <v>3957</v>
      </c>
      <c r="J1292" s="53"/>
      <c r="K1292" s="53"/>
      <c r="L1292" s="53"/>
      <c r="M1292" s="160">
        <v>19</v>
      </c>
      <c r="N1292" s="243">
        <v>46150</v>
      </c>
      <c r="O1292" s="244">
        <v>1</v>
      </c>
      <c r="P1292" s="53" t="s">
        <v>24</v>
      </c>
      <c r="Q1292" s="53" t="s">
        <v>597</v>
      </c>
      <c r="R1292" s="34" t="s">
        <v>683</v>
      </c>
    </row>
    <row r="1293" spans="1:18" ht="66" hidden="1">
      <c r="A1293" s="53">
        <v>102</v>
      </c>
      <c r="B1293" s="133" t="s">
        <v>3785</v>
      </c>
      <c r="C1293" s="53" t="s">
        <v>25</v>
      </c>
      <c r="D1293" s="53" t="s">
        <v>3953</v>
      </c>
      <c r="E1293" s="53" t="s">
        <v>612</v>
      </c>
      <c r="F1293" s="53" t="s">
        <v>556</v>
      </c>
      <c r="G1293" s="34" t="s">
        <v>3958</v>
      </c>
      <c r="H1293" s="53" t="s">
        <v>141</v>
      </c>
      <c r="I1293" s="34" t="s">
        <v>3959</v>
      </c>
      <c r="J1293" s="53"/>
      <c r="K1293" s="53"/>
      <c r="L1293" s="53"/>
      <c r="M1293" s="160">
        <v>19</v>
      </c>
      <c r="N1293" s="243">
        <v>46150</v>
      </c>
      <c r="O1293" s="244">
        <v>8</v>
      </c>
      <c r="P1293" s="53" t="s">
        <v>24</v>
      </c>
      <c r="Q1293" s="53" t="s">
        <v>597</v>
      </c>
      <c r="R1293" s="34" t="s">
        <v>683</v>
      </c>
    </row>
    <row r="1294" spans="1:18" ht="66" hidden="1">
      <c r="A1294" s="53">
        <v>103</v>
      </c>
      <c r="B1294" s="133" t="s">
        <v>92</v>
      </c>
      <c r="C1294" s="53" t="s">
        <v>25</v>
      </c>
      <c r="D1294" s="53" t="s">
        <v>3960</v>
      </c>
      <c r="E1294" s="53" t="s">
        <v>573</v>
      </c>
      <c r="F1294" s="53" t="s">
        <v>551</v>
      </c>
      <c r="G1294" s="34" t="s">
        <v>3961</v>
      </c>
      <c r="H1294" s="53" t="s">
        <v>141</v>
      </c>
      <c r="I1294" s="34" t="s">
        <v>3962</v>
      </c>
      <c r="J1294" s="53"/>
      <c r="K1294" s="53"/>
      <c r="L1294" s="53"/>
      <c r="M1294" s="160">
        <v>19</v>
      </c>
      <c r="N1294" s="243">
        <v>46150</v>
      </c>
      <c r="O1294" s="244">
        <v>2</v>
      </c>
      <c r="P1294" s="53" t="s">
        <v>24</v>
      </c>
      <c r="Q1294" s="53" t="s">
        <v>575</v>
      </c>
      <c r="R1294" s="34" t="s">
        <v>708</v>
      </c>
    </row>
    <row r="1295" spans="1:18" ht="49.5" hidden="1">
      <c r="A1295" s="53">
        <v>104</v>
      </c>
      <c r="B1295" s="133" t="s">
        <v>3963</v>
      </c>
      <c r="C1295" s="53" t="s">
        <v>25</v>
      </c>
      <c r="D1295" s="53" t="s">
        <v>3964</v>
      </c>
      <c r="E1295" s="53" t="s">
        <v>584</v>
      </c>
      <c r="F1295" s="53" t="s">
        <v>554</v>
      </c>
      <c r="G1295" s="34" t="s">
        <v>3965</v>
      </c>
      <c r="H1295" s="53" t="s">
        <v>141</v>
      </c>
      <c r="I1295" s="34" t="s">
        <v>3966</v>
      </c>
      <c r="J1295" s="53"/>
      <c r="K1295" s="53"/>
      <c r="L1295" s="53"/>
      <c r="M1295" s="160">
        <v>19</v>
      </c>
      <c r="N1295" s="243">
        <v>46150</v>
      </c>
      <c r="O1295" s="244">
        <v>1</v>
      </c>
      <c r="P1295" s="53" t="s">
        <v>24</v>
      </c>
      <c r="Q1295" s="53" t="s">
        <v>575</v>
      </c>
      <c r="R1295" s="34" t="s">
        <v>708</v>
      </c>
    </row>
    <row r="1296" spans="1:18" ht="66" hidden="1">
      <c r="A1296" s="53">
        <v>1</v>
      </c>
      <c r="B1296" s="133" t="s">
        <v>2790</v>
      </c>
      <c r="C1296" s="53" t="s">
        <v>25</v>
      </c>
      <c r="D1296" s="53" t="s">
        <v>4136</v>
      </c>
      <c r="E1296" s="53" t="s">
        <v>592</v>
      </c>
      <c r="F1296" s="53" t="s">
        <v>553</v>
      </c>
      <c r="G1296" s="34" t="s">
        <v>4137</v>
      </c>
      <c r="H1296" s="53" t="s">
        <v>141</v>
      </c>
      <c r="I1296" s="34" t="s">
        <v>4138</v>
      </c>
      <c r="J1296" s="53"/>
      <c r="K1296" s="53"/>
      <c r="L1296" s="53"/>
      <c r="M1296" s="160">
        <v>20</v>
      </c>
      <c r="N1296" s="243">
        <v>46151</v>
      </c>
      <c r="O1296" s="244">
        <v>1</v>
      </c>
      <c r="P1296" s="53" t="s">
        <v>24</v>
      </c>
      <c r="Q1296" s="53" t="s">
        <v>597</v>
      </c>
      <c r="R1296" s="34" t="s">
        <v>683</v>
      </c>
    </row>
    <row r="1297" spans="1:18" ht="66" hidden="1">
      <c r="A1297" s="53">
        <v>2</v>
      </c>
      <c r="B1297" s="133" t="s">
        <v>71</v>
      </c>
      <c r="C1297" s="53" t="s">
        <v>25</v>
      </c>
      <c r="D1297" s="53" t="s">
        <v>4139</v>
      </c>
      <c r="E1297" s="53" t="s">
        <v>652</v>
      </c>
      <c r="F1297" s="53" t="s">
        <v>549</v>
      </c>
      <c r="G1297" s="34" t="s">
        <v>3978</v>
      </c>
      <c r="H1297" s="53" t="s">
        <v>141</v>
      </c>
      <c r="I1297" s="34" t="s">
        <v>3979</v>
      </c>
      <c r="J1297" s="53"/>
      <c r="K1297" s="53"/>
      <c r="L1297" s="53"/>
      <c r="M1297" s="160">
        <v>20</v>
      </c>
      <c r="N1297" s="243">
        <v>46151</v>
      </c>
      <c r="O1297" s="244">
        <v>1</v>
      </c>
      <c r="P1297" s="53" t="s">
        <v>24</v>
      </c>
      <c r="Q1297" s="53" t="s">
        <v>597</v>
      </c>
      <c r="R1297" s="34" t="s">
        <v>683</v>
      </c>
    </row>
    <row r="1298" spans="1:18" ht="148.5" hidden="1">
      <c r="A1298" s="53">
        <v>3</v>
      </c>
      <c r="B1298" s="133" t="s">
        <v>3952</v>
      </c>
      <c r="C1298" s="53">
        <v>200000020043</v>
      </c>
      <c r="D1298" s="53" t="s">
        <v>4140</v>
      </c>
      <c r="E1298" s="53" t="s">
        <v>612</v>
      </c>
      <c r="F1298" s="53" t="s">
        <v>553</v>
      </c>
      <c r="G1298" s="34" t="s">
        <v>3980</v>
      </c>
      <c r="H1298" s="53" t="s">
        <v>810</v>
      </c>
      <c r="I1298" s="34" t="s">
        <v>3981</v>
      </c>
      <c r="J1298" s="53"/>
      <c r="K1298" s="53"/>
      <c r="L1298" s="53"/>
      <c r="M1298" s="160">
        <v>20</v>
      </c>
      <c r="N1298" s="243">
        <v>46151</v>
      </c>
      <c r="O1298" s="244">
        <v>4</v>
      </c>
      <c r="P1298" s="53" t="s">
        <v>24</v>
      </c>
      <c r="Q1298" s="53" t="s">
        <v>597</v>
      </c>
      <c r="R1298" s="34" t="s">
        <v>683</v>
      </c>
    </row>
    <row r="1299" spans="1:18" ht="66" hidden="1">
      <c r="A1299" s="53">
        <v>4</v>
      </c>
      <c r="B1299" s="133" t="s">
        <v>58</v>
      </c>
      <c r="C1299" s="53" t="s">
        <v>25</v>
      </c>
      <c r="D1299" s="53" t="s">
        <v>4139</v>
      </c>
      <c r="E1299" s="53" t="s">
        <v>652</v>
      </c>
      <c r="F1299" s="53" t="s">
        <v>549</v>
      </c>
      <c r="G1299" s="34" t="s">
        <v>3982</v>
      </c>
      <c r="H1299" s="53" t="s">
        <v>141</v>
      </c>
      <c r="I1299" s="34" t="s">
        <v>3983</v>
      </c>
      <c r="J1299" s="53"/>
      <c r="K1299" s="53"/>
      <c r="L1299" s="53"/>
      <c r="M1299" s="160">
        <v>20</v>
      </c>
      <c r="N1299" s="243">
        <v>46151</v>
      </c>
      <c r="O1299" s="244">
        <v>1</v>
      </c>
      <c r="P1299" s="53" t="s">
        <v>24</v>
      </c>
      <c r="Q1299" s="53" t="s">
        <v>597</v>
      </c>
      <c r="R1299" s="34" t="s">
        <v>683</v>
      </c>
    </row>
    <row r="1300" spans="1:18" ht="99" hidden="1">
      <c r="A1300" s="53">
        <v>5</v>
      </c>
      <c r="B1300" s="133" t="s">
        <v>1036</v>
      </c>
      <c r="C1300" s="53" t="s">
        <v>25</v>
      </c>
      <c r="D1300" s="53" t="s">
        <v>25</v>
      </c>
      <c r="E1300" s="53" t="s">
        <v>736</v>
      </c>
      <c r="F1300" s="53" t="s">
        <v>551</v>
      </c>
      <c r="G1300" s="34" t="s">
        <v>3984</v>
      </c>
      <c r="H1300" s="53" t="s">
        <v>141</v>
      </c>
      <c r="I1300" s="34" t="s">
        <v>3985</v>
      </c>
      <c r="J1300" s="53"/>
      <c r="K1300" s="53"/>
      <c r="L1300" s="53"/>
      <c r="M1300" s="160">
        <v>20</v>
      </c>
      <c r="N1300" s="243">
        <v>46151</v>
      </c>
      <c r="O1300" s="244">
        <v>1</v>
      </c>
      <c r="P1300" s="53" t="s">
        <v>24</v>
      </c>
      <c r="Q1300" s="53" t="s">
        <v>597</v>
      </c>
      <c r="R1300" s="34" t="s">
        <v>683</v>
      </c>
    </row>
    <row r="1301" spans="1:18" ht="99" hidden="1">
      <c r="A1301" s="53">
        <v>6</v>
      </c>
      <c r="B1301" s="133" t="s">
        <v>3266</v>
      </c>
      <c r="C1301" s="53" t="s">
        <v>25</v>
      </c>
      <c r="D1301" s="53" t="s">
        <v>3868</v>
      </c>
      <c r="E1301" s="53" t="s">
        <v>584</v>
      </c>
      <c r="F1301" s="53" t="s">
        <v>552</v>
      </c>
      <c r="G1301" s="34" t="s">
        <v>3986</v>
      </c>
      <c r="H1301" s="53" t="s">
        <v>810</v>
      </c>
      <c r="I1301" s="34" t="s">
        <v>3987</v>
      </c>
      <c r="J1301" s="53"/>
      <c r="K1301" s="53"/>
      <c r="L1301" s="53"/>
      <c r="M1301" s="160">
        <v>20</v>
      </c>
      <c r="N1301" s="243">
        <v>46151</v>
      </c>
      <c r="O1301" s="244">
        <v>2</v>
      </c>
      <c r="P1301" s="53" t="s">
        <v>24</v>
      </c>
      <c r="Q1301" s="53" t="s">
        <v>597</v>
      </c>
      <c r="R1301" s="34" t="s">
        <v>683</v>
      </c>
    </row>
    <row r="1302" spans="1:18" ht="82.5" hidden="1">
      <c r="A1302" s="53">
        <v>1</v>
      </c>
      <c r="B1302" s="133" t="s">
        <v>1036</v>
      </c>
      <c r="C1302" s="53" t="s">
        <v>25</v>
      </c>
      <c r="D1302" s="53" t="s">
        <v>4141</v>
      </c>
      <c r="E1302" s="53" t="s">
        <v>573</v>
      </c>
      <c r="F1302" s="53" t="s">
        <v>551</v>
      </c>
      <c r="G1302" s="34" t="s">
        <v>3988</v>
      </c>
      <c r="H1302" s="53" t="s">
        <v>141</v>
      </c>
      <c r="I1302" s="34" t="s">
        <v>3989</v>
      </c>
      <c r="J1302" s="53"/>
      <c r="K1302" s="53"/>
      <c r="L1302" s="53"/>
      <c r="M1302" s="160">
        <v>20</v>
      </c>
      <c r="N1302" s="243">
        <v>46151</v>
      </c>
      <c r="O1302" s="244">
        <v>1</v>
      </c>
      <c r="P1302" s="53" t="s">
        <v>24</v>
      </c>
      <c r="Q1302" s="53" t="s">
        <v>575</v>
      </c>
      <c r="R1302" s="34" t="s">
        <v>708</v>
      </c>
    </row>
    <row r="1303" spans="1:18" ht="66" hidden="1">
      <c r="A1303" s="53">
        <v>2</v>
      </c>
      <c r="B1303" s="133" t="s">
        <v>49</v>
      </c>
      <c r="C1303" s="53" t="s">
        <v>25</v>
      </c>
      <c r="D1303" s="53" t="s">
        <v>4142</v>
      </c>
      <c r="E1303" s="53" t="s">
        <v>573</v>
      </c>
      <c r="F1303" s="53" t="s">
        <v>549</v>
      </c>
      <c r="G1303" s="34" t="s">
        <v>3990</v>
      </c>
      <c r="H1303" s="53" t="s">
        <v>141</v>
      </c>
      <c r="I1303" s="34" t="s">
        <v>3991</v>
      </c>
      <c r="J1303" s="53"/>
      <c r="K1303" s="53"/>
      <c r="L1303" s="53"/>
      <c r="M1303" s="160">
        <v>20</v>
      </c>
      <c r="N1303" s="243">
        <v>46151</v>
      </c>
      <c r="O1303" s="244">
        <v>2</v>
      </c>
      <c r="P1303" s="53" t="s">
        <v>24</v>
      </c>
      <c r="Q1303" s="53" t="s">
        <v>575</v>
      </c>
      <c r="R1303" s="34" t="s">
        <v>708</v>
      </c>
    </row>
    <row r="1304" spans="1:18" ht="165" hidden="1">
      <c r="A1304" s="53">
        <v>1</v>
      </c>
      <c r="B1304" s="133" t="s">
        <v>3952</v>
      </c>
      <c r="C1304" s="53">
        <v>200000020043</v>
      </c>
      <c r="D1304" s="53" t="s">
        <v>4143</v>
      </c>
      <c r="E1304" s="53" t="s">
        <v>612</v>
      </c>
      <c r="F1304" s="53" t="s">
        <v>553</v>
      </c>
      <c r="G1304" s="34" t="s">
        <v>3980</v>
      </c>
      <c r="H1304" s="53" t="s">
        <v>141</v>
      </c>
      <c r="I1304" s="34" t="s">
        <v>3992</v>
      </c>
      <c r="J1304" s="53"/>
      <c r="K1304" s="53"/>
      <c r="L1304" s="53"/>
      <c r="M1304" s="160">
        <v>20</v>
      </c>
      <c r="N1304" s="243">
        <v>46152</v>
      </c>
      <c r="O1304" s="244">
        <v>4</v>
      </c>
      <c r="P1304" s="53" t="s">
        <v>24</v>
      </c>
      <c r="Q1304" s="53" t="s">
        <v>643</v>
      </c>
      <c r="R1304" s="34" t="s">
        <v>766</v>
      </c>
    </row>
    <row r="1305" spans="1:18" ht="49.5" hidden="1">
      <c r="A1305" s="53">
        <v>2</v>
      </c>
      <c r="B1305" s="90" t="s">
        <v>3993</v>
      </c>
      <c r="C1305" s="53" t="s">
        <v>25</v>
      </c>
      <c r="D1305" s="53" t="s">
        <v>4144</v>
      </c>
      <c r="E1305" s="53" t="s">
        <v>584</v>
      </c>
      <c r="F1305" s="53" t="s">
        <v>553</v>
      </c>
      <c r="G1305" s="34" t="s">
        <v>635</v>
      </c>
      <c r="H1305" s="53" t="s">
        <v>141</v>
      </c>
      <c r="I1305" s="34" t="s">
        <v>3994</v>
      </c>
      <c r="J1305" s="53"/>
      <c r="K1305" s="53"/>
      <c r="L1305" s="53"/>
      <c r="M1305" s="160">
        <v>20</v>
      </c>
      <c r="N1305" s="243">
        <v>46152</v>
      </c>
      <c r="O1305" s="244">
        <v>0.5</v>
      </c>
      <c r="P1305" s="53" t="s">
        <v>24</v>
      </c>
      <c r="Q1305" s="53" t="s">
        <v>643</v>
      </c>
      <c r="R1305" s="34" t="s">
        <v>766</v>
      </c>
    </row>
    <row r="1306" spans="1:18" ht="49.5" hidden="1">
      <c r="A1306" s="53">
        <v>3</v>
      </c>
      <c r="B1306" s="90" t="s">
        <v>3995</v>
      </c>
      <c r="C1306" s="53" t="s">
        <v>25</v>
      </c>
      <c r="D1306" s="53" t="s">
        <v>4145</v>
      </c>
      <c r="E1306" s="53" t="s">
        <v>592</v>
      </c>
      <c r="F1306" s="53" t="s">
        <v>552</v>
      </c>
      <c r="G1306" s="34" t="s">
        <v>3996</v>
      </c>
      <c r="H1306" s="53" t="s">
        <v>141</v>
      </c>
      <c r="I1306" s="34" t="s">
        <v>3997</v>
      </c>
      <c r="J1306" s="53"/>
      <c r="K1306" s="53"/>
      <c r="L1306" s="53"/>
      <c r="M1306" s="160">
        <v>20</v>
      </c>
      <c r="N1306" s="243">
        <v>46152</v>
      </c>
      <c r="O1306" s="244">
        <v>0.5</v>
      </c>
      <c r="P1306" s="53" t="s">
        <v>24</v>
      </c>
      <c r="Q1306" s="53" t="s">
        <v>643</v>
      </c>
      <c r="R1306" s="34" t="s">
        <v>766</v>
      </c>
    </row>
    <row r="1307" spans="1:18" ht="49.5" hidden="1">
      <c r="A1307" s="53">
        <v>4</v>
      </c>
      <c r="B1307" s="133" t="s">
        <v>58</v>
      </c>
      <c r="C1307" s="53" t="s">
        <v>25</v>
      </c>
      <c r="D1307" s="53" t="s">
        <v>4146</v>
      </c>
      <c r="E1307" s="53" t="s">
        <v>652</v>
      </c>
      <c r="F1307" s="53" t="s">
        <v>549</v>
      </c>
      <c r="G1307" s="34" t="s">
        <v>3998</v>
      </c>
      <c r="H1307" s="53" t="s">
        <v>141</v>
      </c>
      <c r="I1307" s="34" t="s">
        <v>3999</v>
      </c>
      <c r="J1307" s="53"/>
      <c r="K1307" s="53"/>
      <c r="L1307" s="53"/>
      <c r="M1307" s="160">
        <v>20</v>
      </c>
      <c r="N1307" s="243">
        <v>46152</v>
      </c>
      <c r="O1307" s="244">
        <v>1</v>
      </c>
      <c r="P1307" s="53" t="s">
        <v>24</v>
      </c>
      <c r="Q1307" s="53" t="s">
        <v>643</v>
      </c>
      <c r="R1307" s="34" t="s">
        <v>766</v>
      </c>
    </row>
    <row r="1308" spans="1:18" ht="82.5" hidden="1">
      <c r="A1308" s="53">
        <v>5</v>
      </c>
      <c r="B1308" s="133" t="s">
        <v>4000</v>
      </c>
      <c r="C1308" s="53" t="s">
        <v>25</v>
      </c>
      <c r="D1308" s="53" t="s">
        <v>4146</v>
      </c>
      <c r="E1308" s="53" t="s">
        <v>652</v>
      </c>
      <c r="F1308" s="53" t="s">
        <v>549</v>
      </c>
      <c r="G1308" s="34" t="s">
        <v>4001</v>
      </c>
      <c r="H1308" s="53" t="s">
        <v>141</v>
      </c>
      <c r="I1308" s="34" t="s">
        <v>4002</v>
      </c>
      <c r="J1308" s="53"/>
      <c r="K1308" s="53"/>
      <c r="L1308" s="53"/>
      <c r="M1308" s="160">
        <v>20</v>
      </c>
      <c r="N1308" s="243">
        <v>46152</v>
      </c>
      <c r="O1308" s="244">
        <v>1</v>
      </c>
      <c r="P1308" s="53" t="s">
        <v>24</v>
      </c>
      <c r="Q1308" s="53" t="s">
        <v>643</v>
      </c>
      <c r="R1308" s="34" t="s">
        <v>766</v>
      </c>
    </row>
    <row r="1309" spans="1:18" ht="66" hidden="1">
      <c r="A1309" s="53">
        <v>1</v>
      </c>
      <c r="B1309" s="133" t="s">
        <v>877</v>
      </c>
      <c r="C1309" s="53" t="s">
        <v>25</v>
      </c>
      <c r="D1309" s="53" t="s">
        <v>4147</v>
      </c>
      <c r="E1309" s="53" t="s">
        <v>736</v>
      </c>
      <c r="F1309" s="53" t="s">
        <v>551</v>
      </c>
      <c r="G1309" s="34" t="s">
        <v>4003</v>
      </c>
      <c r="H1309" s="53" t="s">
        <v>141</v>
      </c>
      <c r="I1309" s="34" t="s">
        <v>4004</v>
      </c>
      <c r="J1309" s="53"/>
      <c r="K1309" s="53"/>
      <c r="L1309" s="53"/>
      <c r="M1309" s="160">
        <v>20</v>
      </c>
      <c r="N1309" s="243">
        <v>46152</v>
      </c>
      <c r="O1309" s="244">
        <v>1</v>
      </c>
      <c r="P1309" s="53" t="s">
        <v>24</v>
      </c>
      <c r="Q1309" s="53" t="s">
        <v>620</v>
      </c>
      <c r="R1309" s="34" t="s">
        <v>801</v>
      </c>
    </row>
    <row r="1310" spans="1:18" ht="49.5" hidden="1">
      <c r="A1310" s="53">
        <v>2</v>
      </c>
      <c r="B1310" s="133" t="s">
        <v>4005</v>
      </c>
      <c r="C1310" s="53" t="s">
        <v>25</v>
      </c>
      <c r="D1310" s="53" t="s">
        <v>4148</v>
      </c>
      <c r="E1310" s="53" t="s">
        <v>573</v>
      </c>
      <c r="F1310" s="53" t="s">
        <v>551</v>
      </c>
      <c r="G1310" s="34" t="s">
        <v>2228</v>
      </c>
      <c r="H1310" s="53" t="s">
        <v>141</v>
      </c>
      <c r="I1310" s="34" t="s">
        <v>4006</v>
      </c>
      <c r="J1310" s="53"/>
      <c r="K1310" s="53"/>
      <c r="L1310" s="53"/>
      <c r="M1310" s="160">
        <v>20</v>
      </c>
      <c r="N1310" s="243">
        <v>46152</v>
      </c>
      <c r="O1310" s="244">
        <v>1</v>
      </c>
      <c r="P1310" s="53" t="s">
        <v>24</v>
      </c>
      <c r="Q1310" s="53" t="s">
        <v>620</v>
      </c>
      <c r="R1310" s="34" t="s">
        <v>801</v>
      </c>
    </row>
    <row r="1311" spans="1:18" ht="49.5" hidden="1">
      <c r="A1311" s="53">
        <v>3</v>
      </c>
      <c r="B1311" s="133" t="s">
        <v>4007</v>
      </c>
      <c r="C1311" s="53" t="s">
        <v>25</v>
      </c>
      <c r="D1311" s="53" t="s">
        <v>4148</v>
      </c>
      <c r="E1311" s="53" t="s">
        <v>573</v>
      </c>
      <c r="F1311" s="53" t="s">
        <v>551</v>
      </c>
      <c r="G1311" s="34" t="s">
        <v>2228</v>
      </c>
      <c r="H1311" s="53" t="s">
        <v>141</v>
      </c>
      <c r="I1311" s="34" t="s">
        <v>4006</v>
      </c>
      <c r="J1311" s="53"/>
      <c r="K1311" s="53"/>
      <c r="L1311" s="53"/>
      <c r="M1311" s="160">
        <v>20</v>
      </c>
      <c r="N1311" s="243">
        <v>46152</v>
      </c>
      <c r="O1311" s="244">
        <v>0.5</v>
      </c>
      <c r="P1311" s="53" t="s">
        <v>24</v>
      </c>
      <c r="Q1311" s="53" t="s">
        <v>620</v>
      </c>
      <c r="R1311" s="34" t="s">
        <v>801</v>
      </c>
    </row>
    <row r="1312" spans="1:18" ht="49.5" hidden="1">
      <c r="A1312" s="53">
        <v>4</v>
      </c>
      <c r="B1312" s="133" t="s">
        <v>4008</v>
      </c>
      <c r="C1312" s="53" t="s">
        <v>25</v>
      </c>
      <c r="D1312" s="53" t="s">
        <v>4148</v>
      </c>
      <c r="E1312" s="53" t="s">
        <v>573</v>
      </c>
      <c r="F1312" s="53" t="s">
        <v>551</v>
      </c>
      <c r="G1312" s="34" t="s">
        <v>4009</v>
      </c>
      <c r="H1312" s="53" t="s">
        <v>141</v>
      </c>
      <c r="I1312" s="34" t="s">
        <v>4010</v>
      </c>
      <c r="J1312" s="53"/>
      <c r="K1312" s="53"/>
      <c r="L1312" s="53"/>
      <c r="M1312" s="160">
        <v>20</v>
      </c>
      <c r="N1312" s="243">
        <v>46152</v>
      </c>
      <c r="O1312" s="244">
        <v>0.5</v>
      </c>
      <c r="P1312" s="53" t="s">
        <v>24</v>
      </c>
      <c r="Q1312" s="53" t="s">
        <v>620</v>
      </c>
      <c r="R1312" s="34" t="s">
        <v>801</v>
      </c>
    </row>
    <row r="1313" spans="1:18" ht="198" hidden="1">
      <c r="A1313" s="53">
        <v>1</v>
      </c>
      <c r="B1313" s="133" t="s">
        <v>3952</v>
      </c>
      <c r="C1313" s="53">
        <v>200000020043</v>
      </c>
      <c r="D1313" s="53" t="s">
        <v>4149</v>
      </c>
      <c r="E1313" s="53" t="s">
        <v>612</v>
      </c>
      <c r="F1313" s="53" t="s">
        <v>553</v>
      </c>
      <c r="G1313" s="34" t="s">
        <v>3980</v>
      </c>
      <c r="H1313" s="53" t="s">
        <v>810</v>
      </c>
      <c r="I1313" s="34" t="s">
        <v>4011</v>
      </c>
      <c r="J1313" s="53"/>
      <c r="K1313" s="53"/>
      <c r="L1313" s="53"/>
      <c r="M1313" s="160">
        <v>20</v>
      </c>
      <c r="N1313" s="243">
        <v>46153</v>
      </c>
      <c r="O1313" s="244">
        <v>2</v>
      </c>
      <c r="P1313" s="53" t="s">
        <v>24</v>
      </c>
      <c r="Q1313" s="53" t="s">
        <v>643</v>
      </c>
      <c r="R1313" s="34" t="s">
        <v>766</v>
      </c>
    </row>
    <row r="1314" spans="1:18" ht="49.5" hidden="1">
      <c r="A1314" s="53">
        <v>2</v>
      </c>
      <c r="B1314" s="133" t="s">
        <v>59</v>
      </c>
      <c r="C1314" s="53" t="s">
        <v>25</v>
      </c>
      <c r="D1314" s="53" t="s">
        <v>4150</v>
      </c>
      <c r="E1314" s="53" t="s">
        <v>652</v>
      </c>
      <c r="F1314" s="53" t="s">
        <v>549</v>
      </c>
      <c r="G1314" s="34" t="s">
        <v>4012</v>
      </c>
      <c r="H1314" s="53" t="s">
        <v>141</v>
      </c>
      <c r="I1314" s="34" t="s">
        <v>4013</v>
      </c>
      <c r="J1314" s="53"/>
      <c r="K1314" s="53"/>
      <c r="L1314" s="53"/>
      <c r="M1314" s="160">
        <v>20</v>
      </c>
      <c r="N1314" s="243">
        <v>46153</v>
      </c>
      <c r="O1314" s="244">
        <v>1</v>
      </c>
      <c r="P1314" s="53" t="s">
        <v>24</v>
      </c>
      <c r="Q1314" s="53" t="s">
        <v>643</v>
      </c>
      <c r="R1314" s="34" t="s">
        <v>766</v>
      </c>
    </row>
    <row r="1315" spans="1:18" ht="66" hidden="1">
      <c r="A1315" s="53">
        <v>3</v>
      </c>
      <c r="B1315" s="133" t="s">
        <v>331</v>
      </c>
      <c r="C1315" s="53" t="s">
        <v>25</v>
      </c>
      <c r="D1315" s="53" t="s">
        <v>4150</v>
      </c>
      <c r="E1315" s="53" t="s">
        <v>652</v>
      </c>
      <c r="F1315" s="53" t="s">
        <v>549</v>
      </c>
      <c r="G1315" s="34" t="s">
        <v>4014</v>
      </c>
      <c r="H1315" s="53" t="s">
        <v>141</v>
      </c>
      <c r="I1315" s="34" t="s">
        <v>4015</v>
      </c>
      <c r="J1315" s="53"/>
      <c r="K1315" s="53"/>
      <c r="L1315" s="53"/>
      <c r="M1315" s="160">
        <v>20</v>
      </c>
      <c r="N1315" s="243">
        <v>46153</v>
      </c>
      <c r="O1315" s="244">
        <v>1</v>
      </c>
      <c r="P1315" s="53" t="s">
        <v>24</v>
      </c>
      <c r="Q1315" s="53" t="s">
        <v>643</v>
      </c>
      <c r="R1315" s="34" t="s">
        <v>766</v>
      </c>
    </row>
    <row r="1316" spans="1:18" ht="66" hidden="1">
      <c r="A1316" s="53">
        <v>4</v>
      </c>
      <c r="B1316" s="90" t="s">
        <v>735</v>
      </c>
      <c r="C1316" s="53" t="s">
        <v>25</v>
      </c>
      <c r="D1316" s="53" t="s">
        <v>4151</v>
      </c>
      <c r="E1316" s="53" t="s">
        <v>736</v>
      </c>
      <c r="F1316" s="53" t="s">
        <v>551</v>
      </c>
      <c r="G1316" s="34" t="s">
        <v>4016</v>
      </c>
      <c r="H1316" s="53" t="s">
        <v>141</v>
      </c>
      <c r="I1316" s="34" t="s">
        <v>4017</v>
      </c>
      <c r="J1316" s="53"/>
      <c r="K1316" s="53"/>
      <c r="L1316" s="53"/>
      <c r="M1316" s="160">
        <v>20</v>
      </c>
      <c r="N1316" s="243">
        <v>46153</v>
      </c>
      <c r="O1316" s="244">
        <v>1</v>
      </c>
      <c r="P1316" s="53" t="s">
        <v>24</v>
      </c>
      <c r="Q1316" s="53" t="s">
        <v>643</v>
      </c>
      <c r="R1316" s="34" t="s">
        <v>766</v>
      </c>
    </row>
    <row r="1317" spans="1:18" ht="82.5" hidden="1">
      <c r="A1317" s="53">
        <v>5</v>
      </c>
      <c r="B1317" s="90" t="s">
        <v>4018</v>
      </c>
      <c r="C1317" s="53" t="s">
        <v>25</v>
      </c>
      <c r="D1317" s="53" t="s">
        <v>4152</v>
      </c>
      <c r="E1317" s="53" t="s">
        <v>584</v>
      </c>
      <c r="F1317" s="53" t="s">
        <v>558</v>
      </c>
      <c r="G1317" s="34" t="s">
        <v>4019</v>
      </c>
      <c r="H1317" s="53" t="s">
        <v>141</v>
      </c>
      <c r="I1317" s="34" t="s">
        <v>4020</v>
      </c>
      <c r="J1317" s="53"/>
      <c r="K1317" s="53"/>
      <c r="L1317" s="53"/>
      <c r="M1317" s="160">
        <v>20</v>
      </c>
      <c r="N1317" s="243">
        <v>46153</v>
      </c>
      <c r="O1317" s="244">
        <v>1</v>
      </c>
      <c r="P1317" s="53" t="s">
        <v>24</v>
      </c>
      <c r="Q1317" s="53" t="s">
        <v>643</v>
      </c>
      <c r="R1317" s="34" t="s">
        <v>766</v>
      </c>
    </row>
    <row r="1318" spans="1:18" ht="82.5" hidden="1">
      <c r="A1318" s="53">
        <v>6</v>
      </c>
      <c r="B1318" s="90" t="s">
        <v>75</v>
      </c>
      <c r="C1318" s="53" t="s">
        <v>25</v>
      </c>
      <c r="D1318" s="53" t="s">
        <v>4153</v>
      </c>
      <c r="E1318" s="53" t="s">
        <v>573</v>
      </c>
      <c r="F1318" s="53" t="s">
        <v>551</v>
      </c>
      <c r="G1318" s="34" t="s">
        <v>4021</v>
      </c>
      <c r="H1318" s="53" t="s">
        <v>141</v>
      </c>
      <c r="I1318" s="34" t="s">
        <v>4022</v>
      </c>
      <c r="J1318" s="53"/>
      <c r="K1318" s="53"/>
      <c r="L1318" s="53"/>
      <c r="M1318" s="160">
        <v>20</v>
      </c>
      <c r="N1318" s="243">
        <v>46153</v>
      </c>
      <c r="O1318" s="244">
        <v>1</v>
      </c>
      <c r="P1318" s="53" t="s">
        <v>24</v>
      </c>
      <c r="Q1318" s="53" t="s">
        <v>643</v>
      </c>
      <c r="R1318" s="34" t="s">
        <v>766</v>
      </c>
    </row>
    <row r="1319" spans="1:18" ht="66" hidden="1">
      <c r="A1319" s="53">
        <v>7</v>
      </c>
      <c r="B1319" s="90" t="s">
        <v>4023</v>
      </c>
      <c r="C1319" s="53" t="s">
        <v>25</v>
      </c>
      <c r="D1319" s="53" t="s">
        <v>4150</v>
      </c>
      <c r="E1319" s="53" t="s">
        <v>652</v>
      </c>
      <c r="F1319" s="53" t="s">
        <v>551</v>
      </c>
      <c r="G1319" s="34" t="s">
        <v>4024</v>
      </c>
      <c r="H1319" s="53" t="s">
        <v>141</v>
      </c>
      <c r="I1319" s="34" t="s">
        <v>4025</v>
      </c>
      <c r="J1319" s="53"/>
      <c r="K1319" s="53"/>
      <c r="L1319" s="53"/>
      <c r="M1319" s="160">
        <v>20</v>
      </c>
      <c r="N1319" s="243">
        <v>46153</v>
      </c>
      <c r="O1319" s="244">
        <v>1</v>
      </c>
      <c r="P1319" s="53" t="s">
        <v>24</v>
      </c>
      <c r="Q1319" s="53" t="s">
        <v>643</v>
      </c>
      <c r="R1319" s="34" t="s">
        <v>766</v>
      </c>
    </row>
    <row r="1320" spans="1:18" ht="49.5" hidden="1">
      <c r="A1320" s="53">
        <v>8</v>
      </c>
      <c r="B1320" s="90" t="s">
        <v>71</v>
      </c>
      <c r="C1320" s="53" t="s">
        <v>25</v>
      </c>
      <c r="D1320" s="53" t="s">
        <v>4150</v>
      </c>
      <c r="E1320" s="53" t="s">
        <v>652</v>
      </c>
      <c r="F1320" s="53" t="s">
        <v>549</v>
      </c>
      <c r="G1320" s="34" t="s">
        <v>4026</v>
      </c>
      <c r="H1320" s="53" t="s">
        <v>141</v>
      </c>
      <c r="I1320" s="34" t="s">
        <v>4027</v>
      </c>
      <c r="J1320" s="53"/>
      <c r="K1320" s="53"/>
      <c r="L1320" s="53"/>
      <c r="M1320" s="160">
        <v>20</v>
      </c>
      <c r="N1320" s="243">
        <v>46153</v>
      </c>
      <c r="O1320" s="244">
        <v>0.5</v>
      </c>
      <c r="P1320" s="53" t="s">
        <v>24</v>
      </c>
      <c r="Q1320" s="53" t="s">
        <v>643</v>
      </c>
      <c r="R1320" s="34" t="s">
        <v>766</v>
      </c>
    </row>
    <row r="1321" spans="1:18" ht="66" hidden="1">
      <c r="A1321" s="53">
        <v>9</v>
      </c>
      <c r="B1321" s="90" t="s">
        <v>4028</v>
      </c>
      <c r="C1321" s="53" t="s">
        <v>25</v>
      </c>
      <c r="D1321" s="53" t="s">
        <v>4153</v>
      </c>
      <c r="E1321" s="53" t="s">
        <v>573</v>
      </c>
      <c r="F1321" s="53" t="s">
        <v>551</v>
      </c>
      <c r="G1321" s="34" t="s">
        <v>4029</v>
      </c>
      <c r="H1321" s="53" t="s">
        <v>141</v>
      </c>
      <c r="I1321" s="34" t="s">
        <v>4030</v>
      </c>
      <c r="J1321" s="53"/>
      <c r="K1321" s="53"/>
      <c r="L1321" s="53"/>
      <c r="M1321" s="160">
        <v>20</v>
      </c>
      <c r="N1321" s="243">
        <v>46153</v>
      </c>
      <c r="O1321" s="244">
        <v>1</v>
      </c>
      <c r="P1321" s="53" t="s">
        <v>24</v>
      </c>
      <c r="Q1321" s="53" t="s">
        <v>643</v>
      </c>
      <c r="R1321" s="34" t="s">
        <v>766</v>
      </c>
    </row>
    <row r="1322" spans="1:18" ht="66" hidden="1">
      <c r="A1322" s="53">
        <v>10</v>
      </c>
      <c r="B1322" s="90" t="s">
        <v>4031</v>
      </c>
      <c r="C1322" s="53" t="s">
        <v>25</v>
      </c>
      <c r="D1322" s="53" t="s">
        <v>4154</v>
      </c>
      <c r="E1322" s="53" t="s">
        <v>592</v>
      </c>
      <c r="F1322" s="53" t="s">
        <v>552</v>
      </c>
      <c r="G1322" s="34" t="s">
        <v>4032</v>
      </c>
      <c r="H1322" s="53" t="s">
        <v>141</v>
      </c>
      <c r="I1322" s="34" t="s">
        <v>4033</v>
      </c>
      <c r="J1322" s="53"/>
      <c r="K1322" s="53"/>
      <c r="L1322" s="53"/>
      <c r="M1322" s="160">
        <v>20</v>
      </c>
      <c r="N1322" s="243">
        <v>46153</v>
      </c>
      <c r="O1322" s="244">
        <v>0.5</v>
      </c>
      <c r="P1322" s="53" t="s">
        <v>24</v>
      </c>
      <c r="Q1322" s="53" t="s">
        <v>643</v>
      </c>
      <c r="R1322" s="34" t="s">
        <v>766</v>
      </c>
    </row>
    <row r="1323" spans="1:18" ht="49.5" hidden="1">
      <c r="A1323" s="53">
        <v>1</v>
      </c>
      <c r="B1323" s="90" t="s">
        <v>59</v>
      </c>
      <c r="C1323" s="53" t="s">
        <v>25</v>
      </c>
      <c r="D1323" s="53" t="s">
        <v>4155</v>
      </c>
      <c r="E1323" s="53" t="s">
        <v>652</v>
      </c>
      <c r="F1323" s="53" t="s">
        <v>549</v>
      </c>
      <c r="G1323" s="34" t="s">
        <v>4034</v>
      </c>
      <c r="H1323" s="53" t="s">
        <v>141</v>
      </c>
      <c r="I1323" s="34" t="s">
        <v>4035</v>
      </c>
      <c r="J1323" s="53"/>
      <c r="K1323" s="53"/>
      <c r="L1323" s="53"/>
      <c r="M1323" s="160">
        <v>20</v>
      </c>
      <c r="N1323" s="243">
        <v>46153</v>
      </c>
      <c r="O1323" s="244">
        <v>2.5</v>
      </c>
      <c r="P1323" s="53" t="s">
        <v>24</v>
      </c>
      <c r="Q1323" s="53" t="s">
        <v>620</v>
      </c>
      <c r="R1323" s="34" t="s">
        <v>801</v>
      </c>
    </row>
    <row r="1324" spans="1:18" ht="49.5" hidden="1">
      <c r="A1324" s="53">
        <v>2</v>
      </c>
      <c r="B1324" s="90" t="s">
        <v>58</v>
      </c>
      <c r="C1324" s="53" t="s">
        <v>25</v>
      </c>
      <c r="D1324" s="53" t="s">
        <v>4155</v>
      </c>
      <c r="E1324" s="53" t="s">
        <v>652</v>
      </c>
      <c r="F1324" s="53" t="s">
        <v>549</v>
      </c>
      <c r="G1324" s="34" t="s">
        <v>760</v>
      </c>
      <c r="H1324" s="53" t="s">
        <v>141</v>
      </c>
      <c r="I1324" s="34" t="s">
        <v>4036</v>
      </c>
      <c r="J1324" s="53"/>
      <c r="K1324" s="53"/>
      <c r="L1324" s="53"/>
      <c r="M1324" s="160">
        <v>20</v>
      </c>
      <c r="N1324" s="243">
        <v>46153</v>
      </c>
      <c r="O1324" s="244">
        <v>1</v>
      </c>
      <c r="P1324" s="53" t="s">
        <v>24</v>
      </c>
      <c r="Q1324" s="53" t="s">
        <v>620</v>
      </c>
      <c r="R1324" s="34" t="s">
        <v>801</v>
      </c>
    </row>
    <row r="1325" spans="1:18" ht="49.5" hidden="1">
      <c r="A1325" s="53">
        <v>3</v>
      </c>
      <c r="B1325" s="90" t="s">
        <v>59</v>
      </c>
      <c r="C1325" s="53" t="s">
        <v>25</v>
      </c>
      <c r="D1325" s="53" t="s">
        <v>4155</v>
      </c>
      <c r="E1325" s="53" t="s">
        <v>652</v>
      </c>
      <c r="F1325" s="53" t="s">
        <v>549</v>
      </c>
      <c r="G1325" s="34" t="s">
        <v>4037</v>
      </c>
      <c r="H1325" s="53" t="s">
        <v>141</v>
      </c>
      <c r="I1325" s="34" t="s">
        <v>4038</v>
      </c>
      <c r="J1325" s="53"/>
      <c r="K1325" s="53"/>
      <c r="L1325" s="53"/>
      <c r="M1325" s="160">
        <v>20</v>
      </c>
      <c r="N1325" s="243">
        <v>46153</v>
      </c>
      <c r="O1325" s="244">
        <v>1</v>
      </c>
      <c r="P1325" s="53" t="s">
        <v>24</v>
      </c>
      <c r="Q1325" s="53" t="s">
        <v>620</v>
      </c>
      <c r="R1325" s="34" t="s">
        <v>801</v>
      </c>
    </row>
    <row r="1326" spans="1:18" ht="66" hidden="1">
      <c r="A1326" s="53">
        <v>4</v>
      </c>
      <c r="B1326" s="90" t="s">
        <v>4039</v>
      </c>
      <c r="C1326" s="53">
        <v>2000019466</v>
      </c>
      <c r="D1326" s="53" t="s">
        <v>4156</v>
      </c>
      <c r="E1326" s="53" t="s">
        <v>573</v>
      </c>
      <c r="F1326" s="53" t="s">
        <v>551</v>
      </c>
      <c r="G1326" s="34" t="s">
        <v>4040</v>
      </c>
      <c r="H1326" s="53" t="s">
        <v>141</v>
      </c>
      <c r="I1326" s="34" t="s">
        <v>4041</v>
      </c>
      <c r="J1326" s="53"/>
      <c r="K1326" s="53"/>
      <c r="L1326" s="53"/>
      <c r="M1326" s="160">
        <v>20</v>
      </c>
      <c r="N1326" s="243">
        <v>46153</v>
      </c>
      <c r="O1326" s="244">
        <v>1</v>
      </c>
      <c r="P1326" s="53" t="s">
        <v>24</v>
      </c>
      <c r="Q1326" s="53" t="s">
        <v>620</v>
      </c>
      <c r="R1326" s="34" t="s">
        <v>801</v>
      </c>
    </row>
    <row r="1327" spans="1:18" ht="66" hidden="1">
      <c r="A1327" s="53">
        <v>1</v>
      </c>
      <c r="B1327" s="90" t="s">
        <v>4042</v>
      </c>
      <c r="C1327" s="53" t="s">
        <v>25</v>
      </c>
      <c r="D1327" s="53" t="s">
        <v>4157</v>
      </c>
      <c r="E1327" s="53" t="s">
        <v>584</v>
      </c>
      <c r="F1327" s="53" t="s">
        <v>552</v>
      </c>
      <c r="G1327" s="34" t="s">
        <v>4043</v>
      </c>
      <c r="H1327" s="53" t="s">
        <v>141</v>
      </c>
      <c r="I1327" s="34" t="s">
        <v>4044</v>
      </c>
      <c r="J1327" s="53"/>
      <c r="K1327" s="53"/>
      <c r="L1327" s="53"/>
      <c r="M1327" s="160">
        <v>20</v>
      </c>
      <c r="N1327" s="243">
        <v>46154</v>
      </c>
      <c r="O1327" s="244">
        <v>1</v>
      </c>
      <c r="P1327" s="53" t="s">
        <v>24</v>
      </c>
      <c r="Q1327" s="53" t="s">
        <v>575</v>
      </c>
      <c r="R1327" s="34" t="s">
        <v>576</v>
      </c>
    </row>
    <row r="1328" spans="1:18" ht="82.5" hidden="1">
      <c r="A1328" s="53">
        <v>2</v>
      </c>
      <c r="B1328" s="90" t="s">
        <v>4045</v>
      </c>
      <c r="C1328" s="53" t="s">
        <v>25</v>
      </c>
      <c r="D1328" s="53" t="s">
        <v>4157</v>
      </c>
      <c r="E1328" s="53" t="s">
        <v>584</v>
      </c>
      <c r="F1328" s="53" t="s">
        <v>558</v>
      </c>
      <c r="G1328" s="34" t="s">
        <v>4046</v>
      </c>
      <c r="H1328" s="53" t="s">
        <v>141</v>
      </c>
      <c r="I1328" s="34" t="s">
        <v>4047</v>
      </c>
      <c r="J1328" s="53"/>
      <c r="K1328" s="53"/>
      <c r="L1328" s="53"/>
      <c r="M1328" s="160">
        <v>20</v>
      </c>
      <c r="N1328" s="243">
        <v>46154</v>
      </c>
      <c r="O1328" s="244">
        <v>1</v>
      </c>
      <c r="P1328" s="53" t="s">
        <v>24</v>
      </c>
      <c r="Q1328" s="53" t="s">
        <v>575</v>
      </c>
      <c r="R1328" s="34" t="s">
        <v>576</v>
      </c>
    </row>
    <row r="1329" spans="1:18" ht="66" hidden="1">
      <c r="A1329" s="53">
        <v>3</v>
      </c>
      <c r="B1329" s="90" t="s">
        <v>4048</v>
      </c>
      <c r="C1329" s="53" t="s">
        <v>25</v>
      </c>
      <c r="D1329" s="53" t="s">
        <v>4157</v>
      </c>
      <c r="E1329" s="53" t="s">
        <v>584</v>
      </c>
      <c r="F1329" s="53" t="s">
        <v>554</v>
      </c>
      <c r="G1329" s="34" t="s">
        <v>605</v>
      </c>
      <c r="H1329" s="53" t="s">
        <v>141</v>
      </c>
      <c r="I1329" s="34" t="s">
        <v>4049</v>
      </c>
      <c r="J1329" s="53"/>
      <c r="K1329" s="53"/>
      <c r="L1329" s="53"/>
      <c r="M1329" s="160">
        <v>20</v>
      </c>
      <c r="N1329" s="243">
        <v>46154</v>
      </c>
      <c r="O1329" s="244">
        <v>0.5</v>
      </c>
      <c r="P1329" s="53" t="s">
        <v>24</v>
      </c>
      <c r="Q1329" s="53" t="s">
        <v>575</v>
      </c>
      <c r="R1329" s="34" t="s">
        <v>576</v>
      </c>
    </row>
    <row r="1330" spans="1:18" ht="82.5" hidden="1">
      <c r="A1330" s="53">
        <v>4</v>
      </c>
      <c r="B1330" s="90" t="s">
        <v>4050</v>
      </c>
      <c r="C1330" s="53" t="s">
        <v>25</v>
      </c>
      <c r="D1330" s="53" t="s">
        <v>4156</v>
      </c>
      <c r="E1330" s="53" t="s">
        <v>573</v>
      </c>
      <c r="F1330" s="53" t="s">
        <v>551</v>
      </c>
      <c r="G1330" s="34" t="s">
        <v>4051</v>
      </c>
      <c r="H1330" s="53" t="s">
        <v>810</v>
      </c>
      <c r="I1330" s="34" t="s">
        <v>4052</v>
      </c>
      <c r="J1330" s="53"/>
      <c r="K1330" s="53"/>
      <c r="L1330" s="53"/>
      <c r="M1330" s="160">
        <v>20</v>
      </c>
      <c r="N1330" s="243">
        <v>46154</v>
      </c>
      <c r="O1330" s="244">
        <v>0.5</v>
      </c>
      <c r="P1330" s="53" t="s">
        <v>53</v>
      </c>
      <c r="Q1330" s="53" t="s">
        <v>575</v>
      </c>
      <c r="R1330" s="34" t="s">
        <v>576</v>
      </c>
    </row>
    <row r="1331" spans="1:18" ht="66" hidden="1">
      <c r="A1331" s="53">
        <v>5</v>
      </c>
      <c r="B1331" s="90" t="s">
        <v>4053</v>
      </c>
      <c r="C1331" s="53" t="s">
        <v>25</v>
      </c>
      <c r="D1331" s="53" t="s">
        <v>4158</v>
      </c>
      <c r="E1331" s="53" t="s">
        <v>592</v>
      </c>
      <c r="F1331" s="53" t="s">
        <v>554</v>
      </c>
      <c r="G1331" s="34" t="s">
        <v>4054</v>
      </c>
      <c r="H1331" s="53" t="s">
        <v>141</v>
      </c>
      <c r="I1331" s="34" t="s">
        <v>4055</v>
      </c>
      <c r="J1331" s="53"/>
      <c r="K1331" s="53"/>
      <c r="L1331" s="53"/>
      <c r="M1331" s="160">
        <v>20</v>
      </c>
      <c r="N1331" s="243">
        <v>46154</v>
      </c>
      <c r="O1331" s="244">
        <v>1</v>
      </c>
      <c r="P1331" s="53" t="s">
        <v>24</v>
      </c>
      <c r="Q1331" s="53" t="s">
        <v>575</v>
      </c>
      <c r="R1331" s="34" t="s">
        <v>576</v>
      </c>
    </row>
    <row r="1332" spans="1:18" ht="49.5" hidden="1">
      <c r="A1332" s="53">
        <v>6</v>
      </c>
      <c r="B1332" s="90" t="s">
        <v>4056</v>
      </c>
      <c r="C1332" s="53" t="s">
        <v>25</v>
      </c>
      <c r="D1332" s="53" t="s">
        <v>4158</v>
      </c>
      <c r="E1332" s="53" t="s">
        <v>592</v>
      </c>
      <c r="F1332" s="53" t="s">
        <v>554</v>
      </c>
      <c r="G1332" s="34" t="s">
        <v>4057</v>
      </c>
      <c r="H1332" s="53" t="s">
        <v>141</v>
      </c>
      <c r="I1332" s="34" t="s">
        <v>4058</v>
      </c>
      <c r="J1332" s="53"/>
      <c r="K1332" s="53"/>
      <c r="L1332" s="53"/>
      <c r="M1332" s="160">
        <v>20</v>
      </c>
      <c r="N1332" s="243">
        <v>46154</v>
      </c>
      <c r="O1332" s="244">
        <v>1</v>
      </c>
      <c r="P1332" s="53" t="s">
        <v>24</v>
      </c>
      <c r="Q1332" s="53" t="s">
        <v>575</v>
      </c>
      <c r="R1332" s="34" t="s">
        <v>576</v>
      </c>
    </row>
    <row r="1333" spans="1:18" ht="132" hidden="1">
      <c r="A1333" s="53">
        <v>7</v>
      </c>
      <c r="B1333" s="90" t="s">
        <v>101</v>
      </c>
      <c r="C1333" s="53" t="s">
        <v>25</v>
      </c>
      <c r="D1333" s="53" t="s">
        <v>4159</v>
      </c>
      <c r="E1333" s="53" t="s">
        <v>652</v>
      </c>
      <c r="F1333" s="53" t="s">
        <v>549</v>
      </c>
      <c r="G1333" s="34" t="s">
        <v>4160</v>
      </c>
      <c r="H1333" s="53" t="s">
        <v>141</v>
      </c>
      <c r="I1333" s="34" t="s">
        <v>4161</v>
      </c>
      <c r="J1333" s="53"/>
      <c r="K1333" s="53"/>
      <c r="L1333" s="53"/>
      <c r="M1333" s="160">
        <v>20</v>
      </c>
      <c r="N1333" s="243">
        <v>46154</v>
      </c>
      <c r="O1333" s="244">
        <v>5</v>
      </c>
      <c r="P1333" s="53" t="s">
        <v>53</v>
      </c>
      <c r="Q1333" s="53" t="s">
        <v>575</v>
      </c>
      <c r="R1333" s="34" t="s">
        <v>576</v>
      </c>
    </row>
    <row r="1334" spans="1:18" ht="66" hidden="1">
      <c r="A1334" s="53">
        <v>8</v>
      </c>
      <c r="B1334" s="90" t="s">
        <v>106</v>
      </c>
      <c r="C1334" s="53" t="s">
        <v>25</v>
      </c>
      <c r="D1334" s="53" t="s">
        <v>4162</v>
      </c>
      <c r="E1334" s="53" t="s">
        <v>584</v>
      </c>
      <c r="F1334" s="53" t="s">
        <v>552</v>
      </c>
      <c r="G1334" s="34" t="s">
        <v>4059</v>
      </c>
      <c r="H1334" s="53" t="s">
        <v>141</v>
      </c>
      <c r="I1334" s="34" t="s">
        <v>4060</v>
      </c>
      <c r="J1334" s="53"/>
      <c r="K1334" s="53"/>
      <c r="L1334" s="53"/>
      <c r="M1334" s="160">
        <v>20</v>
      </c>
      <c r="N1334" s="243">
        <v>46154</v>
      </c>
      <c r="O1334" s="244">
        <v>1</v>
      </c>
      <c r="P1334" s="53" t="s">
        <v>24</v>
      </c>
      <c r="Q1334" s="53" t="s">
        <v>575</v>
      </c>
      <c r="R1334" s="34" t="s">
        <v>576</v>
      </c>
    </row>
    <row r="1335" spans="1:18" ht="214.5" hidden="1">
      <c r="A1335" s="53">
        <v>1</v>
      </c>
      <c r="B1335" s="90" t="s">
        <v>101</v>
      </c>
      <c r="C1335" s="53" t="s">
        <v>25</v>
      </c>
      <c r="D1335" s="53" t="s">
        <v>4159</v>
      </c>
      <c r="E1335" s="53" t="s">
        <v>652</v>
      </c>
      <c r="F1335" s="53" t="s">
        <v>549</v>
      </c>
      <c r="G1335" s="34" t="s">
        <v>4061</v>
      </c>
      <c r="H1335" s="53" t="s">
        <v>141</v>
      </c>
      <c r="I1335" s="34" t="s">
        <v>4062</v>
      </c>
      <c r="J1335" s="53"/>
      <c r="K1335" s="53"/>
      <c r="L1335" s="53"/>
      <c r="M1335" s="160">
        <v>20</v>
      </c>
      <c r="N1335" s="243">
        <v>46154</v>
      </c>
      <c r="O1335" s="244">
        <v>3</v>
      </c>
      <c r="P1335" s="53" t="s">
        <v>53</v>
      </c>
      <c r="Q1335" s="53" t="s">
        <v>597</v>
      </c>
      <c r="R1335" s="34" t="s">
        <v>598</v>
      </c>
    </row>
    <row r="1336" spans="1:18" ht="66" hidden="1">
      <c r="A1336" s="53">
        <v>2</v>
      </c>
      <c r="B1336" s="90" t="s">
        <v>364</v>
      </c>
      <c r="C1336" s="53" t="s">
        <v>25</v>
      </c>
      <c r="D1336" s="53" t="s">
        <v>4163</v>
      </c>
      <c r="E1336" s="53" t="s">
        <v>736</v>
      </c>
      <c r="F1336" s="53" t="s">
        <v>551</v>
      </c>
      <c r="G1336" s="34" t="s">
        <v>4063</v>
      </c>
      <c r="H1336" s="53" t="s">
        <v>141</v>
      </c>
      <c r="I1336" s="34" t="s">
        <v>4064</v>
      </c>
      <c r="J1336" s="53"/>
      <c r="K1336" s="53"/>
      <c r="L1336" s="53"/>
      <c r="M1336" s="160">
        <v>20</v>
      </c>
      <c r="N1336" s="243">
        <v>46154</v>
      </c>
      <c r="O1336" s="244">
        <v>1</v>
      </c>
      <c r="P1336" s="53" t="s">
        <v>24</v>
      </c>
      <c r="Q1336" s="53" t="s">
        <v>597</v>
      </c>
      <c r="R1336" s="34" t="s">
        <v>598</v>
      </c>
    </row>
    <row r="1337" spans="1:18" ht="247.5" hidden="1">
      <c r="A1337" s="53">
        <v>1</v>
      </c>
      <c r="B1337" s="90" t="s">
        <v>101</v>
      </c>
      <c r="C1337" s="53" t="s">
        <v>25</v>
      </c>
      <c r="D1337" s="53" t="s">
        <v>4159</v>
      </c>
      <c r="E1337" s="53" t="s">
        <v>652</v>
      </c>
      <c r="F1337" s="53" t="s">
        <v>549</v>
      </c>
      <c r="G1337" s="34" t="s">
        <v>4061</v>
      </c>
      <c r="H1337" s="53" t="s">
        <v>810</v>
      </c>
      <c r="I1337" s="34" t="s">
        <v>4065</v>
      </c>
      <c r="J1337" s="53"/>
      <c r="K1337" s="53"/>
      <c r="L1337" s="53"/>
      <c r="M1337" s="160">
        <v>20</v>
      </c>
      <c r="N1337" s="243">
        <v>46155</v>
      </c>
      <c r="O1337" s="244">
        <v>2</v>
      </c>
      <c r="P1337" s="53" t="s">
        <v>24</v>
      </c>
      <c r="Q1337" s="53" t="s">
        <v>575</v>
      </c>
      <c r="R1337" s="34" t="s">
        <v>576</v>
      </c>
    </row>
    <row r="1338" spans="1:18" ht="99" hidden="1">
      <c r="A1338" s="53">
        <v>2</v>
      </c>
      <c r="B1338" s="90" t="s">
        <v>4050</v>
      </c>
      <c r="C1338" s="53" t="s">
        <v>25</v>
      </c>
      <c r="D1338" s="53" t="s">
        <v>4164</v>
      </c>
      <c r="E1338" s="53" t="s">
        <v>573</v>
      </c>
      <c r="F1338" s="53" t="s">
        <v>551</v>
      </c>
      <c r="G1338" s="34" t="s">
        <v>4051</v>
      </c>
      <c r="H1338" s="53" t="s">
        <v>810</v>
      </c>
      <c r="I1338" s="34" t="s">
        <v>4066</v>
      </c>
      <c r="J1338" s="53"/>
      <c r="K1338" s="53"/>
      <c r="L1338" s="53"/>
      <c r="M1338" s="160">
        <v>20</v>
      </c>
      <c r="N1338" s="243">
        <v>46155</v>
      </c>
      <c r="O1338" s="244">
        <v>1</v>
      </c>
      <c r="P1338" s="53" t="s">
        <v>24</v>
      </c>
      <c r="Q1338" s="53" t="s">
        <v>575</v>
      </c>
      <c r="R1338" s="34" t="s">
        <v>576</v>
      </c>
    </row>
    <row r="1339" spans="1:18" ht="66" hidden="1">
      <c r="A1339" s="53">
        <v>3</v>
      </c>
      <c r="B1339" s="90" t="s">
        <v>4067</v>
      </c>
      <c r="C1339" s="53" t="s">
        <v>25</v>
      </c>
      <c r="D1339" s="53" t="s">
        <v>4165</v>
      </c>
      <c r="E1339" s="53" t="s">
        <v>584</v>
      </c>
      <c r="F1339" s="53" t="s">
        <v>553</v>
      </c>
      <c r="G1339" s="34" t="s">
        <v>4068</v>
      </c>
      <c r="H1339" s="53" t="s">
        <v>141</v>
      </c>
      <c r="I1339" s="34" t="s">
        <v>4069</v>
      </c>
      <c r="J1339" s="53"/>
      <c r="K1339" s="53"/>
      <c r="L1339" s="53"/>
      <c r="M1339" s="160">
        <v>20</v>
      </c>
      <c r="N1339" s="243">
        <v>46155</v>
      </c>
      <c r="O1339" s="244">
        <v>3</v>
      </c>
      <c r="P1339" s="53" t="s">
        <v>24</v>
      </c>
      <c r="Q1339" s="53" t="s">
        <v>575</v>
      </c>
      <c r="R1339" s="34" t="s">
        <v>576</v>
      </c>
    </row>
    <row r="1340" spans="1:18" ht="66" hidden="1">
      <c r="A1340" s="53">
        <v>4</v>
      </c>
      <c r="B1340" s="90" t="s">
        <v>4070</v>
      </c>
      <c r="C1340" s="53" t="s">
        <v>25</v>
      </c>
      <c r="D1340" s="53" t="s">
        <v>4165</v>
      </c>
      <c r="E1340" s="53" t="s">
        <v>584</v>
      </c>
      <c r="F1340" s="53" t="s">
        <v>553</v>
      </c>
      <c r="G1340" s="34" t="s">
        <v>4071</v>
      </c>
      <c r="H1340" s="53" t="s">
        <v>141</v>
      </c>
      <c r="I1340" s="34" t="s">
        <v>4072</v>
      </c>
      <c r="J1340" s="53"/>
      <c r="K1340" s="53"/>
      <c r="L1340" s="53"/>
      <c r="M1340" s="160">
        <v>20</v>
      </c>
      <c r="N1340" s="243">
        <v>46155</v>
      </c>
      <c r="O1340" s="244">
        <v>1</v>
      </c>
      <c r="P1340" s="53" t="s">
        <v>24</v>
      </c>
      <c r="Q1340" s="53" t="s">
        <v>575</v>
      </c>
      <c r="R1340" s="34" t="s">
        <v>576</v>
      </c>
    </row>
    <row r="1341" spans="1:18" ht="82.5" hidden="1">
      <c r="A1341" s="53">
        <v>5</v>
      </c>
      <c r="B1341" s="90" t="s">
        <v>49</v>
      </c>
      <c r="C1341" s="53" t="s">
        <v>25</v>
      </c>
      <c r="D1341" s="53" t="s">
        <v>4166</v>
      </c>
      <c r="E1341" s="53" t="s">
        <v>573</v>
      </c>
      <c r="F1341" s="53" t="s">
        <v>551</v>
      </c>
      <c r="G1341" s="34" t="s">
        <v>4073</v>
      </c>
      <c r="H1341" s="53" t="s">
        <v>141</v>
      </c>
      <c r="I1341" s="34" t="s">
        <v>4074</v>
      </c>
      <c r="J1341" s="53"/>
      <c r="K1341" s="53"/>
      <c r="L1341" s="53"/>
      <c r="M1341" s="160">
        <v>20</v>
      </c>
      <c r="N1341" s="243">
        <v>46155</v>
      </c>
      <c r="O1341" s="244">
        <v>1</v>
      </c>
      <c r="P1341" s="53" t="s">
        <v>24</v>
      </c>
      <c r="Q1341" s="53" t="s">
        <v>575</v>
      </c>
      <c r="R1341" s="34" t="s">
        <v>576</v>
      </c>
    </row>
    <row r="1342" spans="1:18" ht="66" hidden="1">
      <c r="A1342" s="53">
        <v>6</v>
      </c>
      <c r="B1342" s="90" t="s">
        <v>4075</v>
      </c>
      <c r="C1342" s="53" t="s">
        <v>25</v>
      </c>
      <c r="D1342" s="53" t="s">
        <v>4167</v>
      </c>
      <c r="E1342" s="53" t="s">
        <v>2387</v>
      </c>
      <c r="F1342" s="53" t="s">
        <v>557</v>
      </c>
      <c r="G1342" s="34" t="s">
        <v>4076</v>
      </c>
      <c r="H1342" s="53" t="s">
        <v>141</v>
      </c>
      <c r="I1342" s="34" t="s">
        <v>4077</v>
      </c>
      <c r="J1342" s="53"/>
      <c r="K1342" s="53"/>
      <c r="L1342" s="53"/>
      <c r="M1342" s="160">
        <v>20</v>
      </c>
      <c r="N1342" s="243">
        <v>46155</v>
      </c>
      <c r="O1342" s="244">
        <v>1</v>
      </c>
      <c r="P1342" s="53" t="s">
        <v>24</v>
      </c>
      <c r="Q1342" s="53" t="s">
        <v>575</v>
      </c>
      <c r="R1342" s="34" t="s">
        <v>576</v>
      </c>
    </row>
    <row r="1343" spans="1:18" ht="66" hidden="1">
      <c r="A1343" s="53">
        <v>7</v>
      </c>
      <c r="B1343" s="90" t="s">
        <v>4078</v>
      </c>
      <c r="C1343" s="53" t="s">
        <v>25</v>
      </c>
      <c r="D1343" s="53" t="s">
        <v>4158</v>
      </c>
      <c r="E1343" s="53" t="s">
        <v>592</v>
      </c>
      <c r="F1343" s="53" t="s">
        <v>554</v>
      </c>
      <c r="G1343" s="34" t="s">
        <v>4079</v>
      </c>
      <c r="H1343" s="53" t="s">
        <v>141</v>
      </c>
      <c r="I1343" s="34" t="s">
        <v>4080</v>
      </c>
      <c r="J1343" s="53"/>
      <c r="K1343" s="53"/>
      <c r="L1343" s="53"/>
      <c r="M1343" s="160">
        <v>20</v>
      </c>
      <c r="N1343" s="243">
        <v>46155</v>
      </c>
      <c r="O1343" s="244">
        <v>2</v>
      </c>
      <c r="P1343" s="53" t="s">
        <v>24</v>
      </c>
      <c r="Q1343" s="53" t="s">
        <v>575</v>
      </c>
      <c r="R1343" s="34" t="s">
        <v>576</v>
      </c>
    </row>
    <row r="1344" spans="1:18" ht="99" hidden="1">
      <c r="A1344" s="53">
        <v>8</v>
      </c>
      <c r="B1344" s="90" t="s">
        <v>499</v>
      </c>
      <c r="C1344" s="53" t="s">
        <v>25</v>
      </c>
      <c r="D1344" s="53" t="s">
        <v>4165</v>
      </c>
      <c r="E1344" s="53" t="s">
        <v>584</v>
      </c>
      <c r="F1344" s="53" t="s">
        <v>552</v>
      </c>
      <c r="G1344" s="34" t="s">
        <v>4081</v>
      </c>
      <c r="H1344" s="53" t="s">
        <v>141</v>
      </c>
      <c r="I1344" s="34" t="s">
        <v>4168</v>
      </c>
      <c r="J1344" s="53"/>
      <c r="K1344" s="53"/>
      <c r="L1344" s="53"/>
      <c r="M1344" s="160">
        <v>20</v>
      </c>
      <c r="N1344" s="243">
        <v>46155</v>
      </c>
      <c r="O1344" s="244">
        <v>1</v>
      </c>
      <c r="P1344" s="53" t="s">
        <v>53</v>
      </c>
      <c r="Q1344" s="53" t="s">
        <v>575</v>
      </c>
      <c r="R1344" s="34" t="s">
        <v>576</v>
      </c>
    </row>
    <row r="1345" spans="1:18" ht="115.5" hidden="1">
      <c r="A1345" s="53">
        <v>1</v>
      </c>
      <c r="B1345" s="90" t="s">
        <v>102</v>
      </c>
      <c r="C1345" s="53" t="s">
        <v>662</v>
      </c>
      <c r="D1345" s="53" t="s">
        <v>4169</v>
      </c>
      <c r="E1345" s="53" t="s">
        <v>736</v>
      </c>
      <c r="F1345" s="53" t="s">
        <v>551</v>
      </c>
      <c r="G1345" s="34" t="s">
        <v>4082</v>
      </c>
      <c r="H1345" s="53" t="s">
        <v>141</v>
      </c>
      <c r="I1345" s="34" t="s">
        <v>4083</v>
      </c>
      <c r="J1345" s="53"/>
      <c r="K1345" s="53"/>
      <c r="L1345" s="53"/>
      <c r="M1345" s="160">
        <v>20</v>
      </c>
      <c r="N1345" s="243">
        <v>46155</v>
      </c>
      <c r="O1345" s="244">
        <v>2</v>
      </c>
      <c r="P1345" s="53" t="s">
        <v>24</v>
      </c>
      <c r="Q1345" s="53" t="s">
        <v>597</v>
      </c>
      <c r="R1345" s="34" t="s">
        <v>598</v>
      </c>
    </row>
    <row r="1346" spans="1:18" ht="82.5" hidden="1">
      <c r="A1346" s="53">
        <v>2</v>
      </c>
      <c r="B1346" s="90" t="s">
        <v>4170</v>
      </c>
      <c r="C1346" s="53" t="s">
        <v>25</v>
      </c>
      <c r="D1346" s="53" t="s">
        <v>4147</v>
      </c>
      <c r="E1346" s="53" t="s">
        <v>584</v>
      </c>
      <c r="F1346" s="53" t="s">
        <v>552</v>
      </c>
      <c r="G1346" s="34" t="s">
        <v>4084</v>
      </c>
      <c r="H1346" s="53" t="s">
        <v>141</v>
      </c>
      <c r="I1346" s="34" t="s">
        <v>4085</v>
      </c>
      <c r="J1346" s="53"/>
      <c r="K1346" s="53"/>
      <c r="L1346" s="53"/>
      <c r="M1346" s="160">
        <v>20</v>
      </c>
      <c r="N1346" s="243">
        <v>46155</v>
      </c>
      <c r="O1346" s="244">
        <v>2</v>
      </c>
      <c r="P1346" s="53" t="s">
        <v>24</v>
      </c>
      <c r="Q1346" s="53" t="s">
        <v>597</v>
      </c>
      <c r="R1346" s="34" t="s">
        <v>598</v>
      </c>
    </row>
    <row r="1347" spans="1:18" ht="66" hidden="1">
      <c r="A1347" s="53">
        <v>1</v>
      </c>
      <c r="B1347" s="90" t="s">
        <v>4086</v>
      </c>
      <c r="C1347" s="53" t="s">
        <v>25</v>
      </c>
      <c r="D1347" s="53" t="s">
        <v>4171</v>
      </c>
      <c r="E1347" s="53" t="s">
        <v>584</v>
      </c>
      <c r="F1347" s="53" t="s">
        <v>553</v>
      </c>
      <c r="G1347" s="34" t="s">
        <v>4087</v>
      </c>
      <c r="H1347" s="53" t="s">
        <v>141</v>
      </c>
      <c r="I1347" s="34" t="s">
        <v>4088</v>
      </c>
      <c r="J1347" s="53"/>
      <c r="K1347" s="53"/>
      <c r="L1347" s="53"/>
      <c r="M1347" s="160">
        <v>20</v>
      </c>
      <c r="N1347" s="243">
        <v>46156</v>
      </c>
      <c r="O1347" s="244">
        <v>1</v>
      </c>
      <c r="P1347" s="53" t="s">
        <v>24</v>
      </c>
      <c r="Q1347" s="53" t="s">
        <v>620</v>
      </c>
      <c r="R1347" s="34" t="s">
        <v>621</v>
      </c>
    </row>
    <row r="1348" spans="1:18" ht="66" hidden="1">
      <c r="A1348" s="53">
        <v>2</v>
      </c>
      <c r="B1348" s="90" t="s">
        <v>4089</v>
      </c>
      <c r="C1348" s="53" t="s">
        <v>25</v>
      </c>
      <c r="D1348" s="53" t="s">
        <v>4171</v>
      </c>
      <c r="E1348" s="53" t="s">
        <v>584</v>
      </c>
      <c r="F1348" s="53" t="s">
        <v>554</v>
      </c>
      <c r="G1348" s="34" t="s">
        <v>4087</v>
      </c>
      <c r="H1348" s="53" t="s">
        <v>141</v>
      </c>
      <c r="I1348" s="34" t="s">
        <v>4088</v>
      </c>
      <c r="J1348" s="53"/>
      <c r="K1348" s="53"/>
      <c r="L1348" s="53"/>
      <c r="M1348" s="160">
        <v>20</v>
      </c>
      <c r="N1348" s="243">
        <v>46156</v>
      </c>
      <c r="O1348" s="244">
        <v>1</v>
      </c>
      <c r="P1348" s="53" t="s">
        <v>24</v>
      </c>
      <c r="Q1348" s="53" t="s">
        <v>620</v>
      </c>
      <c r="R1348" s="34" t="s">
        <v>621</v>
      </c>
    </row>
    <row r="1349" spans="1:18" ht="49.5" hidden="1">
      <c r="A1349" s="53">
        <v>3</v>
      </c>
      <c r="B1349" s="90" t="s">
        <v>4090</v>
      </c>
      <c r="C1349" s="53" t="s">
        <v>25</v>
      </c>
      <c r="D1349" s="53" t="s">
        <v>4171</v>
      </c>
      <c r="E1349" s="53" t="s">
        <v>584</v>
      </c>
      <c r="F1349" s="53" t="s">
        <v>553</v>
      </c>
      <c r="G1349" s="34" t="s">
        <v>4091</v>
      </c>
      <c r="H1349" s="53" t="s">
        <v>141</v>
      </c>
      <c r="I1349" s="34" t="s">
        <v>4092</v>
      </c>
      <c r="J1349" s="53"/>
      <c r="K1349" s="53"/>
      <c r="L1349" s="53"/>
      <c r="M1349" s="160">
        <v>20</v>
      </c>
      <c r="N1349" s="243">
        <v>46156</v>
      </c>
      <c r="O1349" s="244">
        <v>0.5</v>
      </c>
      <c r="P1349" s="53" t="s">
        <v>24</v>
      </c>
      <c r="Q1349" s="53" t="s">
        <v>620</v>
      </c>
      <c r="R1349" s="34" t="s">
        <v>621</v>
      </c>
    </row>
    <row r="1350" spans="1:18" ht="49.5" hidden="1">
      <c r="A1350" s="53">
        <v>4</v>
      </c>
      <c r="B1350" s="133" t="s">
        <v>71</v>
      </c>
      <c r="C1350" s="53" t="s">
        <v>25</v>
      </c>
      <c r="D1350" s="53" t="s">
        <v>4172</v>
      </c>
      <c r="E1350" s="53" t="s">
        <v>652</v>
      </c>
      <c r="F1350" s="53" t="s">
        <v>549</v>
      </c>
      <c r="G1350" s="34" t="s">
        <v>4093</v>
      </c>
      <c r="H1350" s="53" t="s">
        <v>141</v>
      </c>
      <c r="I1350" s="34" t="s">
        <v>4094</v>
      </c>
      <c r="J1350" s="53"/>
      <c r="K1350" s="53"/>
      <c r="L1350" s="53"/>
      <c r="M1350" s="160">
        <v>20</v>
      </c>
      <c r="N1350" s="243">
        <v>46156</v>
      </c>
      <c r="O1350" s="244">
        <v>1</v>
      </c>
      <c r="P1350" s="53" t="s">
        <v>24</v>
      </c>
      <c r="Q1350" s="53" t="s">
        <v>620</v>
      </c>
      <c r="R1350" s="34" t="s">
        <v>621</v>
      </c>
    </row>
    <row r="1351" spans="1:18" ht="49.5" hidden="1">
      <c r="A1351" s="53">
        <v>5</v>
      </c>
      <c r="B1351" s="133" t="s">
        <v>77</v>
      </c>
      <c r="C1351" s="53">
        <v>2000019482</v>
      </c>
      <c r="D1351" s="53" t="s">
        <v>4173</v>
      </c>
      <c r="E1351" s="53" t="s">
        <v>573</v>
      </c>
      <c r="F1351" s="53" t="s">
        <v>551</v>
      </c>
      <c r="G1351" s="34" t="s">
        <v>4095</v>
      </c>
      <c r="H1351" s="53" t="s">
        <v>141</v>
      </c>
      <c r="I1351" s="34" t="s">
        <v>4096</v>
      </c>
      <c r="J1351" s="53"/>
      <c r="K1351" s="53"/>
      <c r="L1351" s="53"/>
      <c r="M1351" s="160">
        <v>20</v>
      </c>
      <c r="N1351" s="243">
        <v>46156</v>
      </c>
      <c r="O1351" s="244">
        <v>2</v>
      </c>
      <c r="P1351" s="53" t="s">
        <v>24</v>
      </c>
      <c r="Q1351" s="53" t="s">
        <v>620</v>
      </c>
      <c r="R1351" s="34" t="s">
        <v>621</v>
      </c>
    </row>
    <row r="1352" spans="1:18" ht="49.5" hidden="1">
      <c r="A1352" s="53">
        <v>6</v>
      </c>
      <c r="B1352" s="133" t="s">
        <v>4097</v>
      </c>
      <c r="C1352" s="53">
        <v>2000019481</v>
      </c>
      <c r="D1352" s="53" t="s">
        <v>4174</v>
      </c>
      <c r="E1352" s="53" t="s">
        <v>874</v>
      </c>
      <c r="F1352" s="53" t="s">
        <v>557</v>
      </c>
      <c r="G1352" s="34" t="s">
        <v>4098</v>
      </c>
      <c r="H1352" s="53" t="s">
        <v>141</v>
      </c>
      <c r="I1352" s="34" t="s">
        <v>4099</v>
      </c>
      <c r="J1352" s="53"/>
      <c r="K1352" s="53"/>
      <c r="L1352" s="53"/>
      <c r="M1352" s="160">
        <v>20</v>
      </c>
      <c r="N1352" s="243">
        <v>46156</v>
      </c>
      <c r="O1352" s="244">
        <v>1.5</v>
      </c>
      <c r="P1352" s="53" t="s">
        <v>24</v>
      </c>
      <c r="Q1352" s="53" t="s">
        <v>620</v>
      </c>
      <c r="R1352" s="34" t="s">
        <v>621</v>
      </c>
    </row>
    <row r="1353" spans="1:18" ht="66" hidden="1">
      <c r="A1353" s="53">
        <v>7</v>
      </c>
      <c r="B1353" s="90" t="s">
        <v>344</v>
      </c>
      <c r="C1353" s="53" t="s">
        <v>25</v>
      </c>
      <c r="D1353" s="53" t="s">
        <v>25</v>
      </c>
      <c r="E1353" s="53" t="s">
        <v>652</v>
      </c>
      <c r="F1353" s="53" t="s">
        <v>549</v>
      </c>
      <c r="G1353" s="34" t="s">
        <v>4100</v>
      </c>
      <c r="H1353" s="53" t="s">
        <v>141</v>
      </c>
      <c r="I1353" s="34" t="s">
        <v>4101</v>
      </c>
      <c r="J1353" s="53"/>
      <c r="K1353" s="53"/>
      <c r="L1353" s="53"/>
      <c r="M1353" s="160">
        <v>20</v>
      </c>
      <c r="N1353" s="243">
        <v>46156</v>
      </c>
      <c r="O1353" s="244">
        <v>1</v>
      </c>
      <c r="P1353" s="53" t="s">
        <v>24</v>
      </c>
      <c r="Q1353" s="53" t="s">
        <v>620</v>
      </c>
      <c r="R1353" s="34" t="s">
        <v>621</v>
      </c>
    </row>
    <row r="1354" spans="1:18" ht="66" hidden="1">
      <c r="A1354" s="53">
        <v>8</v>
      </c>
      <c r="B1354" s="90" t="s">
        <v>58</v>
      </c>
      <c r="C1354" s="53" t="s">
        <v>25</v>
      </c>
      <c r="D1354" s="53" t="s">
        <v>4172</v>
      </c>
      <c r="E1354" s="53" t="s">
        <v>652</v>
      </c>
      <c r="F1354" s="53" t="s">
        <v>549</v>
      </c>
      <c r="G1354" s="34" t="s">
        <v>4102</v>
      </c>
      <c r="H1354" s="53" t="s">
        <v>141</v>
      </c>
      <c r="I1354" s="34" t="s">
        <v>4103</v>
      </c>
      <c r="J1354" s="53"/>
      <c r="K1354" s="53"/>
      <c r="L1354" s="53"/>
      <c r="M1354" s="160">
        <v>20</v>
      </c>
      <c r="N1354" s="243">
        <v>46156</v>
      </c>
      <c r="O1354" s="244">
        <v>0.5</v>
      </c>
      <c r="P1354" s="53" t="s">
        <v>24</v>
      </c>
      <c r="Q1354" s="53" t="s">
        <v>620</v>
      </c>
      <c r="R1354" s="34" t="s">
        <v>621</v>
      </c>
    </row>
    <row r="1355" spans="1:18" ht="66" hidden="1">
      <c r="A1355" s="53">
        <v>1</v>
      </c>
      <c r="B1355" s="90" t="s">
        <v>58</v>
      </c>
      <c r="C1355" s="53" t="s">
        <v>25</v>
      </c>
      <c r="D1355" s="53" t="s">
        <v>4172</v>
      </c>
      <c r="E1355" s="53" t="s">
        <v>652</v>
      </c>
      <c r="F1355" s="53" t="s">
        <v>549</v>
      </c>
      <c r="G1355" s="34" t="s">
        <v>4104</v>
      </c>
      <c r="H1355" s="53" t="s">
        <v>141</v>
      </c>
      <c r="I1355" s="34" t="s">
        <v>4105</v>
      </c>
      <c r="J1355" s="53"/>
      <c r="K1355" s="53"/>
      <c r="L1355" s="53"/>
      <c r="M1355" s="160">
        <v>20</v>
      </c>
      <c r="N1355" s="243">
        <v>46156</v>
      </c>
      <c r="O1355" s="244">
        <v>1</v>
      </c>
      <c r="P1355" s="53" t="s">
        <v>24</v>
      </c>
      <c r="Q1355" s="53" t="s">
        <v>643</v>
      </c>
      <c r="R1355" s="34" t="s">
        <v>644</v>
      </c>
    </row>
    <row r="1356" spans="1:18" ht="82.5" hidden="1">
      <c r="A1356" s="53">
        <v>2</v>
      </c>
      <c r="B1356" s="90" t="s">
        <v>4106</v>
      </c>
      <c r="C1356" s="53" t="s">
        <v>25</v>
      </c>
      <c r="D1356" s="53" t="s">
        <v>4175</v>
      </c>
      <c r="E1356" s="53" t="s">
        <v>584</v>
      </c>
      <c r="F1356" s="53" t="s">
        <v>552</v>
      </c>
      <c r="G1356" s="34" t="s">
        <v>4107</v>
      </c>
      <c r="H1356" s="53" t="s">
        <v>141</v>
      </c>
      <c r="I1356" s="34" t="s">
        <v>4108</v>
      </c>
      <c r="J1356" s="53"/>
      <c r="K1356" s="53"/>
      <c r="L1356" s="53"/>
      <c r="M1356" s="160">
        <v>20</v>
      </c>
      <c r="N1356" s="243">
        <v>46156</v>
      </c>
      <c r="O1356" s="244">
        <v>1</v>
      </c>
      <c r="P1356" s="53" t="s">
        <v>24</v>
      </c>
      <c r="Q1356" s="53" t="s">
        <v>643</v>
      </c>
      <c r="R1356" s="34" t="s">
        <v>644</v>
      </c>
    </row>
    <row r="1357" spans="1:18" ht="115.5" hidden="1">
      <c r="A1357" s="53">
        <v>3</v>
      </c>
      <c r="B1357" s="90" t="s">
        <v>4130</v>
      </c>
      <c r="C1357" s="53">
        <v>2000019489</v>
      </c>
      <c r="D1357" s="53" t="s">
        <v>4176</v>
      </c>
      <c r="E1357" s="53" t="s">
        <v>612</v>
      </c>
      <c r="F1357" s="53" t="s">
        <v>553</v>
      </c>
      <c r="G1357" s="34" t="s">
        <v>4131</v>
      </c>
      <c r="H1357" s="53" t="s">
        <v>141</v>
      </c>
      <c r="I1357" s="34" t="s">
        <v>4177</v>
      </c>
      <c r="J1357" s="53"/>
      <c r="K1357" s="53"/>
      <c r="L1357" s="53"/>
      <c r="M1357" s="160">
        <v>20</v>
      </c>
      <c r="N1357" s="243">
        <v>46156</v>
      </c>
      <c r="O1357" s="244">
        <v>1</v>
      </c>
      <c r="P1357" s="53" t="s">
        <v>53</v>
      </c>
      <c r="Q1357" s="53" t="s">
        <v>643</v>
      </c>
      <c r="R1357" s="34" t="s">
        <v>644</v>
      </c>
    </row>
    <row r="1358" spans="1:18" ht="66" hidden="1">
      <c r="A1358" s="53">
        <v>4</v>
      </c>
      <c r="B1358" s="90" t="s">
        <v>86</v>
      </c>
      <c r="C1358" s="53" t="s">
        <v>25</v>
      </c>
      <c r="D1358" s="53" t="s">
        <v>4175</v>
      </c>
      <c r="E1358" s="53" t="s">
        <v>584</v>
      </c>
      <c r="F1358" s="53" t="s">
        <v>552</v>
      </c>
      <c r="G1358" s="34" t="s">
        <v>4109</v>
      </c>
      <c r="H1358" s="53" t="s">
        <v>141</v>
      </c>
      <c r="I1358" s="34" t="s">
        <v>4110</v>
      </c>
      <c r="J1358" s="53"/>
      <c r="K1358" s="53"/>
      <c r="L1358" s="53"/>
      <c r="M1358" s="160">
        <v>20</v>
      </c>
      <c r="N1358" s="243">
        <v>46156</v>
      </c>
      <c r="O1358" s="244">
        <v>1</v>
      </c>
      <c r="P1358" s="53" t="s">
        <v>24</v>
      </c>
      <c r="Q1358" s="53" t="s">
        <v>643</v>
      </c>
      <c r="R1358" s="34" t="s">
        <v>644</v>
      </c>
    </row>
    <row r="1359" spans="1:18" ht="181.5" hidden="1">
      <c r="A1359" s="53">
        <v>1</v>
      </c>
      <c r="B1359" s="133" t="s">
        <v>4130</v>
      </c>
      <c r="C1359" s="53">
        <v>2000019489</v>
      </c>
      <c r="D1359" s="53" t="s">
        <v>4176</v>
      </c>
      <c r="E1359" s="53" t="s">
        <v>612</v>
      </c>
      <c r="F1359" s="53" t="s">
        <v>553</v>
      </c>
      <c r="G1359" s="34" t="s">
        <v>4131</v>
      </c>
      <c r="H1359" s="53" t="s">
        <v>141</v>
      </c>
      <c r="I1359" s="34" t="s">
        <v>4178</v>
      </c>
      <c r="J1359" s="53"/>
      <c r="K1359" s="53"/>
      <c r="L1359" s="53"/>
      <c r="M1359" s="160">
        <v>20</v>
      </c>
      <c r="N1359" s="243">
        <v>46157</v>
      </c>
      <c r="O1359" s="244">
        <v>1</v>
      </c>
      <c r="P1359" s="53" t="s">
        <v>53</v>
      </c>
      <c r="Q1359" s="53" t="s">
        <v>620</v>
      </c>
      <c r="R1359" s="34" t="s">
        <v>621</v>
      </c>
    </row>
    <row r="1360" spans="1:18" ht="49.5" hidden="1">
      <c r="A1360" s="53">
        <v>2</v>
      </c>
      <c r="B1360" s="133" t="s">
        <v>71</v>
      </c>
      <c r="C1360" s="53" t="s">
        <v>662</v>
      </c>
      <c r="D1360" s="53" t="s">
        <v>4179</v>
      </c>
      <c r="E1360" s="53" t="s">
        <v>652</v>
      </c>
      <c r="F1360" s="53" t="s">
        <v>549</v>
      </c>
      <c r="G1360" s="34" t="s">
        <v>4111</v>
      </c>
      <c r="H1360" s="53" t="s">
        <v>141</v>
      </c>
      <c r="I1360" s="34" t="s">
        <v>4112</v>
      </c>
      <c r="J1360" s="53"/>
      <c r="K1360" s="53"/>
      <c r="L1360" s="53"/>
      <c r="M1360" s="160">
        <v>20</v>
      </c>
      <c r="N1360" s="243">
        <v>46157</v>
      </c>
      <c r="O1360" s="244">
        <v>1</v>
      </c>
      <c r="P1360" s="53" t="s">
        <v>24</v>
      </c>
      <c r="Q1360" s="53" t="s">
        <v>620</v>
      </c>
      <c r="R1360" s="34" t="s">
        <v>621</v>
      </c>
    </row>
    <row r="1361" spans="1:18" ht="66" hidden="1">
      <c r="A1361" s="53">
        <v>3</v>
      </c>
      <c r="B1361" s="90" t="s">
        <v>59</v>
      </c>
      <c r="C1361" s="53" t="s">
        <v>662</v>
      </c>
      <c r="D1361" s="53" t="s">
        <v>4179</v>
      </c>
      <c r="E1361" s="53" t="s">
        <v>652</v>
      </c>
      <c r="F1361" s="53" t="s">
        <v>549</v>
      </c>
      <c r="G1361" s="34" t="s">
        <v>4113</v>
      </c>
      <c r="H1361" s="53" t="s">
        <v>141</v>
      </c>
      <c r="I1361" s="34" t="s">
        <v>4114</v>
      </c>
      <c r="J1361" s="53"/>
      <c r="K1361" s="53"/>
      <c r="L1361" s="53"/>
      <c r="M1361" s="160">
        <v>20</v>
      </c>
      <c r="N1361" s="243">
        <v>46157</v>
      </c>
      <c r="O1361" s="244">
        <v>1</v>
      </c>
      <c r="P1361" s="53" t="s">
        <v>24</v>
      </c>
      <c r="Q1361" s="53" t="s">
        <v>620</v>
      </c>
      <c r="R1361" s="34" t="s">
        <v>621</v>
      </c>
    </row>
    <row r="1362" spans="1:18" ht="66" hidden="1">
      <c r="A1362" s="53">
        <v>4</v>
      </c>
      <c r="B1362" s="90" t="s">
        <v>4115</v>
      </c>
      <c r="C1362" s="53" t="s">
        <v>662</v>
      </c>
      <c r="D1362" s="53" t="s">
        <v>4180</v>
      </c>
      <c r="E1362" s="53" t="s">
        <v>584</v>
      </c>
      <c r="F1362" s="53" t="s">
        <v>677</v>
      </c>
      <c r="G1362" s="34" t="s">
        <v>635</v>
      </c>
      <c r="H1362" s="53" t="s">
        <v>141</v>
      </c>
      <c r="I1362" s="34" t="s">
        <v>4116</v>
      </c>
      <c r="J1362" s="53"/>
      <c r="K1362" s="53"/>
      <c r="L1362" s="53"/>
      <c r="M1362" s="160">
        <v>20</v>
      </c>
      <c r="N1362" s="243">
        <v>46157</v>
      </c>
      <c r="O1362" s="244">
        <v>1</v>
      </c>
      <c r="P1362" s="53" t="s">
        <v>24</v>
      </c>
      <c r="Q1362" s="53" t="s">
        <v>620</v>
      </c>
      <c r="R1362" s="34" t="s">
        <v>621</v>
      </c>
    </row>
    <row r="1363" spans="1:18" ht="66" hidden="1">
      <c r="A1363" s="53">
        <v>5</v>
      </c>
      <c r="B1363" s="90" t="s">
        <v>4117</v>
      </c>
      <c r="C1363" s="53" t="s">
        <v>662</v>
      </c>
      <c r="D1363" s="53" t="s">
        <v>4180</v>
      </c>
      <c r="E1363" s="53" t="s">
        <v>584</v>
      </c>
      <c r="F1363" s="53" t="s">
        <v>677</v>
      </c>
      <c r="G1363" s="34" t="s">
        <v>635</v>
      </c>
      <c r="H1363" s="53" t="s">
        <v>141</v>
      </c>
      <c r="I1363" s="34" t="s">
        <v>4116</v>
      </c>
      <c r="J1363" s="53"/>
      <c r="K1363" s="53"/>
      <c r="L1363" s="53"/>
      <c r="M1363" s="160">
        <v>20</v>
      </c>
      <c r="N1363" s="243">
        <v>46157</v>
      </c>
      <c r="O1363" s="244">
        <v>1</v>
      </c>
      <c r="P1363" s="53" t="s">
        <v>24</v>
      </c>
      <c r="Q1363" s="53" t="s">
        <v>620</v>
      </c>
      <c r="R1363" s="34" t="s">
        <v>621</v>
      </c>
    </row>
    <row r="1364" spans="1:18" ht="66" hidden="1">
      <c r="A1364" s="53">
        <v>6</v>
      </c>
      <c r="B1364" s="90" t="s">
        <v>4118</v>
      </c>
      <c r="C1364" s="53" t="s">
        <v>662</v>
      </c>
      <c r="D1364" s="53" t="s">
        <v>4180</v>
      </c>
      <c r="E1364" s="53" t="s">
        <v>584</v>
      </c>
      <c r="F1364" s="53" t="s">
        <v>554</v>
      </c>
      <c r="G1364" s="34" t="s">
        <v>4119</v>
      </c>
      <c r="H1364" s="53" t="s">
        <v>141</v>
      </c>
      <c r="I1364" s="34" t="s">
        <v>4120</v>
      </c>
      <c r="J1364" s="53"/>
      <c r="K1364" s="53"/>
      <c r="L1364" s="53"/>
      <c r="M1364" s="160">
        <v>20</v>
      </c>
      <c r="N1364" s="243">
        <v>46157</v>
      </c>
      <c r="O1364" s="244">
        <v>1</v>
      </c>
      <c r="P1364" s="53" t="s">
        <v>24</v>
      </c>
      <c r="Q1364" s="53" t="s">
        <v>620</v>
      </c>
      <c r="R1364" s="34" t="s">
        <v>621</v>
      </c>
    </row>
    <row r="1365" spans="1:18" ht="66" hidden="1">
      <c r="A1365" s="53">
        <v>7</v>
      </c>
      <c r="B1365" s="90" t="s">
        <v>4121</v>
      </c>
      <c r="C1365" s="53" t="s">
        <v>662</v>
      </c>
      <c r="D1365" s="53" t="s">
        <v>4181</v>
      </c>
      <c r="E1365" s="53" t="s">
        <v>612</v>
      </c>
      <c r="F1365" s="53" t="s">
        <v>554</v>
      </c>
      <c r="G1365" s="34" t="s">
        <v>1479</v>
      </c>
      <c r="H1365" s="53" t="s">
        <v>141</v>
      </c>
      <c r="I1365" s="34" t="s">
        <v>4122</v>
      </c>
      <c r="J1365" s="53"/>
      <c r="K1365" s="53"/>
      <c r="L1365" s="53"/>
      <c r="M1365" s="160">
        <v>20</v>
      </c>
      <c r="N1365" s="243">
        <v>46157</v>
      </c>
      <c r="O1365" s="244">
        <v>1</v>
      </c>
      <c r="P1365" s="53" t="s">
        <v>53</v>
      </c>
      <c r="Q1365" s="53" t="s">
        <v>620</v>
      </c>
      <c r="R1365" s="34" t="s">
        <v>621</v>
      </c>
    </row>
    <row r="1366" spans="1:18" ht="49.5" hidden="1">
      <c r="A1366" s="53">
        <v>8</v>
      </c>
      <c r="B1366" s="90" t="s">
        <v>4123</v>
      </c>
      <c r="C1366" s="53" t="s">
        <v>662</v>
      </c>
      <c r="D1366" s="53" t="s">
        <v>4182</v>
      </c>
      <c r="E1366" s="53" t="s">
        <v>592</v>
      </c>
      <c r="F1366" s="53" t="s">
        <v>554</v>
      </c>
      <c r="G1366" s="34" t="s">
        <v>4119</v>
      </c>
      <c r="H1366" s="53" t="s">
        <v>141</v>
      </c>
      <c r="I1366" s="34" t="s">
        <v>4124</v>
      </c>
      <c r="J1366" s="53"/>
      <c r="K1366" s="53"/>
      <c r="L1366" s="53"/>
      <c r="M1366" s="160">
        <v>20</v>
      </c>
      <c r="N1366" s="243">
        <v>46157</v>
      </c>
      <c r="O1366" s="244">
        <v>1</v>
      </c>
      <c r="P1366" s="53" t="s">
        <v>24</v>
      </c>
      <c r="Q1366" s="53" t="s">
        <v>620</v>
      </c>
      <c r="R1366" s="34" t="s">
        <v>621</v>
      </c>
    </row>
    <row r="1367" spans="1:18" ht="66" hidden="1">
      <c r="A1367" s="53">
        <v>9</v>
      </c>
      <c r="B1367" s="90" t="s">
        <v>4125</v>
      </c>
      <c r="C1367" s="53">
        <v>200000020115</v>
      </c>
      <c r="D1367" s="53" t="s">
        <v>4182</v>
      </c>
      <c r="E1367" s="53" t="s">
        <v>592</v>
      </c>
      <c r="F1367" s="53" t="s">
        <v>553</v>
      </c>
      <c r="G1367" s="34" t="s">
        <v>4126</v>
      </c>
      <c r="H1367" s="53" t="s">
        <v>141</v>
      </c>
      <c r="I1367" s="34" t="s">
        <v>4127</v>
      </c>
      <c r="J1367" s="53"/>
      <c r="K1367" s="53"/>
      <c r="L1367" s="53"/>
      <c r="M1367" s="160">
        <v>20</v>
      </c>
      <c r="N1367" s="243">
        <v>46157</v>
      </c>
      <c r="O1367" s="244">
        <v>1</v>
      </c>
      <c r="P1367" s="53" t="s">
        <v>24</v>
      </c>
      <c r="Q1367" s="53" t="s">
        <v>620</v>
      </c>
      <c r="R1367" s="34" t="s">
        <v>621</v>
      </c>
    </row>
    <row r="1368" spans="1:18" ht="66" hidden="1">
      <c r="A1368" s="53">
        <v>1</v>
      </c>
      <c r="B1368" s="90" t="s">
        <v>4089</v>
      </c>
      <c r="C1368" s="53" t="s">
        <v>25</v>
      </c>
      <c r="D1368" s="53" t="s">
        <v>4183</v>
      </c>
      <c r="E1368" s="53" t="s">
        <v>584</v>
      </c>
      <c r="F1368" s="53" t="s">
        <v>554</v>
      </c>
      <c r="G1368" s="34" t="s">
        <v>4128</v>
      </c>
      <c r="H1368" s="53" t="s">
        <v>141</v>
      </c>
      <c r="I1368" s="34" t="s">
        <v>4129</v>
      </c>
      <c r="J1368" s="53"/>
      <c r="K1368" s="53"/>
      <c r="L1368" s="53"/>
      <c r="M1368" s="160">
        <v>20</v>
      </c>
      <c r="N1368" s="243">
        <v>46157</v>
      </c>
      <c r="O1368" s="244">
        <v>0.5</v>
      </c>
      <c r="P1368" s="53" t="s">
        <v>24</v>
      </c>
      <c r="Q1368" s="53" t="s">
        <v>643</v>
      </c>
      <c r="R1368" s="34" t="s">
        <v>644</v>
      </c>
    </row>
    <row r="1369" spans="1:18" ht="181.5" hidden="1">
      <c r="A1369" s="53">
        <v>1</v>
      </c>
      <c r="B1369" s="90" t="s">
        <v>4130</v>
      </c>
      <c r="C1369" s="53">
        <v>2000019489</v>
      </c>
      <c r="D1369" s="53" t="s">
        <v>4176</v>
      </c>
      <c r="E1369" s="53" t="s">
        <v>612</v>
      </c>
      <c r="F1369" s="53" t="s">
        <v>553</v>
      </c>
      <c r="G1369" s="34" t="s">
        <v>4131</v>
      </c>
      <c r="H1369" s="53" t="s">
        <v>141</v>
      </c>
      <c r="I1369" s="34" t="s">
        <v>4132</v>
      </c>
      <c r="J1369" s="53"/>
      <c r="K1369" s="53"/>
      <c r="L1369" s="53"/>
      <c r="M1369" s="160">
        <v>20</v>
      </c>
      <c r="N1369" s="243">
        <v>46157</v>
      </c>
      <c r="O1369" s="244">
        <v>2</v>
      </c>
      <c r="P1369" s="53" t="s">
        <v>53</v>
      </c>
      <c r="Q1369" s="53" t="s">
        <v>643</v>
      </c>
      <c r="R1369" s="34" t="s">
        <v>644</v>
      </c>
    </row>
    <row r="1370" spans="1:18" ht="82.5" hidden="1">
      <c r="A1370" s="53">
        <v>3</v>
      </c>
      <c r="B1370" s="90" t="s">
        <v>4133</v>
      </c>
      <c r="C1370" s="53" t="s">
        <v>25</v>
      </c>
      <c r="D1370" s="53" t="s">
        <v>4183</v>
      </c>
      <c r="E1370" s="53" t="s">
        <v>612</v>
      </c>
      <c r="F1370" s="53" t="s">
        <v>553</v>
      </c>
      <c r="G1370" s="34" t="s">
        <v>4134</v>
      </c>
      <c r="H1370" s="53" t="s">
        <v>141</v>
      </c>
      <c r="I1370" s="34" t="s">
        <v>4135</v>
      </c>
      <c r="J1370" s="53"/>
      <c r="K1370" s="53"/>
      <c r="L1370" s="53"/>
      <c r="M1370" s="160">
        <v>20</v>
      </c>
      <c r="N1370" s="243">
        <v>46157</v>
      </c>
      <c r="O1370" s="244">
        <v>1</v>
      </c>
      <c r="P1370" s="53" t="s">
        <v>24</v>
      </c>
      <c r="Q1370" s="53" t="s">
        <v>643</v>
      </c>
      <c r="R1370" s="34" t="s">
        <v>644</v>
      </c>
    </row>
    <row r="1371" spans="1:18" hidden="1">
      <c r="A1371" s="50">
        <v>1</v>
      </c>
      <c r="B1371" s="173" t="s">
        <v>4130</v>
      </c>
      <c r="C1371" s="50">
        <v>2000019489</v>
      </c>
      <c r="D1371" s="50" t="s">
        <v>4206</v>
      </c>
      <c r="E1371" s="50" t="s">
        <v>612</v>
      </c>
      <c r="F1371" s="50" t="s">
        <v>553</v>
      </c>
      <c r="G1371" s="222" t="s">
        <v>4207</v>
      </c>
      <c r="H1371" s="50" t="s">
        <v>141</v>
      </c>
      <c r="I1371" s="222" t="s">
        <v>4208</v>
      </c>
      <c r="J1371" s="50"/>
      <c r="K1371" s="50"/>
      <c r="L1371" s="50"/>
      <c r="M1371" s="54">
        <v>21</v>
      </c>
      <c r="N1371" s="226">
        <v>46158</v>
      </c>
      <c r="O1371" s="225">
        <v>3</v>
      </c>
      <c r="P1371" s="50" t="s">
        <v>24</v>
      </c>
      <c r="Q1371" s="50" t="s">
        <v>597</v>
      </c>
      <c r="R1371" s="222" t="s">
        <v>683</v>
      </c>
    </row>
    <row r="1372" spans="1:18" hidden="1">
      <c r="A1372" s="50">
        <v>2</v>
      </c>
      <c r="B1372" s="320" t="s">
        <v>4209</v>
      </c>
      <c r="C1372" s="50" t="s">
        <v>25</v>
      </c>
      <c r="D1372" s="50" t="s">
        <v>4210</v>
      </c>
      <c r="E1372" s="50" t="s">
        <v>652</v>
      </c>
      <c r="F1372" s="50" t="s">
        <v>549</v>
      </c>
      <c r="G1372" s="222" t="s">
        <v>4211</v>
      </c>
      <c r="H1372" s="50" t="s">
        <v>141</v>
      </c>
      <c r="I1372" s="222" t="s">
        <v>4212</v>
      </c>
      <c r="J1372" s="50"/>
      <c r="K1372" s="50"/>
      <c r="L1372" s="50"/>
      <c r="M1372" s="54">
        <v>21</v>
      </c>
      <c r="N1372" s="226">
        <v>46158</v>
      </c>
      <c r="O1372" s="225">
        <v>1</v>
      </c>
      <c r="P1372" s="50" t="s">
        <v>24</v>
      </c>
      <c r="Q1372" s="50" t="s">
        <v>597</v>
      </c>
      <c r="R1372" s="222" t="s">
        <v>683</v>
      </c>
    </row>
    <row r="1373" spans="1:18" hidden="1">
      <c r="A1373" s="50">
        <v>3</v>
      </c>
      <c r="B1373" s="320" t="s">
        <v>1066</v>
      </c>
      <c r="C1373" s="50" t="s">
        <v>25</v>
      </c>
      <c r="D1373" s="50" t="s">
        <v>4213</v>
      </c>
      <c r="E1373" s="50" t="s">
        <v>612</v>
      </c>
      <c r="F1373" s="50" t="s">
        <v>552</v>
      </c>
      <c r="G1373" s="222" t="s">
        <v>4214</v>
      </c>
      <c r="H1373" s="50" t="s">
        <v>141</v>
      </c>
      <c r="I1373" s="222" t="s">
        <v>4215</v>
      </c>
      <c r="J1373" s="50"/>
      <c r="K1373" s="50"/>
      <c r="L1373" s="50"/>
      <c r="M1373" s="54">
        <v>21</v>
      </c>
      <c r="N1373" s="226">
        <v>46158</v>
      </c>
      <c r="O1373" s="225">
        <v>3</v>
      </c>
      <c r="P1373" s="50" t="s">
        <v>24</v>
      </c>
      <c r="Q1373" s="50" t="s">
        <v>597</v>
      </c>
      <c r="R1373" s="222" t="s">
        <v>683</v>
      </c>
    </row>
    <row r="1374" spans="1:18" hidden="1">
      <c r="A1374" s="50">
        <v>4</v>
      </c>
      <c r="B1374" s="320" t="s">
        <v>4216</v>
      </c>
      <c r="C1374" s="50" t="s">
        <v>25</v>
      </c>
      <c r="D1374" s="50" t="s">
        <v>4217</v>
      </c>
      <c r="E1374" s="50" t="s">
        <v>592</v>
      </c>
      <c r="F1374" s="50" t="s">
        <v>554</v>
      </c>
      <c r="G1374" s="222" t="s">
        <v>4218</v>
      </c>
      <c r="H1374" s="50" t="s">
        <v>141</v>
      </c>
      <c r="I1374" s="222" t="s">
        <v>4219</v>
      </c>
      <c r="J1374" s="50"/>
      <c r="K1374" s="50"/>
      <c r="L1374" s="50"/>
      <c r="M1374" s="54">
        <v>21</v>
      </c>
      <c r="N1374" s="226">
        <v>46158</v>
      </c>
      <c r="O1374" s="225">
        <v>1.5</v>
      </c>
      <c r="P1374" s="50" t="s">
        <v>24</v>
      </c>
      <c r="Q1374" s="50" t="s">
        <v>597</v>
      </c>
      <c r="R1374" s="222" t="s">
        <v>683</v>
      </c>
    </row>
    <row r="1375" spans="1:18" hidden="1">
      <c r="A1375" s="50">
        <v>5</v>
      </c>
      <c r="B1375" s="320" t="s">
        <v>2542</v>
      </c>
      <c r="C1375" s="50" t="s">
        <v>25</v>
      </c>
      <c r="D1375" s="50" t="s">
        <v>4220</v>
      </c>
      <c r="E1375" s="50" t="s">
        <v>652</v>
      </c>
      <c r="F1375" s="50" t="s">
        <v>554</v>
      </c>
      <c r="G1375" s="222" t="s">
        <v>4221</v>
      </c>
      <c r="H1375" s="50" t="s">
        <v>141</v>
      </c>
      <c r="I1375" s="222" t="s">
        <v>4222</v>
      </c>
      <c r="J1375" s="50"/>
      <c r="K1375" s="50"/>
      <c r="L1375" s="50"/>
      <c r="M1375" s="54">
        <v>21</v>
      </c>
      <c r="N1375" s="226">
        <v>46158</v>
      </c>
      <c r="O1375" s="225">
        <v>1</v>
      </c>
      <c r="P1375" s="50" t="s">
        <v>24</v>
      </c>
      <c r="Q1375" s="50" t="s">
        <v>597</v>
      </c>
      <c r="R1375" s="222" t="s">
        <v>683</v>
      </c>
    </row>
    <row r="1376" spans="1:18" hidden="1">
      <c r="A1376" s="50">
        <v>6</v>
      </c>
      <c r="B1376" s="320" t="s">
        <v>4223</v>
      </c>
      <c r="C1376" s="50" t="s">
        <v>25</v>
      </c>
      <c r="D1376" s="50" t="s">
        <v>4224</v>
      </c>
      <c r="E1376" s="50" t="s">
        <v>652</v>
      </c>
      <c r="F1376" s="50" t="s">
        <v>550</v>
      </c>
      <c r="G1376" s="222" t="s">
        <v>4225</v>
      </c>
      <c r="H1376" s="50" t="s">
        <v>141</v>
      </c>
      <c r="I1376" s="222" t="s">
        <v>4226</v>
      </c>
      <c r="J1376" s="50"/>
      <c r="K1376" s="50"/>
      <c r="L1376" s="50"/>
      <c r="M1376" s="54">
        <v>21</v>
      </c>
      <c r="N1376" s="226">
        <v>46158</v>
      </c>
      <c r="O1376" s="225">
        <v>3</v>
      </c>
      <c r="P1376" s="50" t="s">
        <v>53</v>
      </c>
      <c r="Q1376" s="50" t="s">
        <v>597</v>
      </c>
      <c r="R1376" s="222" t="s">
        <v>683</v>
      </c>
    </row>
    <row r="1377" spans="1:18" hidden="1">
      <c r="A1377" s="50">
        <v>1</v>
      </c>
      <c r="B1377" s="320" t="s">
        <v>4130</v>
      </c>
      <c r="C1377" s="50" t="s">
        <v>25</v>
      </c>
      <c r="D1377" s="50" t="s">
        <v>4206</v>
      </c>
      <c r="E1377" s="50" t="s">
        <v>612</v>
      </c>
      <c r="F1377" s="50" t="s">
        <v>553</v>
      </c>
      <c r="G1377" s="222" t="s">
        <v>3118</v>
      </c>
      <c r="H1377" s="50" t="s">
        <v>141</v>
      </c>
      <c r="I1377" s="222" t="s">
        <v>4227</v>
      </c>
      <c r="J1377" s="50"/>
      <c r="K1377" s="50"/>
      <c r="L1377" s="50"/>
      <c r="M1377" s="54">
        <v>21</v>
      </c>
      <c r="N1377" s="226">
        <v>46158</v>
      </c>
      <c r="O1377" s="225">
        <v>1</v>
      </c>
      <c r="P1377" s="50" t="s">
        <v>24</v>
      </c>
      <c r="Q1377" s="50" t="s">
        <v>597</v>
      </c>
      <c r="R1377" s="222" t="s">
        <v>683</v>
      </c>
    </row>
    <row r="1378" spans="1:18" hidden="1">
      <c r="A1378" s="50">
        <v>2</v>
      </c>
      <c r="B1378" s="320" t="s">
        <v>2790</v>
      </c>
      <c r="C1378" s="50" t="s">
        <v>25</v>
      </c>
      <c r="D1378" s="50" t="s">
        <v>4210</v>
      </c>
      <c r="E1378" s="50" t="s">
        <v>592</v>
      </c>
      <c r="F1378" s="50" t="s">
        <v>553</v>
      </c>
      <c r="G1378" s="222" t="s">
        <v>4228</v>
      </c>
      <c r="H1378" s="50" t="s">
        <v>141</v>
      </c>
      <c r="I1378" s="222" t="s">
        <v>4229</v>
      </c>
      <c r="J1378" s="50"/>
      <c r="K1378" s="50"/>
      <c r="L1378" s="50"/>
      <c r="M1378" s="54">
        <v>21</v>
      </c>
      <c r="N1378" s="226">
        <v>46158</v>
      </c>
      <c r="O1378" s="225">
        <v>1</v>
      </c>
      <c r="P1378" s="50" t="s">
        <v>24</v>
      </c>
      <c r="Q1378" s="50" t="s">
        <v>597</v>
      </c>
      <c r="R1378" s="222" t="s">
        <v>683</v>
      </c>
    </row>
    <row r="1379" spans="1:18" hidden="1">
      <c r="A1379" s="50">
        <v>3</v>
      </c>
      <c r="B1379" s="320" t="s">
        <v>577</v>
      </c>
      <c r="C1379" s="50" t="s">
        <v>25</v>
      </c>
      <c r="D1379" s="50" t="s">
        <v>4230</v>
      </c>
      <c r="E1379" s="50" t="s">
        <v>573</v>
      </c>
      <c r="F1379" s="50" t="s">
        <v>551</v>
      </c>
      <c r="G1379" s="222" t="s">
        <v>4231</v>
      </c>
      <c r="H1379" s="50" t="s">
        <v>141</v>
      </c>
      <c r="I1379" s="222" t="s">
        <v>4232</v>
      </c>
      <c r="J1379" s="50"/>
      <c r="K1379" s="50"/>
      <c r="L1379" s="50"/>
      <c r="M1379" s="54">
        <v>21</v>
      </c>
      <c r="N1379" s="226">
        <v>46158</v>
      </c>
      <c r="O1379" s="225">
        <v>2</v>
      </c>
      <c r="P1379" s="50" t="s">
        <v>24</v>
      </c>
      <c r="Q1379" s="50" t="s">
        <v>597</v>
      </c>
      <c r="R1379" s="222" t="s">
        <v>683</v>
      </c>
    </row>
    <row r="1380" spans="1:18" hidden="1">
      <c r="A1380" s="50">
        <v>4</v>
      </c>
      <c r="B1380" s="173" t="s">
        <v>4233</v>
      </c>
      <c r="C1380" s="50" t="s">
        <v>25</v>
      </c>
      <c r="D1380" s="50" t="s">
        <v>4230</v>
      </c>
      <c r="E1380" s="50" t="s">
        <v>573</v>
      </c>
      <c r="F1380" s="50" t="s">
        <v>554</v>
      </c>
      <c r="G1380" s="222" t="s">
        <v>4234</v>
      </c>
      <c r="H1380" s="50" t="s">
        <v>141</v>
      </c>
      <c r="I1380" s="222" t="s">
        <v>4235</v>
      </c>
      <c r="J1380" s="50"/>
      <c r="K1380" s="50"/>
      <c r="L1380" s="50"/>
      <c r="M1380" s="54">
        <v>21</v>
      </c>
      <c r="N1380" s="226">
        <v>46158</v>
      </c>
      <c r="O1380" s="225">
        <v>1</v>
      </c>
      <c r="P1380" s="50" t="s">
        <v>24</v>
      </c>
      <c r="Q1380" s="50" t="s">
        <v>597</v>
      </c>
      <c r="R1380" s="222" t="s">
        <v>683</v>
      </c>
    </row>
    <row r="1381" spans="1:18" hidden="1">
      <c r="A1381" s="50">
        <v>5</v>
      </c>
      <c r="B1381" s="173" t="s">
        <v>4236</v>
      </c>
      <c r="C1381" s="50" t="s">
        <v>25</v>
      </c>
      <c r="D1381" s="50" t="s">
        <v>4230</v>
      </c>
      <c r="E1381" s="50" t="s">
        <v>573</v>
      </c>
      <c r="F1381" s="50" t="s">
        <v>558</v>
      </c>
      <c r="G1381" s="222" t="s">
        <v>4237</v>
      </c>
      <c r="H1381" s="50" t="s">
        <v>141</v>
      </c>
      <c r="I1381" s="222" t="s">
        <v>4238</v>
      </c>
      <c r="J1381" s="50"/>
      <c r="K1381" s="50"/>
      <c r="L1381" s="50"/>
      <c r="M1381" s="54">
        <v>21</v>
      </c>
      <c r="N1381" s="226">
        <v>46158</v>
      </c>
      <c r="O1381" s="225">
        <v>1.5</v>
      </c>
      <c r="P1381" s="50" t="s">
        <v>24</v>
      </c>
      <c r="Q1381" s="50" t="s">
        <v>597</v>
      </c>
      <c r="R1381" s="222" t="s">
        <v>683</v>
      </c>
    </row>
    <row r="1382" spans="1:18">
      <c r="A1382" s="50">
        <v>6</v>
      </c>
      <c r="B1382" s="320" t="s">
        <v>4239</v>
      </c>
      <c r="C1382" s="50" t="s">
        <v>25</v>
      </c>
      <c r="D1382" s="50" t="s">
        <v>4240</v>
      </c>
      <c r="E1382" s="50" t="s">
        <v>612</v>
      </c>
      <c r="F1382" s="50" t="s">
        <v>554</v>
      </c>
      <c r="G1382" s="222" t="s">
        <v>4200</v>
      </c>
      <c r="H1382" s="50" t="s">
        <v>141</v>
      </c>
      <c r="I1382" s="222" t="s">
        <v>4241</v>
      </c>
      <c r="J1382" s="50"/>
      <c r="K1382" s="50"/>
      <c r="L1382" s="50"/>
      <c r="M1382" s="54">
        <v>21</v>
      </c>
      <c r="N1382" s="226">
        <v>46158</v>
      </c>
      <c r="O1382" s="225">
        <v>1</v>
      </c>
      <c r="P1382" s="50" t="s">
        <v>53</v>
      </c>
      <c r="Q1382" s="50" t="s">
        <v>597</v>
      </c>
      <c r="R1382" s="222" t="s">
        <v>683</v>
      </c>
    </row>
    <row r="1383" spans="1:18" hidden="1">
      <c r="A1383" s="50">
        <v>1</v>
      </c>
      <c r="B1383" s="320" t="s">
        <v>485</v>
      </c>
      <c r="C1383" s="50" t="s">
        <v>25</v>
      </c>
      <c r="D1383" s="50" t="s">
        <v>4242</v>
      </c>
      <c r="E1383" s="50" t="s">
        <v>573</v>
      </c>
      <c r="F1383" s="50" t="s">
        <v>551</v>
      </c>
      <c r="G1383" s="222" t="s">
        <v>2002</v>
      </c>
      <c r="H1383" s="50" t="s">
        <v>141</v>
      </c>
      <c r="I1383" s="222" t="s">
        <v>4243</v>
      </c>
      <c r="J1383" s="50"/>
      <c r="K1383" s="50"/>
      <c r="L1383" s="50"/>
      <c r="M1383" s="54">
        <v>21</v>
      </c>
      <c r="N1383" s="226">
        <v>46159</v>
      </c>
      <c r="O1383" s="225">
        <v>1</v>
      </c>
      <c r="P1383" s="50" t="s">
        <v>24</v>
      </c>
      <c r="Q1383" s="50" t="s">
        <v>575</v>
      </c>
      <c r="R1383" s="222" t="s">
        <v>708</v>
      </c>
    </row>
    <row r="1384" spans="1:18" hidden="1">
      <c r="A1384" s="50">
        <v>2</v>
      </c>
      <c r="B1384" s="173" t="s">
        <v>4244</v>
      </c>
      <c r="C1384" s="50">
        <v>2000020132</v>
      </c>
      <c r="D1384" s="50" t="s">
        <v>4242</v>
      </c>
      <c r="E1384" s="50" t="s">
        <v>573</v>
      </c>
      <c r="F1384" s="50" t="s">
        <v>551</v>
      </c>
      <c r="G1384" s="222" t="s">
        <v>4245</v>
      </c>
      <c r="H1384" s="50" t="s">
        <v>141</v>
      </c>
      <c r="I1384" s="222" t="s">
        <v>4246</v>
      </c>
      <c r="J1384" s="50"/>
      <c r="K1384" s="50"/>
      <c r="L1384" s="50"/>
      <c r="M1384" s="54">
        <v>21</v>
      </c>
      <c r="N1384" s="226">
        <v>46159</v>
      </c>
      <c r="O1384" s="225">
        <v>1</v>
      </c>
      <c r="P1384" s="50" t="s">
        <v>53</v>
      </c>
      <c r="Q1384" s="50" t="s">
        <v>575</v>
      </c>
      <c r="R1384" s="222" t="s">
        <v>708</v>
      </c>
    </row>
    <row r="1385" spans="1:18" hidden="1">
      <c r="A1385" s="50">
        <v>3</v>
      </c>
      <c r="B1385" s="320" t="s">
        <v>59</v>
      </c>
      <c r="C1385" s="50" t="s">
        <v>25</v>
      </c>
      <c r="D1385" s="50" t="s">
        <v>4247</v>
      </c>
      <c r="E1385" s="50" t="s">
        <v>652</v>
      </c>
      <c r="F1385" s="50" t="s">
        <v>549</v>
      </c>
      <c r="G1385" s="222" t="s">
        <v>4248</v>
      </c>
      <c r="H1385" s="50" t="s">
        <v>141</v>
      </c>
      <c r="I1385" s="222" t="s">
        <v>4249</v>
      </c>
      <c r="J1385" s="50"/>
      <c r="K1385" s="50"/>
      <c r="L1385" s="50"/>
      <c r="M1385" s="54">
        <v>21</v>
      </c>
      <c r="N1385" s="226">
        <v>46159</v>
      </c>
      <c r="O1385" s="225">
        <v>1</v>
      </c>
      <c r="P1385" s="50" t="s">
        <v>24</v>
      </c>
      <c r="Q1385" s="50" t="s">
        <v>575</v>
      </c>
      <c r="R1385" s="222" t="s">
        <v>708</v>
      </c>
    </row>
    <row r="1386" spans="1:18" hidden="1">
      <c r="A1386" s="50">
        <v>1</v>
      </c>
      <c r="B1386" s="320" t="s">
        <v>58</v>
      </c>
      <c r="C1386" s="50" t="s">
        <v>662</v>
      </c>
      <c r="D1386" s="50" t="s">
        <v>4250</v>
      </c>
      <c r="E1386" s="50" t="s">
        <v>652</v>
      </c>
      <c r="F1386" s="50" t="s">
        <v>551</v>
      </c>
      <c r="G1386" s="222" t="s">
        <v>103</v>
      </c>
      <c r="H1386" s="50" t="s">
        <v>141</v>
      </c>
      <c r="I1386" s="222" t="s">
        <v>4251</v>
      </c>
      <c r="J1386" s="50"/>
      <c r="K1386" s="50"/>
      <c r="L1386" s="50"/>
      <c r="M1386" s="54">
        <v>21</v>
      </c>
      <c r="N1386" s="226">
        <v>46160</v>
      </c>
      <c r="O1386" s="225">
        <v>1</v>
      </c>
      <c r="P1386" s="50" t="s">
        <v>24</v>
      </c>
      <c r="Q1386" s="50" t="s">
        <v>643</v>
      </c>
      <c r="R1386" s="222" t="s">
        <v>766</v>
      </c>
    </row>
    <row r="1387" spans="1:18" hidden="1">
      <c r="A1387" s="50">
        <v>2</v>
      </c>
      <c r="B1387" s="320" t="s">
        <v>101</v>
      </c>
      <c r="C1387" s="50">
        <v>2000019501</v>
      </c>
      <c r="D1387" s="50" t="s">
        <v>4250</v>
      </c>
      <c r="E1387" s="50" t="s">
        <v>652</v>
      </c>
      <c r="F1387" s="50" t="s">
        <v>551</v>
      </c>
      <c r="G1387" s="222" t="s">
        <v>1332</v>
      </c>
      <c r="H1387" s="50" t="s">
        <v>141</v>
      </c>
      <c r="I1387" s="222" t="s">
        <v>4252</v>
      </c>
      <c r="J1387" s="50"/>
      <c r="K1387" s="50"/>
      <c r="L1387" s="50"/>
      <c r="M1387" s="54">
        <v>21</v>
      </c>
      <c r="N1387" s="226">
        <v>46160</v>
      </c>
      <c r="O1387" s="225">
        <v>1</v>
      </c>
      <c r="P1387" s="50" t="s">
        <v>24</v>
      </c>
      <c r="Q1387" s="50" t="s">
        <v>643</v>
      </c>
      <c r="R1387" s="222" t="s">
        <v>766</v>
      </c>
    </row>
    <row r="1388" spans="1:18" hidden="1">
      <c r="A1388" s="50">
        <v>3</v>
      </c>
      <c r="B1388" s="320" t="s">
        <v>59</v>
      </c>
      <c r="C1388" s="50" t="s">
        <v>662</v>
      </c>
      <c r="D1388" s="50" t="e">
        <v>#REF!</v>
      </c>
      <c r="E1388" s="50" t="s">
        <v>652</v>
      </c>
      <c r="F1388" s="50" t="s">
        <v>549</v>
      </c>
      <c r="G1388" s="222" t="s">
        <v>1842</v>
      </c>
      <c r="H1388" s="50" t="s">
        <v>141</v>
      </c>
      <c r="I1388" s="222" t="s">
        <v>4253</v>
      </c>
      <c r="J1388" s="50"/>
      <c r="K1388" s="50"/>
      <c r="L1388" s="50"/>
      <c r="M1388" s="54">
        <v>21</v>
      </c>
      <c r="N1388" s="226">
        <v>46160</v>
      </c>
      <c r="O1388" s="225">
        <v>1</v>
      </c>
      <c r="P1388" s="50" t="s">
        <v>24</v>
      </c>
      <c r="Q1388" s="50" t="s">
        <v>643</v>
      </c>
      <c r="R1388" s="222" t="s">
        <v>766</v>
      </c>
    </row>
    <row r="1389" spans="1:18" hidden="1">
      <c r="A1389" s="50">
        <v>4</v>
      </c>
      <c r="B1389" s="320" t="s">
        <v>102</v>
      </c>
      <c r="C1389" s="50" t="s">
        <v>662</v>
      </c>
      <c r="D1389" s="50" t="s">
        <v>4254</v>
      </c>
      <c r="E1389" s="50" t="s">
        <v>736</v>
      </c>
      <c r="F1389" s="50" t="s">
        <v>549</v>
      </c>
      <c r="G1389" s="222" t="s">
        <v>4255</v>
      </c>
      <c r="H1389" s="50" t="s">
        <v>141</v>
      </c>
      <c r="I1389" s="222" t="s">
        <v>4256</v>
      </c>
      <c r="J1389" s="50"/>
      <c r="K1389" s="50"/>
      <c r="L1389" s="50"/>
      <c r="M1389" s="54">
        <v>21</v>
      </c>
      <c r="N1389" s="226">
        <v>46160</v>
      </c>
      <c r="O1389" s="225">
        <v>1</v>
      </c>
      <c r="P1389" s="50" t="s">
        <v>24</v>
      </c>
      <c r="Q1389" s="50" t="s">
        <v>643</v>
      </c>
      <c r="R1389" s="222" t="s">
        <v>766</v>
      </c>
    </row>
    <row r="1390" spans="1:18" hidden="1">
      <c r="A1390" s="50">
        <v>5</v>
      </c>
      <c r="B1390" s="320" t="s">
        <v>2900</v>
      </c>
      <c r="C1390" s="50" t="s">
        <v>662</v>
      </c>
      <c r="D1390" s="50" t="s">
        <v>4257</v>
      </c>
      <c r="E1390" s="50" t="s">
        <v>592</v>
      </c>
      <c r="F1390" s="50" t="s">
        <v>554</v>
      </c>
      <c r="G1390" s="222" t="s">
        <v>4258</v>
      </c>
      <c r="H1390" s="50" t="s">
        <v>141</v>
      </c>
      <c r="I1390" s="222" t="s">
        <v>4259</v>
      </c>
      <c r="J1390" s="50"/>
      <c r="K1390" s="50"/>
      <c r="L1390" s="50"/>
      <c r="M1390" s="54">
        <v>21</v>
      </c>
      <c r="N1390" s="226">
        <v>46160</v>
      </c>
      <c r="O1390" s="225">
        <v>1</v>
      </c>
      <c r="P1390" s="50" t="s">
        <v>24</v>
      </c>
      <c r="Q1390" s="50" t="s">
        <v>643</v>
      </c>
      <c r="R1390" s="222" t="s">
        <v>766</v>
      </c>
    </row>
    <row r="1391" spans="1:18" hidden="1">
      <c r="A1391" s="50">
        <v>6</v>
      </c>
      <c r="B1391" s="173" t="s">
        <v>86</v>
      </c>
      <c r="C1391" s="50" t="s">
        <v>662</v>
      </c>
      <c r="D1391" s="50" t="s">
        <v>4260</v>
      </c>
      <c r="E1391" s="50" t="s">
        <v>584</v>
      </c>
      <c r="F1391" s="50" t="s">
        <v>552</v>
      </c>
      <c r="G1391" s="222" t="s">
        <v>4261</v>
      </c>
      <c r="H1391" s="50" t="s">
        <v>141</v>
      </c>
      <c r="I1391" s="222" t="s">
        <v>4262</v>
      </c>
      <c r="J1391" s="50"/>
      <c r="K1391" s="50"/>
      <c r="L1391" s="50"/>
      <c r="M1391" s="54">
        <v>21</v>
      </c>
      <c r="N1391" s="226">
        <v>46160</v>
      </c>
      <c r="O1391" s="225">
        <v>1</v>
      </c>
      <c r="P1391" s="50" t="s">
        <v>24</v>
      </c>
      <c r="Q1391" s="50" t="s">
        <v>643</v>
      </c>
      <c r="R1391" s="222" t="s">
        <v>766</v>
      </c>
    </row>
    <row r="1392" spans="1:18" hidden="1">
      <c r="A1392" s="50">
        <v>7</v>
      </c>
      <c r="B1392" s="173" t="s">
        <v>4263</v>
      </c>
      <c r="C1392" s="50" t="s">
        <v>662</v>
      </c>
      <c r="D1392" s="50" t="s">
        <v>4264</v>
      </c>
      <c r="E1392" s="50" t="s">
        <v>592</v>
      </c>
      <c r="F1392" s="50" t="s">
        <v>553</v>
      </c>
      <c r="G1392" s="222" t="s">
        <v>4032</v>
      </c>
      <c r="H1392" s="50" t="s">
        <v>141</v>
      </c>
      <c r="I1392" s="222" t="s">
        <v>4265</v>
      </c>
      <c r="J1392" s="50"/>
      <c r="K1392" s="50"/>
      <c r="L1392" s="50"/>
      <c r="M1392" s="54">
        <v>21</v>
      </c>
      <c r="N1392" s="226">
        <v>46160</v>
      </c>
      <c r="O1392" s="225">
        <v>1</v>
      </c>
      <c r="P1392" s="50" t="s">
        <v>53</v>
      </c>
      <c r="Q1392" s="50" t="s">
        <v>643</v>
      </c>
      <c r="R1392" s="222" t="s">
        <v>766</v>
      </c>
    </row>
    <row r="1393" spans="1:18" hidden="1">
      <c r="A1393" s="50">
        <v>8</v>
      </c>
      <c r="B1393" s="173" t="s">
        <v>4266</v>
      </c>
      <c r="C1393" s="50" t="s">
        <v>662</v>
      </c>
      <c r="D1393" s="50" t="s">
        <v>4267</v>
      </c>
      <c r="E1393" s="50" t="s">
        <v>612</v>
      </c>
      <c r="F1393" s="50" t="s">
        <v>554</v>
      </c>
      <c r="G1393" s="222" t="s">
        <v>668</v>
      </c>
      <c r="H1393" s="50" t="s">
        <v>141</v>
      </c>
      <c r="I1393" s="222" t="s">
        <v>4268</v>
      </c>
      <c r="J1393" s="50"/>
      <c r="K1393" s="50"/>
      <c r="L1393" s="50"/>
      <c r="M1393" s="54">
        <v>21</v>
      </c>
      <c r="N1393" s="226">
        <v>46160</v>
      </c>
      <c r="O1393" s="225">
        <v>1</v>
      </c>
      <c r="P1393" s="50" t="s">
        <v>24</v>
      </c>
      <c r="Q1393" s="50" t="s">
        <v>643</v>
      </c>
      <c r="R1393" s="222" t="s">
        <v>766</v>
      </c>
    </row>
    <row r="1394" spans="1:18" hidden="1">
      <c r="A1394" s="50">
        <v>9</v>
      </c>
      <c r="B1394" s="173" t="s">
        <v>2790</v>
      </c>
      <c r="C1394" s="50" t="s">
        <v>662</v>
      </c>
      <c r="D1394" s="50" t="s">
        <v>4264</v>
      </c>
      <c r="E1394" s="50" t="s">
        <v>592</v>
      </c>
      <c r="F1394" s="50" t="s">
        <v>553</v>
      </c>
      <c r="G1394" s="222" t="s">
        <v>4269</v>
      </c>
      <c r="H1394" s="50" t="s">
        <v>141</v>
      </c>
      <c r="I1394" s="222" t="s">
        <v>4270</v>
      </c>
      <c r="J1394" s="50"/>
      <c r="K1394" s="50"/>
      <c r="L1394" s="50"/>
      <c r="M1394" s="54">
        <v>21</v>
      </c>
      <c r="N1394" s="226">
        <v>46160</v>
      </c>
      <c r="O1394" s="225">
        <v>10</v>
      </c>
      <c r="P1394" s="50" t="s">
        <v>24</v>
      </c>
      <c r="Q1394" s="50" t="s">
        <v>643</v>
      </c>
      <c r="R1394" s="222" t="s">
        <v>766</v>
      </c>
    </row>
    <row r="1395" spans="1:18" hidden="1">
      <c r="A1395" s="50">
        <v>10</v>
      </c>
      <c r="B1395" s="173" t="s">
        <v>4271</v>
      </c>
      <c r="C1395" s="50" t="s">
        <v>662</v>
      </c>
      <c r="D1395" s="50" t="s">
        <v>4267</v>
      </c>
      <c r="E1395" s="50" t="s">
        <v>612</v>
      </c>
      <c r="F1395" s="50" t="s">
        <v>554</v>
      </c>
      <c r="G1395" s="222" t="s">
        <v>4272</v>
      </c>
      <c r="H1395" s="50" t="s">
        <v>141</v>
      </c>
      <c r="I1395" s="222" t="s">
        <v>4273</v>
      </c>
      <c r="J1395" s="50"/>
      <c r="K1395" s="50"/>
      <c r="L1395" s="50"/>
      <c r="M1395" s="54">
        <v>21</v>
      </c>
      <c r="N1395" s="226">
        <v>46160</v>
      </c>
      <c r="O1395" s="225">
        <v>0.5</v>
      </c>
      <c r="P1395" s="50" t="s">
        <v>24</v>
      </c>
      <c r="Q1395" s="50" t="s">
        <v>643</v>
      </c>
      <c r="R1395" s="222" t="s">
        <v>766</v>
      </c>
    </row>
    <row r="1396" spans="1:18" hidden="1">
      <c r="A1396" s="50">
        <v>11</v>
      </c>
      <c r="B1396" s="173" t="s">
        <v>4274</v>
      </c>
      <c r="C1396" s="50" t="s">
        <v>662</v>
      </c>
      <c r="D1396" s="50" t="s">
        <v>4264</v>
      </c>
      <c r="E1396" s="50" t="s">
        <v>592</v>
      </c>
      <c r="F1396" s="50" t="s">
        <v>554</v>
      </c>
      <c r="G1396" s="222" t="s">
        <v>4275</v>
      </c>
      <c r="H1396" s="50" t="s">
        <v>141</v>
      </c>
      <c r="I1396" s="222" t="s">
        <v>4276</v>
      </c>
      <c r="J1396" s="50"/>
      <c r="K1396" s="50"/>
      <c r="L1396" s="50"/>
      <c r="M1396" s="54">
        <v>21</v>
      </c>
      <c r="N1396" s="226">
        <v>46160</v>
      </c>
      <c r="O1396" s="225">
        <v>1</v>
      </c>
      <c r="P1396" s="50" t="s">
        <v>24</v>
      </c>
      <c r="Q1396" s="50" t="s">
        <v>643</v>
      </c>
      <c r="R1396" s="222" t="s">
        <v>766</v>
      </c>
    </row>
    <row r="1397" spans="1:18" hidden="1">
      <c r="A1397" s="50">
        <v>13</v>
      </c>
      <c r="B1397" s="173" t="s">
        <v>4244</v>
      </c>
      <c r="C1397" s="50">
        <v>2000020132</v>
      </c>
      <c r="D1397" s="50" t="s">
        <v>4254</v>
      </c>
      <c r="E1397" s="50" t="s">
        <v>736</v>
      </c>
      <c r="F1397" s="50" t="s">
        <v>551</v>
      </c>
      <c r="G1397" s="222" t="s">
        <v>4277</v>
      </c>
      <c r="H1397" s="50" t="s">
        <v>141</v>
      </c>
      <c r="I1397" s="222" t="s">
        <v>4278</v>
      </c>
      <c r="J1397" s="50"/>
      <c r="K1397" s="50"/>
      <c r="L1397" s="50"/>
      <c r="M1397" s="54">
        <v>21</v>
      </c>
      <c r="N1397" s="226">
        <v>46160</v>
      </c>
      <c r="O1397" s="225">
        <v>1</v>
      </c>
      <c r="P1397" s="50" t="s">
        <v>53</v>
      </c>
      <c r="Q1397" s="50" t="s">
        <v>643</v>
      </c>
      <c r="R1397" s="222" t="s">
        <v>766</v>
      </c>
    </row>
    <row r="1398" spans="1:18" hidden="1">
      <c r="A1398" s="50">
        <v>14</v>
      </c>
      <c r="B1398" s="173" t="s">
        <v>75</v>
      </c>
      <c r="C1398" s="50" t="s">
        <v>662</v>
      </c>
      <c r="D1398" s="50" t="s">
        <v>4279</v>
      </c>
      <c r="E1398" s="50" t="s">
        <v>573</v>
      </c>
      <c r="F1398" s="50" t="s">
        <v>551</v>
      </c>
      <c r="G1398" s="222" t="s">
        <v>4280</v>
      </c>
      <c r="H1398" s="50" t="s">
        <v>141</v>
      </c>
      <c r="I1398" s="222" t="s">
        <v>4281</v>
      </c>
      <c r="J1398" s="50"/>
      <c r="K1398" s="50"/>
      <c r="L1398" s="50"/>
      <c r="M1398" s="54">
        <v>21</v>
      </c>
      <c r="N1398" s="226">
        <v>46160</v>
      </c>
      <c r="O1398" s="225">
        <v>1</v>
      </c>
      <c r="P1398" s="50" t="s">
        <v>24</v>
      </c>
      <c r="Q1398" s="50" t="s">
        <v>643</v>
      </c>
      <c r="R1398" s="222" t="s">
        <v>766</v>
      </c>
    </row>
    <row r="1399" spans="1:18" hidden="1">
      <c r="A1399" s="50">
        <v>15</v>
      </c>
      <c r="B1399" s="173" t="s">
        <v>66</v>
      </c>
      <c r="C1399" s="50" t="s">
        <v>662</v>
      </c>
      <c r="D1399" s="50" t="s">
        <v>4279</v>
      </c>
      <c r="E1399" s="50" t="s">
        <v>573</v>
      </c>
      <c r="F1399" s="50" t="s">
        <v>551</v>
      </c>
      <c r="G1399" s="222" t="s">
        <v>4282</v>
      </c>
      <c r="H1399" s="50" t="s">
        <v>141</v>
      </c>
      <c r="I1399" s="222" t="s">
        <v>4283</v>
      </c>
      <c r="J1399" s="50"/>
      <c r="K1399" s="50"/>
      <c r="L1399" s="50"/>
      <c r="M1399" s="54">
        <v>21</v>
      </c>
      <c r="N1399" s="226">
        <v>46160</v>
      </c>
      <c r="O1399" s="225">
        <v>1</v>
      </c>
      <c r="P1399" s="50" t="s">
        <v>24</v>
      </c>
      <c r="Q1399" s="50" t="s">
        <v>643</v>
      </c>
      <c r="R1399" s="222" t="s">
        <v>766</v>
      </c>
    </row>
    <row r="1400" spans="1:18" hidden="1">
      <c r="A1400" s="50">
        <v>16</v>
      </c>
      <c r="B1400" s="173" t="s">
        <v>108</v>
      </c>
      <c r="C1400" s="50" t="s">
        <v>662</v>
      </c>
      <c r="D1400" s="50" t="s">
        <v>4254</v>
      </c>
      <c r="E1400" s="50" t="s">
        <v>736</v>
      </c>
      <c r="F1400" s="50" t="s">
        <v>551</v>
      </c>
      <c r="G1400" s="222" t="s">
        <v>437</v>
      </c>
      <c r="H1400" s="50" t="s">
        <v>141</v>
      </c>
      <c r="I1400" s="222" t="s">
        <v>4284</v>
      </c>
      <c r="J1400" s="50"/>
      <c r="K1400" s="50"/>
      <c r="L1400" s="50"/>
      <c r="M1400" s="54">
        <v>21</v>
      </c>
      <c r="N1400" s="226">
        <v>46160</v>
      </c>
      <c r="O1400" s="225">
        <v>1</v>
      </c>
      <c r="P1400" s="50" t="s">
        <v>24</v>
      </c>
      <c r="Q1400" s="50" t="s">
        <v>643</v>
      </c>
      <c r="R1400" s="222" t="s">
        <v>766</v>
      </c>
    </row>
    <row r="1401" spans="1:18" hidden="1">
      <c r="A1401" s="50">
        <v>17</v>
      </c>
      <c r="B1401" s="173" t="s">
        <v>75</v>
      </c>
      <c r="C1401" s="50" t="s">
        <v>662</v>
      </c>
      <c r="D1401" s="50" t="s">
        <v>4279</v>
      </c>
      <c r="E1401" s="50" t="s">
        <v>573</v>
      </c>
      <c r="F1401" s="50" t="s">
        <v>551</v>
      </c>
      <c r="G1401" s="222" t="s">
        <v>4285</v>
      </c>
      <c r="H1401" s="50" t="s">
        <v>141</v>
      </c>
      <c r="I1401" s="222" t="s">
        <v>4286</v>
      </c>
      <c r="J1401" s="50"/>
      <c r="K1401" s="50"/>
      <c r="L1401" s="50"/>
      <c r="M1401" s="54">
        <v>21</v>
      </c>
      <c r="N1401" s="226">
        <v>46160</v>
      </c>
      <c r="O1401" s="225">
        <v>1</v>
      </c>
      <c r="P1401" s="50" t="s">
        <v>24</v>
      </c>
      <c r="Q1401" s="50" t="s">
        <v>643</v>
      </c>
      <c r="R1401" s="222" t="s">
        <v>766</v>
      </c>
    </row>
    <row r="1402" spans="1:18" hidden="1">
      <c r="A1402" s="50">
        <v>18</v>
      </c>
      <c r="B1402" s="173" t="s">
        <v>109</v>
      </c>
      <c r="C1402" s="50" t="s">
        <v>662</v>
      </c>
      <c r="D1402" s="50" t="s">
        <v>4279</v>
      </c>
      <c r="E1402" s="50" t="s">
        <v>573</v>
      </c>
      <c r="F1402" s="50" t="s">
        <v>551</v>
      </c>
      <c r="G1402" s="222" t="s">
        <v>4287</v>
      </c>
      <c r="H1402" s="50" t="s">
        <v>141</v>
      </c>
      <c r="I1402" s="222" t="s">
        <v>4288</v>
      </c>
      <c r="J1402" s="50"/>
      <c r="K1402" s="50"/>
      <c r="L1402" s="50"/>
      <c r="M1402" s="54">
        <v>21</v>
      </c>
      <c r="N1402" s="226">
        <v>46160</v>
      </c>
      <c r="O1402" s="225">
        <v>1</v>
      </c>
      <c r="P1402" s="50" t="s">
        <v>24</v>
      </c>
      <c r="Q1402" s="50" t="s">
        <v>643</v>
      </c>
      <c r="R1402" s="222" t="s">
        <v>766</v>
      </c>
    </row>
    <row r="1403" spans="1:18" hidden="1">
      <c r="A1403" s="50">
        <v>19</v>
      </c>
      <c r="B1403" s="173" t="s">
        <v>3497</v>
      </c>
      <c r="C1403" s="50" t="s">
        <v>662</v>
      </c>
      <c r="D1403" s="50" t="s">
        <v>4279</v>
      </c>
      <c r="E1403" s="50" t="s">
        <v>584</v>
      </c>
      <c r="F1403" s="50" t="s">
        <v>554</v>
      </c>
      <c r="G1403" s="222" t="s">
        <v>4289</v>
      </c>
      <c r="H1403" s="50" t="s">
        <v>141</v>
      </c>
      <c r="I1403" s="222" t="s">
        <v>4290</v>
      </c>
      <c r="J1403" s="50"/>
      <c r="K1403" s="50"/>
      <c r="L1403" s="50"/>
      <c r="M1403" s="54">
        <v>21</v>
      </c>
      <c r="N1403" s="226">
        <v>46160</v>
      </c>
      <c r="O1403" s="225">
        <v>1</v>
      </c>
      <c r="P1403" s="50" t="s">
        <v>53</v>
      </c>
      <c r="Q1403" s="50" t="s">
        <v>643</v>
      </c>
      <c r="R1403" s="222" t="s">
        <v>766</v>
      </c>
    </row>
    <row r="1404" spans="1:18" hidden="1">
      <c r="A1404" s="50">
        <v>1</v>
      </c>
      <c r="B1404" s="173" t="s">
        <v>4291</v>
      </c>
      <c r="C1404" s="50" t="s">
        <v>25</v>
      </c>
      <c r="D1404" s="50" t="s">
        <v>4292</v>
      </c>
      <c r="E1404" s="50" t="s">
        <v>573</v>
      </c>
      <c r="F1404" s="50" t="s">
        <v>551</v>
      </c>
      <c r="G1404" s="222" t="s">
        <v>940</v>
      </c>
      <c r="H1404" s="50" t="s">
        <v>141</v>
      </c>
      <c r="I1404" s="222" t="s">
        <v>4293</v>
      </c>
      <c r="J1404" s="50"/>
      <c r="K1404" s="50"/>
      <c r="L1404" s="50"/>
      <c r="M1404" s="54">
        <v>21</v>
      </c>
      <c r="N1404" s="226">
        <v>46160</v>
      </c>
      <c r="O1404" s="225">
        <v>1</v>
      </c>
      <c r="P1404" s="50" t="s">
        <v>24</v>
      </c>
      <c r="Q1404" s="50" t="s">
        <v>620</v>
      </c>
      <c r="R1404" s="222" t="s">
        <v>801</v>
      </c>
    </row>
    <row r="1405" spans="1:18" hidden="1">
      <c r="A1405" s="50">
        <v>2</v>
      </c>
      <c r="B1405" s="173" t="s">
        <v>4294</v>
      </c>
      <c r="C1405" s="50">
        <v>2000020132</v>
      </c>
      <c r="D1405" s="50" t="s">
        <v>4292</v>
      </c>
      <c r="E1405" s="50" t="s">
        <v>736</v>
      </c>
      <c r="F1405" s="50" t="s">
        <v>551</v>
      </c>
      <c r="G1405" s="222" t="s">
        <v>4277</v>
      </c>
      <c r="H1405" s="50" t="s">
        <v>810</v>
      </c>
      <c r="I1405" s="222" t="s">
        <v>4295</v>
      </c>
      <c r="J1405" s="50"/>
      <c r="K1405" s="50"/>
      <c r="L1405" s="50"/>
      <c r="M1405" s="54">
        <v>21</v>
      </c>
      <c r="N1405" s="226">
        <v>46160</v>
      </c>
      <c r="O1405" s="225">
        <v>1</v>
      </c>
      <c r="P1405" s="50" t="s">
        <v>24</v>
      </c>
      <c r="Q1405" s="50" t="s">
        <v>620</v>
      </c>
      <c r="R1405" s="222" t="s">
        <v>801</v>
      </c>
    </row>
    <row r="1406" spans="1:18" hidden="1">
      <c r="A1406" s="50">
        <v>3</v>
      </c>
      <c r="B1406" s="173" t="s">
        <v>92</v>
      </c>
      <c r="C1406" s="50" t="s">
        <v>25</v>
      </c>
      <c r="D1406" s="50" t="e">
        <v>#REF!</v>
      </c>
      <c r="E1406" s="50" t="s">
        <v>573</v>
      </c>
      <c r="F1406" s="50" t="s">
        <v>551</v>
      </c>
      <c r="G1406" s="222" t="s">
        <v>4296</v>
      </c>
      <c r="H1406" s="50" t="s">
        <v>141</v>
      </c>
      <c r="I1406" s="222" t="s">
        <v>4297</v>
      </c>
      <c r="J1406" s="50"/>
      <c r="K1406" s="50"/>
      <c r="L1406" s="50"/>
      <c r="M1406" s="54">
        <v>21</v>
      </c>
      <c r="N1406" s="226">
        <v>46160</v>
      </c>
      <c r="O1406" s="225">
        <v>1</v>
      </c>
      <c r="P1406" s="50" t="s">
        <v>24</v>
      </c>
      <c r="Q1406" s="50" t="s">
        <v>620</v>
      </c>
      <c r="R1406" s="222" t="s">
        <v>801</v>
      </c>
    </row>
    <row r="1407" spans="1:18" hidden="1">
      <c r="A1407" s="50">
        <v>4</v>
      </c>
      <c r="B1407" s="173" t="s">
        <v>655</v>
      </c>
      <c r="C1407" s="50" t="s">
        <v>25</v>
      </c>
      <c r="D1407" s="50" t="s">
        <v>4292</v>
      </c>
      <c r="E1407" s="50" t="s">
        <v>573</v>
      </c>
      <c r="F1407" s="50" t="s">
        <v>551</v>
      </c>
      <c r="G1407" s="222" t="s">
        <v>4298</v>
      </c>
      <c r="H1407" s="50" t="s">
        <v>141</v>
      </c>
      <c r="I1407" s="222" t="s">
        <v>4299</v>
      </c>
      <c r="J1407" s="50"/>
      <c r="K1407" s="50"/>
      <c r="L1407" s="50"/>
      <c r="M1407" s="54">
        <v>21</v>
      </c>
      <c r="N1407" s="226">
        <v>46160</v>
      </c>
      <c r="O1407" s="225">
        <v>1</v>
      </c>
      <c r="P1407" s="50" t="s">
        <v>24</v>
      </c>
      <c r="Q1407" s="50" t="s">
        <v>620</v>
      </c>
      <c r="R1407" s="222" t="s">
        <v>801</v>
      </c>
    </row>
    <row r="1408" spans="1:18" hidden="1">
      <c r="A1408" s="50">
        <v>5</v>
      </c>
      <c r="B1408" s="173" t="s">
        <v>4300</v>
      </c>
      <c r="C1408" s="50" t="s">
        <v>25</v>
      </c>
      <c r="D1408" s="50" t="s">
        <v>4301</v>
      </c>
      <c r="E1408" s="50" t="s">
        <v>652</v>
      </c>
      <c r="F1408" s="50" t="s">
        <v>549</v>
      </c>
      <c r="G1408" s="222" t="s">
        <v>4302</v>
      </c>
      <c r="H1408" s="50" t="s">
        <v>141</v>
      </c>
      <c r="I1408" s="222" t="s">
        <v>4303</v>
      </c>
      <c r="J1408" s="50"/>
      <c r="K1408" s="50"/>
      <c r="L1408" s="50"/>
      <c r="M1408" s="54">
        <v>21</v>
      </c>
      <c r="N1408" s="226">
        <v>46160</v>
      </c>
      <c r="O1408" s="225">
        <v>1</v>
      </c>
      <c r="P1408" s="50" t="s">
        <v>24</v>
      </c>
      <c r="Q1408" s="50" t="s">
        <v>620</v>
      </c>
      <c r="R1408" s="222" t="s">
        <v>801</v>
      </c>
    </row>
    <row r="1409" spans="1:18" hidden="1">
      <c r="A1409" s="50">
        <v>6</v>
      </c>
      <c r="B1409" s="173" t="s">
        <v>59</v>
      </c>
      <c r="C1409" s="50" t="s">
        <v>25</v>
      </c>
      <c r="D1409" s="50" t="s">
        <v>4301</v>
      </c>
      <c r="E1409" s="50" t="s">
        <v>652</v>
      </c>
      <c r="F1409" s="50" t="s">
        <v>549</v>
      </c>
      <c r="G1409" s="222" t="s">
        <v>4304</v>
      </c>
      <c r="H1409" s="50" t="s">
        <v>141</v>
      </c>
      <c r="I1409" s="222" t="s">
        <v>4305</v>
      </c>
      <c r="J1409" s="50"/>
      <c r="K1409" s="50"/>
      <c r="L1409" s="50"/>
      <c r="M1409" s="54">
        <v>21</v>
      </c>
      <c r="N1409" s="226">
        <v>46160</v>
      </c>
      <c r="O1409" s="225">
        <v>0.5</v>
      </c>
      <c r="P1409" s="50" t="s">
        <v>24</v>
      </c>
      <c r="Q1409" s="50" t="s">
        <v>620</v>
      </c>
      <c r="R1409" s="222" t="s">
        <v>801</v>
      </c>
    </row>
    <row r="1410" spans="1:18" hidden="1">
      <c r="A1410" s="50">
        <v>1</v>
      </c>
      <c r="B1410" s="173" t="s">
        <v>4306</v>
      </c>
      <c r="C1410" s="50">
        <v>2000020107</v>
      </c>
      <c r="D1410" s="50" t="s">
        <v>4254</v>
      </c>
      <c r="E1410" s="50" t="s">
        <v>573</v>
      </c>
      <c r="F1410" s="50" t="s">
        <v>551</v>
      </c>
      <c r="G1410" s="222" t="s">
        <v>4307</v>
      </c>
      <c r="H1410" s="50" t="s">
        <v>810</v>
      </c>
      <c r="I1410" s="222" t="s">
        <v>4308</v>
      </c>
      <c r="J1410" s="50"/>
      <c r="K1410" s="50"/>
      <c r="L1410" s="50"/>
      <c r="M1410" s="54">
        <v>21</v>
      </c>
      <c r="N1410" s="226">
        <v>46161</v>
      </c>
      <c r="O1410" s="225">
        <v>0.5</v>
      </c>
      <c r="P1410" s="50" t="s">
        <v>24</v>
      </c>
      <c r="Q1410" s="50" t="s">
        <v>643</v>
      </c>
      <c r="R1410" s="222" t="s">
        <v>766</v>
      </c>
    </row>
    <row r="1411" spans="1:18" ht="33" hidden="1">
      <c r="A1411" s="50">
        <v>2</v>
      </c>
      <c r="B1411" s="90" t="s">
        <v>4309</v>
      </c>
      <c r="C1411" s="50">
        <v>2000020132</v>
      </c>
      <c r="D1411" s="50" t="s">
        <v>4254</v>
      </c>
      <c r="E1411" s="50" t="s">
        <v>573</v>
      </c>
      <c r="F1411" s="50" t="s">
        <v>551</v>
      </c>
      <c r="G1411" s="222" t="s">
        <v>4307</v>
      </c>
      <c r="H1411" s="50" t="s">
        <v>810</v>
      </c>
      <c r="I1411" s="222" t="s">
        <v>4310</v>
      </c>
      <c r="J1411" s="50"/>
      <c r="K1411" s="50"/>
      <c r="L1411" s="50"/>
      <c r="M1411" s="54">
        <v>21</v>
      </c>
      <c r="N1411" s="226">
        <v>46161</v>
      </c>
      <c r="O1411" s="225">
        <v>1</v>
      </c>
      <c r="P1411" s="50" t="s">
        <v>24</v>
      </c>
      <c r="Q1411" s="50" t="s">
        <v>643</v>
      </c>
      <c r="R1411" s="222" t="s">
        <v>766</v>
      </c>
    </row>
    <row r="1412" spans="1:18" hidden="1">
      <c r="A1412" s="50">
        <v>3</v>
      </c>
      <c r="B1412" s="173" t="s">
        <v>4263</v>
      </c>
      <c r="C1412" s="50" t="s">
        <v>25</v>
      </c>
      <c r="D1412" s="50" t="s">
        <v>4311</v>
      </c>
      <c r="E1412" s="50" t="s">
        <v>592</v>
      </c>
      <c r="F1412" s="50" t="s">
        <v>553</v>
      </c>
      <c r="G1412" s="222" t="s">
        <v>4312</v>
      </c>
      <c r="H1412" s="50" t="s">
        <v>810</v>
      </c>
      <c r="I1412" s="222" t="s">
        <v>4313</v>
      </c>
      <c r="J1412" s="50"/>
      <c r="K1412" s="50"/>
      <c r="L1412" s="50"/>
      <c r="M1412" s="54">
        <v>21</v>
      </c>
      <c r="N1412" s="226">
        <v>46161</v>
      </c>
      <c r="O1412" s="225">
        <v>1</v>
      </c>
      <c r="P1412" s="50" t="s">
        <v>24</v>
      </c>
      <c r="Q1412" s="50" t="s">
        <v>643</v>
      </c>
      <c r="R1412" s="222" t="s">
        <v>766</v>
      </c>
    </row>
    <row r="1413" spans="1:18" hidden="1">
      <c r="A1413" s="50">
        <v>4</v>
      </c>
      <c r="B1413" s="173" t="s">
        <v>1427</v>
      </c>
      <c r="C1413" s="50" t="s">
        <v>25</v>
      </c>
      <c r="D1413" s="50" t="s">
        <v>4311</v>
      </c>
      <c r="E1413" s="50" t="s">
        <v>592</v>
      </c>
      <c r="F1413" s="50" t="s">
        <v>553</v>
      </c>
      <c r="G1413" s="222" t="s">
        <v>4314</v>
      </c>
      <c r="H1413" s="50" t="s">
        <v>141</v>
      </c>
      <c r="I1413" s="222" t="s">
        <v>4315</v>
      </c>
      <c r="J1413" s="50"/>
      <c r="K1413" s="50"/>
      <c r="L1413" s="50"/>
      <c r="M1413" s="54">
        <v>21</v>
      </c>
      <c r="N1413" s="226">
        <v>46161</v>
      </c>
      <c r="O1413" s="225">
        <v>1</v>
      </c>
      <c r="P1413" s="50" t="s">
        <v>24</v>
      </c>
      <c r="Q1413" s="50" t="s">
        <v>643</v>
      </c>
      <c r="R1413" s="222" t="s">
        <v>766</v>
      </c>
    </row>
    <row r="1414" spans="1:18" hidden="1">
      <c r="A1414" s="50">
        <v>5</v>
      </c>
      <c r="B1414" s="173" t="s">
        <v>2900</v>
      </c>
      <c r="C1414" s="50" t="s">
        <v>25</v>
      </c>
      <c r="D1414" s="50" t="s">
        <v>4311</v>
      </c>
      <c r="E1414" s="50" t="s">
        <v>592</v>
      </c>
      <c r="F1414" s="50" t="s">
        <v>552</v>
      </c>
      <c r="G1414" s="222" t="s">
        <v>4316</v>
      </c>
      <c r="H1414" s="50" t="s">
        <v>141</v>
      </c>
      <c r="I1414" s="222" t="s">
        <v>4317</v>
      </c>
      <c r="J1414" s="50"/>
      <c r="K1414" s="50"/>
      <c r="L1414" s="50"/>
      <c r="M1414" s="54">
        <v>21</v>
      </c>
      <c r="N1414" s="226">
        <v>46161</v>
      </c>
      <c r="O1414" s="225">
        <v>1</v>
      </c>
      <c r="P1414" s="50" t="s">
        <v>24</v>
      </c>
      <c r="Q1414" s="50" t="s">
        <v>643</v>
      </c>
      <c r="R1414" s="222" t="s">
        <v>766</v>
      </c>
    </row>
    <row r="1415" spans="1:18" hidden="1">
      <c r="A1415" s="50">
        <v>6</v>
      </c>
      <c r="B1415" s="173" t="s">
        <v>2790</v>
      </c>
      <c r="C1415" s="50" t="s">
        <v>25</v>
      </c>
      <c r="D1415" s="50" t="s">
        <v>4136</v>
      </c>
      <c r="E1415" s="50" t="s">
        <v>592</v>
      </c>
      <c r="F1415" s="50" t="s">
        <v>553</v>
      </c>
      <c r="G1415" s="222" t="s">
        <v>4269</v>
      </c>
      <c r="H1415" s="50" t="s">
        <v>141</v>
      </c>
      <c r="I1415" s="222" t="s">
        <v>4318</v>
      </c>
      <c r="J1415" s="50"/>
      <c r="K1415" s="50"/>
      <c r="L1415" s="50"/>
      <c r="M1415" s="54">
        <v>21</v>
      </c>
      <c r="N1415" s="226">
        <v>46161</v>
      </c>
      <c r="O1415" s="225">
        <v>10</v>
      </c>
      <c r="P1415" s="50" t="s">
        <v>24</v>
      </c>
      <c r="Q1415" s="50" t="s">
        <v>643</v>
      </c>
      <c r="R1415" s="222" t="s">
        <v>766</v>
      </c>
    </row>
    <row r="1416" spans="1:18" hidden="1">
      <c r="A1416" s="50">
        <v>7</v>
      </c>
      <c r="B1416" s="173" t="s">
        <v>3497</v>
      </c>
      <c r="C1416" s="50" t="s">
        <v>25</v>
      </c>
      <c r="D1416" s="50" t="s">
        <v>4319</v>
      </c>
      <c r="E1416" s="50" t="s">
        <v>584</v>
      </c>
      <c r="F1416" s="50" t="s">
        <v>554</v>
      </c>
      <c r="G1416" s="222" t="s">
        <v>4320</v>
      </c>
      <c r="H1416" s="50" t="s">
        <v>810</v>
      </c>
      <c r="I1416" s="222" t="s">
        <v>4321</v>
      </c>
      <c r="J1416" s="50"/>
      <c r="K1416" s="50"/>
      <c r="L1416" s="50"/>
      <c r="M1416" s="54">
        <v>21</v>
      </c>
      <c r="N1416" s="226">
        <v>46161</v>
      </c>
      <c r="O1416" s="225">
        <v>0.5</v>
      </c>
      <c r="P1416" s="50" t="s">
        <v>24</v>
      </c>
      <c r="Q1416" s="50" t="s">
        <v>643</v>
      </c>
      <c r="R1416" s="222" t="s">
        <v>766</v>
      </c>
    </row>
    <row r="1417" spans="1:18" hidden="1">
      <c r="A1417" s="50">
        <v>8</v>
      </c>
      <c r="B1417" s="173" t="s">
        <v>4322</v>
      </c>
      <c r="C1417" s="50">
        <v>200000020144</v>
      </c>
      <c r="D1417" s="50" t="s">
        <v>4323</v>
      </c>
      <c r="E1417" s="50" t="s">
        <v>612</v>
      </c>
      <c r="F1417" s="50" t="s">
        <v>677</v>
      </c>
      <c r="G1417" s="222" t="s">
        <v>4324</v>
      </c>
      <c r="H1417" s="50" t="s">
        <v>141</v>
      </c>
      <c r="I1417" s="222" t="s">
        <v>4325</v>
      </c>
      <c r="J1417" s="50"/>
      <c r="K1417" s="50"/>
      <c r="L1417" s="50"/>
      <c r="M1417" s="54">
        <v>21</v>
      </c>
      <c r="N1417" s="226">
        <v>46161</v>
      </c>
      <c r="O1417" s="225">
        <v>1</v>
      </c>
      <c r="P1417" s="50" t="s">
        <v>24</v>
      </c>
      <c r="Q1417" s="50" t="s">
        <v>643</v>
      </c>
      <c r="R1417" s="222" t="s">
        <v>766</v>
      </c>
    </row>
    <row r="1418" spans="1:18" hidden="1">
      <c r="A1418" s="50">
        <v>9</v>
      </c>
      <c r="B1418" s="173" t="s">
        <v>4326</v>
      </c>
      <c r="C1418" s="50">
        <v>200000020147</v>
      </c>
      <c r="D1418" s="50" t="s">
        <v>4327</v>
      </c>
      <c r="E1418" s="50" t="s">
        <v>592</v>
      </c>
      <c r="F1418" s="50" t="s">
        <v>677</v>
      </c>
      <c r="G1418" s="222" t="s">
        <v>4328</v>
      </c>
      <c r="H1418" s="50" t="s">
        <v>141</v>
      </c>
      <c r="I1418" s="222" t="s">
        <v>4329</v>
      </c>
      <c r="J1418" s="50"/>
      <c r="K1418" s="50"/>
      <c r="L1418" s="50"/>
      <c r="M1418" s="54">
        <v>21</v>
      </c>
      <c r="N1418" s="226">
        <v>46161</v>
      </c>
      <c r="O1418" s="225">
        <v>3</v>
      </c>
      <c r="P1418" s="50" t="s">
        <v>24</v>
      </c>
      <c r="Q1418" s="50" t="s">
        <v>643</v>
      </c>
      <c r="R1418" s="222" t="s">
        <v>766</v>
      </c>
    </row>
    <row r="1419" spans="1:18" hidden="1">
      <c r="A1419" s="50">
        <v>10</v>
      </c>
      <c r="B1419" s="173" t="s">
        <v>4330</v>
      </c>
      <c r="C1419" s="50" t="s">
        <v>25</v>
      </c>
      <c r="D1419" s="50" t="s">
        <v>4264</v>
      </c>
      <c r="E1419" s="50" t="s">
        <v>584</v>
      </c>
      <c r="F1419" s="50" t="s">
        <v>553</v>
      </c>
      <c r="G1419" s="222" t="s">
        <v>4331</v>
      </c>
      <c r="H1419" s="50" t="s">
        <v>141</v>
      </c>
      <c r="I1419" s="222" t="s">
        <v>4332</v>
      </c>
      <c r="J1419" s="50"/>
      <c r="K1419" s="50"/>
      <c r="L1419" s="50"/>
      <c r="M1419" s="54">
        <v>21</v>
      </c>
      <c r="N1419" s="226">
        <v>46161</v>
      </c>
      <c r="O1419" s="225">
        <v>1</v>
      </c>
      <c r="P1419" s="50" t="s">
        <v>24</v>
      </c>
      <c r="Q1419" s="50" t="s">
        <v>643</v>
      </c>
      <c r="R1419" s="222" t="s">
        <v>766</v>
      </c>
    </row>
    <row r="1420" spans="1:18" hidden="1">
      <c r="A1420" s="50">
        <v>11</v>
      </c>
      <c r="B1420" s="173" t="s">
        <v>4333</v>
      </c>
      <c r="C1420" s="50" t="s">
        <v>25</v>
      </c>
      <c r="D1420" s="50" t="s">
        <v>4334</v>
      </c>
      <c r="E1420" s="50" t="s">
        <v>652</v>
      </c>
      <c r="F1420" s="50" t="s">
        <v>549</v>
      </c>
      <c r="G1420" s="222" t="s">
        <v>4335</v>
      </c>
      <c r="H1420" s="50" t="s">
        <v>141</v>
      </c>
      <c r="I1420" s="222" t="s">
        <v>4336</v>
      </c>
      <c r="J1420" s="50"/>
      <c r="K1420" s="50"/>
      <c r="L1420" s="50"/>
      <c r="M1420" s="54">
        <v>21</v>
      </c>
      <c r="N1420" s="226">
        <v>46161</v>
      </c>
      <c r="O1420" s="225">
        <v>1</v>
      </c>
      <c r="P1420" s="50" t="s">
        <v>24</v>
      </c>
      <c r="Q1420" s="50" t="s">
        <v>643</v>
      </c>
      <c r="R1420" s="222" t="s">
        <v>766</v>
      </c>
    </row>
    <row r="1421" spans="1:18" hidden="1">
      <c r="A1421" s="50">
        <v>12</v>
      </c>
      <c r="B1421" s="173" t="s">
        <v>4337</v>
      </c>
      <c r="C1421" s="50" t="s">
        <v>25</v>
      </c>
      <c r="D1421" s="50" t="s">
        <v>4338</v>
      </c>
      <c r="E1421" s="50" t="s">
        <v>652</v>
      </c>
      <c r="F1421" s="50" t="s">
        <v>549</v>
      </c>
      <c r="G1421" s="222" t="s">
        <v>4339</v>
      </c>
      <c r="H1421" s="50" t="s">
        <v>141</v>
      </c>
      <c r="I1421" s="222" t="s">
        <v>4340</v>
      </c>
      <c r="J1421" s="50"/>
      <c r="K1421" s="50"/>
      <c r="L1421" s="50"/>
      <c r="M1421" s="54">
        <v>21</v>
      </c>
      <c r="N1421" s="226">
        <v>46161</v>
      </c>
      <c r="O1421" s="225">
        <v>1</v>
      </c>
      <c r="P1421" s="50" t="s">
        <v>24</v>
      </c>
      <c r="Q1421" s="50" t="s">
        <v>643</v>
      </c>
      <c r="R1421" s="222" t="s">
        <v>766</v>
      </c>
    </row>
    <row r="1422" spans="1:18" hidden="1">
      <c r="A1422" s="50">
        <v>13</v>
      </c>
      <c r="B1422" s="173" t="s">
        <v>58</v>
      </c>
      <c r="C1422" s="50" t="s">
        <v>25</v>
      </c>
      <c r="D1422" s="50" t="s">
        <v>4338</v>
      </c>
      <c r="E1422" s="50" t="s">
        <v>652</v>
      </c>
      <c r="F1422" s="50" t="s">
        <v>549</v>
      </c>
      <c r="G1422" s="222" t="s">
        <v>4341</v>
      </c>
      <c r="H1422" s="50" t="s">
        <v>141</v>
      </c>
      <c r="I1422" s="222" t="s">
        <v>4342</v>
      </c>
      <c r="J1422" s="50"/>
      <c r="K1422" s="50"/>
      <c r="L1422" s="50"/>
      <c r="M1422" s="54">
        <v>21</v>
      </c>
      <c r="N1422" s="226">
        <v>46161</v>
      </c>
      <c r="O1422" s="225">
        <v>1</v>
      </c>
      <c r="P1422" s="50" t="s">
        <v>24</v>
      </c>
      <c r="Q1422" s="50" t="s">
        <v>643</v>
      </c>
      <c r="R1422" s="222" t="s">
        <v>766</v>
      </c>
    </row>
    <row r="1423" spans="1:18" hidden="1">
      <c r="A1423" s="50">
        <v>14</v>
      </c>
      <c r="B1423" s="173" t="s">
        <v>4343</v>
      </c>
      <c r="C1423" s="50" t="s">
        <v>25</v>
      </c>
      <c r="D1423" s="50" t="s">
        <v>4344</v>
      </c>
      <c r="E1423" s="50" t="s">
        <v>612</v>
      </c>
      <c r="F1423" s="50" t="s">
        <v>552</v>
      </c>
      <c r="G1423" s="222" t="s">
        <v>4314</v>
      </c>
      <c r="H1423" s="50" t="s">
        <v>141</v>
      </c>
      <c r="I1423" s="222" t="s">
        <v>4345</v>
      </c>
      <c r="J1423" s="50"/>
      <c r="K1423" s="50"/>
      <c r="L1423" s="50"/>
      <c r="M1423" s="54">
        <v>21</v>
      </c>
      <c r="N1423" s="226">
        <v>46161</v>
      </c>
      <c r="O1423" s="225">
        <v>1</v>
      </c>
      <c r="P1423" s="50" t="s">
        <v>24</v>
      </c>
      <c r="Q1423" s="50" t="s">
        <v>643</v>
      </c>
      <c r="R1423" s="222" t="s">
        <v>766</v>
      </c>
    </row>
    <row r="1424" spans="1:18" hidden="1">
      <c r="A1424" s="50">
        <v>1</v>
      </c>
      <c r="B1424" s="173" t="s">
        <v>4346</v>
      </c>
      <c r="C1424" s="50" t="s">
        <v>25</v>
      </c>
      <c r="D1424" s="50" t="s">
        <v>4347</v>
      </c>
      <c r="E1424" s="50" t="s">
        <v>573</v>
      </c>
      <c r="F1424" s="50" t="s">
        <v>551</v>
      </c>
      <c r="G1424" s="222" t="s">
        <v>4348</v>
      </c>
      <c r="H1424" s="50" t="s">
        <v>141</v>
      </c>
      <c r="I1424" s="222" t="s">
        <v>4349</v>
      </c>
      <c r="J1424" s="50"/>
      <c r="K1424" s="50"/>
      <c r="L1424" s="50"/>
      <c r="M1424" s="54">
        <v>21</v>
      </c>
      <c r="N1424" s="226">
        <v>46161</v>
      </c>
      <c r="O1424" s="225">
        <v>1.5</v>
      </c>
      <c r="P1424" s="50" t="s">
        <v>24</v>
      </c>
      <c r="Q1424" s="50" t="s">
        <v>620</v>
      </c>
      <c r="R1424" s="222" t="s">
        <v>801</v>
      </c>
    </row>
    <row r="1425" spans="1:18" hidden="1">
      <c r="A1425" s="50">
        <v>2</v>
      </c>
      <c r="B1425" s="173" t="s">
        <v>58</v>
      </c>
      <c r="C1425" s="50" t="s">
        <v>25</v>
      </c>
      <c r="D1425" s="50" t="s">
        <v>4350</v>
      </c>
      <c r="E1425" s="50" t="s">
        <v>652</v>
      </c>
      <c r="F1425" s="50" t="s">
        <v>549</v>
      </c>
      <c r="G1425" s="222" t="s">
        <v>4351</v>
      </c>
      <c r="H1425" s="50" t="s">
        <v>141</v>
      </c>
      <c r="I1425" s="222" t="s">
        <v>4352</v>
      </c>
      <c r="J1425" s="50"/>
      <c r="K1425" s="50"/>
      <c r="L1425" s="50"/>
      <c r="M1425" s="54">
        <v>21</v>
      </c>
      <c r="N1425" s="226">
        <v>46161</v>
      </c>
      <c r="O1425" s="225">
        <v>1.5</v>
      </c>
      <c r="P1425" s="50" t="s">
        <v>24</v>
      </c>
      <c r="Q1425" s="50" t="s">
        <v>620</v>
      </c>
      <c r="R1425" s="222" t="s">
        <v>801</v>
      </c>
    </row>
    <row r="1426" spans="1:18" hidden="1">
      <c r="A1426" s="50">
        <v>3</v>
      </c>
      <c r="B1426" s="320" t="s">
        <v>4353</v>
      </c>
      <c r="C1426" s="50" t="s">
        <v>25</v>
      </c>
      <c r="D1426" s="50" t="s">
        <v>4347</v>
      </c>
      <c r="E1426" s="50" t="s">
        <v>573</v>
      </c>
      <c r="F1426" s="50" t="s">
        <v>551</v>
      </c>
      <c r="G1426" s="222" t="s">
        <v>657</v>
      </c>
      <c r="H1426" s="50" t="s">
        <v>141</v>
      </c>
      <c r="I1426" s="222" t="s">
        <v>4354</v>
      </c>
      <c r="J1426" s="50"/>
      <c r="K1426" s="50"/>
      <c r="L1426" s="50"/>
      <c r="M1426" s="54">
        <v>21</v>
      </c>
      <c r="N1426" s="226">
        <v>46161</v>
      </c>
      <c r="O1426" s="225">
        <v>1</v>
      </c>
      <c r="P1426" s="50" t="s">
        <v>24</v>
      </c>
      <c r="Q1426" s="50" t="s">
        <v>620</v>
      </c>
      <c r="R1426" s="222" t="s">
        <v>801</v>
      </c>
    </row>
    <row r="1427" spans="1:18" hidden="1">
      <c r="A1427" s="50">
        <v>1</v>
      </c>
      <c r="B1427" s="173" t="s">
        <v>4322</v>
      </c>
      <c r="C1427" s="50">
        <v>2000019525</v>
      </c>
      <c r="D1427" s="50" t="s">
        <v>4355</v>
      </c>
      <c r="E1427" s="50" t="s">
        <v>612</v>
      </c>
      <c r="F1427" s="50" t="s">
        <v>677</v>
      </c>
      <c r="G1427" s="222" t="s">
        <v>4356</v>
      </c>
      <c r="H1427" s="50" t="s">
        <v>810</v>
      </c>
      <c r="I1427" s="222" t="s">
        <v>4357</v>
      </c>
      <c r="J1427" s="50"/>
      <c r="K1427" s="50"/>
      <c r="L1427" s="50"/>
      <c r="M1427" s="54">
        <v>21</v>
      </c>
      <c r="N1427" s="226">
        <v>46162</v>
      </c>
      <c r="O1427" s="225">
        <v>2</v>
      </c>
      <c r="P1427" s="50" t="s">
        <v>24</v>
      </c>
      <c r="Q1427" s="50" t="s">
        <v>575</v>
      </c>
      <c r="R1427" s="222" t="s">
        <v>576</v>
      </c>
    </row>
    <row r="1428" spans="1:18" hidden="1">
      <c r="A1428" s="50">
        <v>2</v>
      </c>
      <c r="B1428" s="173" t="s">
        <v>4358</v>
      </c>
      <c r="C1428" s="50" t="s">
        <v>25</v>
      </c>
      <c r="D1428" s="50" t="s">
        <v>4350</v>
      </c>
      <c r="E1428" s="50" t="s">
        <v>612</v>
      </c>
      <c r="F1428" s="50" t="s">
        <v>677</v>
      </c>
      <c r="G1428" s="222" t="s">
        <v>4359</v>
      </c>
      <c r="H1428" s="50" t="s">
        <v>141</v>
      </c>
      <c r="I1428" s="222" t="s">
        <v>4360</v>
      </c>
      <c r="J1428" s="50"/>
      <c r="K1428" s="50"/>
      <c r="L1428" s="50"/>
      <c r="M1428" s="54">
        <v>21</v>
      </c>
      <c r="N1428" s="226">
        <v>46162</v>
      </c>
      <c r="O1428" s="225">
        <v>1</v>
      </c>
      <c r="P1428" s="50" t="s">
        <v>24</v>
      </c>
      <c r="Q1428" s="50" t="s">
        <v>575</v>
      </c>
      <c r="R1428" s="222" t="s">
        <v>576</v>
      </c>
    </row>
    <row r="1429" spans="1:18" hidden="1">
      <c r="A1429" s="50">
        <v>3</v>
      </c>
      <c r="B1429" s="173" t="s">
        <v>1427</v>
      </c>
      <c r="C1429" s="50" t="s">
        <v>25</v>
      </c>
      <c r="D1429" s="50" t="s">
        <v>4347</v>
      </c>
      <c r="E1429" s="50" t="s">
        <v>592</v>
      </c>
      <c r="F1429" s="50" t="s">
        <v>553</v>
      </c>
      <c r="G1429" s="222" t="s">
        <v>4361</v>
      </c>
      <c r="H1429" s="50" t="s">
        <v>141</v>
      </c>
      <c r="I1429" s="222" t="s">
        <v>4362</v>
      </c>
      <c r="J1429" s="50"/>
      <c r="K1429" s="50"/>
      <c r="L1429" s="50"/>
      <c r="M1429" s="54">
        <v>21</v>
      </c>
      <c r="N1429" s="226">
        <v>46162</v>
      </c>
      <c r="O1429" s="225">
        <v>1.5</v>
      </c>
      <c r="P1429" s="50" t="s">
        <v>24</v>
      </c>
      <c r="Q1429" s="50" t="s">
        <v>575</v>
      </c>
      <c r="R1429" s="222" t="s">
        <v>576</v>
      </c>
    </row>
    <row r="1430" spans="1:18" hidden="1">
      <c r="A1430" s="50">
        <v>4</v>
      </c>
      <c r="B1430" s="173" t="s">
        <v>92</v>
      </c>
      <c r="C1430" s="50" t="s">
        <v>25</v>
      </c>
      <c r="D1430" s="50" t="s">
        <v>4363</v>
      </c>
      <c r="E1430" s="50" t="s">
        <v>573</v>
      </c>
      <c r="F1430" s="50" t="s">
        <v>551</v>
      </c>
      <c r="G1430" s="222" t="s">
        <v>4364</v>
      </c>
      <c r="H1430" s="50" t="s">
        <v>141</v>
      </c>
      <c r="I1430" s="222" t="s">
        <v>4365</v>
      </c>
      <c r="J1430" s="50"/>
      <c r="K1430" s="50"/>
      <c r="L1430" s="50"/>
      <c r="M1430" s="54">
        <v>21</v>
      </c>
      <c r="N1430" s="226">
        <v>46162</v>
      </c>
      <c r="O1430" s="225">
        <v>1</v>
      </c>
      <c r="P1430" s="50" t="s">
        <v>24</v>
      </c>
      <c r="Q1430" s="50" t="s">
        <v>575</v>
      </c>
      <c r="R1430" s="222" t="s">
        <v>576</v>
      </c>
    </row>
    <row r="1431" spans="1:18" hidden="1">
      <c r="A1431" s="50">
        <v>5</v>
      </c>
      <c r="B1431" s="173" t="s">
        <v>4366</v>
      </c>
      <c r="C1431" s="50" t="s">
        <v>25</v>
      </c>
      <c r="D1431" s="50" t="s">
        <v>4363</v>
      </c>
      <c r="E1431" s="50" t="s">
        <v>584</v>
      </c>
      <c r="F1431" s="50" t="s">
        <v>558</v>
      </c>
      <c r="G1431" s="222" t="s">
        <v>4367</v>
      </c>
      <c r="H1431" s="50" t="s">
        <v>141</v>
      </c>
      <c r="I1431" s="222" t="s">
        <v>4368</v>
      </c>
      <c r="J1431" s="50"/>
      <c r="K1431" s="50"/>
      <c r="L1431" s="50"/>
      <c r="M1431" s="54">
        <v>21</v>
      </c>
      <c r="N1431" s="226">
        <v>46162</v>
      </c>
      <c r="O1431" s="225">
        <v>0.5</v>
      </c>
      <c r="P1431" s="50" t="s">
        <v>24</v>
      </c>
      <c r="Q1431" s="50" t="s">
        <v>575</v>
      </c>
      <c r="R1431" s="222" t="s">
        <v>576</v>
      </c>
    </row>
    <row r="1432" spans="1:18" hidden="1">
      <c r="A1432" s="50">
        <v>6</v>
      </c>
      <c r="B1432" s="173" t="s">
        <v>4369</v>
      </c>
      <c r="C1432" s="50" t="s">
        <v>25</v>
      </c>
      <c r="D1432" s="50" t="s">
        <v>4363</v>
      </c>
      <c r="E1432" s="50" t="s">
        <v>584</v>
      </c>
      <c r="F1432" s="50" t="s">
        <v>558</v>
      </c>
      <c r="G1432" s="222" t="s">
        <v>4367</v>
      </c>
      <c r="H1432" s="50" t="s">
        <v>141</v>
      </c>
      <c r="I1432" s="222" t="s">
        <v>4368</v>
      </c>
      <c r="J1432" s="50"/>
      <c r="K1432" s="50"/>
      <c r="L1432" s="50"/>
      <c r="M1432" s="54">
        <v>21</v>
      </c>
      <c r="N1432" s="226">
        <v>46162</v>
      </c>
      <c r="O1432" s="225">
        <v>0.5</v>
      </c>
      <c r="P1432" s="50" t="s">
        <v>24</v>
      </c>
      <c r="Q1432" s="50" t="s">
        <v>575</v>
      </c>
      <c r="R1432" s="222" t="s">
        <v>576</v>
      </c>
    </row>
    <row r="1433" spans="1:18" hidden="1">
      <c r="A1433" s="50">
        <v>7</v>
      </c>
      <c r="B1433" s="320" t="s">
        <v>2790</v>
      </c>
      <c r="C1433" s="50" t="s">
        <v>25</v>
      </c>
      <c r="D1433" s="50" t="s">
        <v>4370</v>
      </c>
      <c r="E1433" s="50" t="s">
        <v>592</v>
      </c>
      <c r="F1433" s="50" t="s">
        <v>553</v>
      </c>
      <c r="G1433" s="222" t="s">
        <v>4269</v>
      </c>
      <c r="H1433" s="50" t="s">
        <v>141</v>
      </c>
      <c r="I1433" s="222" t="s">
        <v>4318</v>
      </c>
      <c r="J1433" s="50"/>
      <c r="K1433" s="50"/>
      <c r="L1433" s="50"/>
      <c r="M1433" s="54">
        <v>21</v>
      </c>
      <c r="N1433" s="226">
        <v>46162</v>
      </c>
      <c r="O1433" s="225">
        <v>10</v>
      </c>
      <c r="P1433" s="50" t="s">
        <v>24</v>
      </c>
      <c r="Q1433" s="50" t="s">
        <v>575</v>
      </c>
      <c r="R1433" s="222" t="s">
        <v>576</v>
      </c>
    </row>
    <row r="1434" spans="1:18" hidden="1">
      <c r="A1434" s="50">
        <v>1</v>
      </c>
      <c r="B1434" s="320" t="s">
        <v>4371</v>
      </c>
      <c r="C1434" s="50" t="s">
        <v>25</v>
      </c>
      <c r="D1434" s="50" t="s">
        <v>4372</v>
      </c>
      <c r="E1434" s="50" t="s">
        <v>592</v>
      </c>
      <c r="F1434" s="50" t="s">
        <v>677</v>
      </c>
      <c r="G1434" s="222" t="s">
        <v>4373</v>
      </c>
      <c r="H1434" s="50" t="s">
        <v>810</v>
      </c>
      <c r="I1434" s="222" t="s">
        <v>4374</v>
      </c>
      <c r="J1434" s="50"/>
      <c r="K1434" s="50"/>
      <c r="L1434" s="50"/>
      <c r="M1434" s="54">
        <v>21</v>
      </c>
      <c r="N1434" s="226">
        <v>46162</v>
      </c>
      <c r="O1434" s="225">
        <v>2</v>
      </c>
      <c r="P1434" s="50" t="s">
        <v>24</v>
      </c>
      <c r="Q1434" s="50" t="s">
        <v>597</v>
      </c>
      <c r="R1434" s="222" t="s">
        <v>598</v>
      </c>
    </row>
    <row r="1435" spans="1:18" hidden="1">
      <c r="A1435" s="50">
        <v>2</v>
      </c>
      <c r="B1435" s="173" t="s">
        <v>76</v>
      </c>
      <c r="C1435" s="50" t="s">
        <v>25</v>
      </c>
      <c r="D1435" s="50" t="s">
        <v>4375</v>
      </c>
      <c r="E1435" s="50" t="s">
        <v>573</v>
      </c>
      <c r="F1435" s="50" t="s">
        <v>677</v>
      </c>
      <c r="G1435" s="222" t="s">
        <v>4376</v>
      </c>
      <c r="H1435" s="50" t="s">
        <v>141</v>
      </c>
      <c r="I1435" s="222" t="s">
        <v>4377</v>
      </c>
      <c r="J1435" s="50"/>
      <c r="K1435" s="50"/>
      <c r="L1435" s="50"/>
      <c r="M1435" s="54">
        <v>21</v>
      </c>
      <c r="N1435" s="226">
        <v>46162</v>
      </c>
      <c r="O1435" s="225">
        <v>1</v>
      </c>
      <c r="P1435" s="50" t="s">
        <v>24</v>
      </c>
      <c r="Q1435" s="50" t="s">
        <v>597</v>
      </c>
      <c r="R1435" s="222" t="s">
        <v>598</v>
      </c>
    </row>
    <row r="1436" spans="1:18" hidden="1">
      <c r="A1436" s="50">
        <v>3</v>
      </c>
      <c r="B1436" s="173" t="s">
        <v>4378</v>
      </c>
      <c r="C1436" s="50" t="s">
        <v>25</v>
      </c>
      <c r="D1436" s="50" t="s">
        <v>4375</v>
      </c>
      <c r="E1436" s="50" t="s">
        <v>573</v>
      </c>
      <c r="F1436" s="50" t="s">
        <v>553</v>
      </c>
      <c r="G1436" s="222" t="s">
        <v>4379</v>
      </c>
      <c r="H1436" s="50" t="s">
        <v>141</v>
      </c>
      <c r="I1436" s="222" t="s">
        <v>2404</v>
      </c>
      <c r="J1436" s="50"/>
      <c r="K1436" s="50"/>
      <c r="L1436" s="50"/>
      <c r="M1436" s="54">
        <v>21</v>
      </c>
      <c r="N1436" s="226">
        <v>46162</v>
      </c>
      <c r="O1436" s="225">
        <v>1</v>
      </c>
      <c r="P1436" s="50" t="s">
        <v>24</v>
      </c>
      <c r="Q1436" s="50" t="s">
        <v>597</v>
      </c>
      <c r="R1436" s="222" t="s">
        <v>598</v>
      </c>
    </row>
    <row r="1437" spans="1:18" hidden="1">
      <c r="A1437" s="50">
        <v>4</v>
      </c>
      <c r="B1437" s="173" t="s">
        <v>4380</v>
      </c>
      <c r="C1437" s="50" t="s">
        <v>25</v>
      </c>
      <c r="D1437" s="50" t="s">
        <v>4381</v>
      </c>
      <c r="E1437" s="50" t="s">
        <v>584</v>
      </c>
      <c r="F1437" s="50" t="s">
        <v>551</v>
      </c>
      <c r="G1437" s="222" t="s">
        <v>4382</v>
      </c>
      <c r="H1437" s="50" t="s">
        <v>141</v>
      </c>
      <c r="I1437" s="222" t="s">
        <v>4383</v>
      </c>
      <c r="J1437" s="50"/>
      <c r="K1437" s="50"/>
      <c r="L1437" s="50"/>
      <c r="M1437" s="54">
        <v>21</v>
      </c>
      <c r="N1437" s="226">
        <v>46162</v>
      </c>
      <c r="O1437" s="225">
        <v>2</v>
      </c>
      <c r="P1437" s="50" t="s">
        <v>24</v>
      </c>
      <c r="Q1437" s="50" t="s">
        <v>597</v>
      </c>
      <c r="R1437" s="222" t="s">
        <v>598</v>
      </c>
    </row>
    <row r="1438" spans="1:18" hidden="1">
      <c r="A1438" s="50">
        <v>5</v>
      </c>
      <c r="B1438" s="173" t="s">
        <v>398</v>
      </c>
      <c r="C1438" s="50" t="s">
        <v>25</v>
      </c>
      <c r="D1438" s="50" t="s">
        <v>4375</v>
      </c>
      <c r="E1438" s="50" t="s">
        <v>573</v>
      </c>
      <c r="F1438" s="50" t="s">
        <v>558</v>
      </c>
      <c r="G1438" s="222" t="s">
        <v>4384</v>
      </c>
      <c r="H1438" s="50" t="s">
        <v>141</v>
      </c>
      <c r="I1438" s="222" t="s">
        <v>4385</v>
      </c>
      <c r="J1438" s="50"/>
      <c r="K1438" s="50"/>
      <c r="L1438" s="50"/>
      <c r="M1438" s="54">
        <v>21</v>
      </c>
      <c r="N1438" s="226">
        <v>46162</v>
      </c>
      <c r="O1438" s="225">
        <v>1</v>
      </c>
      <c r="P1438" s="50" t="s">
        <v>24</v>
      </c>
      <c r="Q1438" s="50" t="s">
        <v>597</v>
      </c>
      <c r="R1438" s="222" t="s">
        <v>598</v>
      </c>
    </row>
    <row r="1439" spans="1:18" hidden="1">
      <c r="A1439" s="50">
        <v>6</v>
      </c>
      <c r="B1439" s="173" t="s">
        <v>253</v>
      </c>
      <c r="C1439" s="50" t="s">
        <v>25</v>
      </c>
      <c r="D1439" s="50" t="s">
        <v>4386</v>
      </c>
      <c r="E1439" s="50" t="s">
        <v>652</v>
      </c>
      <c r="F1439" s="50" t="s">
        <v>558</v>
      </c>
      <c r="G1439" s="222" t="s">
        <v>4387</v>
      </c>
      <c r="H1439" s="50" t="s">
        <v>141</v>
      </c>
      <c r="I1439" s="222" t="s">
        <v>4388</v>
      </c>
      <c r="J1439" s="50"/>
      <c r="K1439" s="50"/>
      <c r="L1439" s="50"/>
      <c r="M1439" s="54">
        <v>21</v>
      </c>
      <c r="N1439" s="226">
        <v>46162</v>
      </c>
      <c r="O1439" s="225">
        <v>1</v>
      </c>
      <c r="P1439" s="50" t="s">
        <v>24</v>
      </c>
      <c r="Q1439" s="50" t="s">
        <v>597</v>
      </c>
      <c r="R1439" s="222" t="s">
        <v>598</v>
      </c>
    </row>
    <row r="1440" spans="1:18" hidden="1">
      <c r="A1440" s="53"/>
      <c r="B1440" s="90"/>
      <c r="C1440" s="53"/>
      <c r="D1440" s="53"/>
      <c r="E1440" s="53"/>
      <c r="F1440" s="53"/>
      <c r="G1440" s="34"/>
      <c r="H1440" s="53"/>
      <c r="I1440" s="34"/>
      <c r="J1440" s="53"/>
      <c r="K1440" s="53"/>
      <c r="L1440" s="53"/>
      <c r="M1440" s="160"/>
      <c r="N1440" s="243"/>
      <c r="O1440" s="244"/>
      <c r="P1440" s="53"/>
      <c r="Q1440" s="53"/>
      <c r="R1440" s="34"/>
    </row>
    <row r="1441" spans="1:18" hidden="1">
      <c r="A1441" s="53"/>
      <c r="B1441" s="90"/>
      <c r="C1441" s="53"/>
      <c r="D1441" s="53"/>
      <c r="E1441" s="53"/>
      <c r="F1441" s="53"/>
      <c r="G1441" s="34"/>
      <c r="H1441" s="53"/>
      <c r="I1441" s="34"/>
      <c r="J1441" s="53"/>
      <c r="K1441" s="53"/>
      <c r="L1441" s="53"/>
      <c r="M1441" s="160"/>
      <c r="N1441" s="243"/>
      <c r="O1441" s="244"/>
      <c r="P1441" s="53"/>
      <c r="Q1441" s="53"/>
      <c r="R1441" s="34"/>
    </row>
    <row r="1442" spans="1:18" hidden="1">
      <c r="A1442" s="53"/>
      <c r="B1442" s="90"/>
      <c r="C1442" s="53"/>
      <c r="D1442" s="53"/>
      <c r="E1442" s="53"/>
      <c r="F1442" s="53"/>
      <c r="G1442" s="34"/>
      <c r="H1442" s="53"/>
      <c r="I1442" s="34"/>
      <c r="J1442" s="53"/>
      <c r="K1442" s="53"/>
      <c r="L1442" s="53"/>
      <c r="M1442" s="160"/>
      <c r="N1442" s="243"/>
      <c r="O1442" s="244"/>
      <c r="P1442" s="53"/>
      <c r="Q1442" s="53"/>
      <c r="R1442" s="34"/>
    </row>
    <row r="1443" spans="1:18" hidden="1">
      <c r="A1443" s="53"/>
      <c r="B1443" s="90"/>
      <c r="C1443" s="53"/>
      <c r="D1443" s="53"/>
      <c r="E1443" s="53"/>
      <c r="F1443" s="53"/>
      <c r="G1443" s="34"/>
      <c r="H1443" s="53"/>
      <c r="I1443" s="34"/>
      <c r="J1443" s="53"/>
      <c r="K1443" s="53"/>
      <c r="L1443" s="53"/>
      <c r="M1443" s="160"/>
      <c r="N1443" s="243"/>
      <c r="O1443" s="244"/>
      <c r="P1443" s="53"/>
      <c r="Q1443" s="53"/>
      <c r="R1443" s="34"/>
    </row>
    <row r="1444" spans="1:18" hidden="1">
      <c r="A1444" s="53"/>
      <c r="B1444" s="90"/>
      <c r="C1444" s="53"/>
      <c r="D1444" s="53"/>
      <c r="E1444" s="53"/>
      <c r="F1444" s="53"/>
      <c r="G1444" s="34"/>
      <c r="H1444" s="53"/>
      <c r="I1444" s="34"/>
      <c r="J1444" s="53"/>
      <c r="K1444" s="53"/>
      <c r="L1444" s="53"/>
      <c r="M1444" s="160"/>
      <c r="N1444" s="243"/>
      <c r="O1444" s="244"/>
      <c r="P1444" s="53"/>
      <c r="Q1444" s="53"/>
      <c r="R1444" s="34"/>
    </row>
    <row r="1445" spans="1:18" hidden="1">
      <c r="A1445" s="53"/>
      <c r="B1445" s="90"/>
      <c r="C1445" s="53"/>
      <c r="D1445" s="53"/>
      <c r="E1445" s="53"/>
      <c r="F1445" s="53"/>
      <c r="G1445" s="34"/>
      <c r="H1445" s="53"/>
      <c r="I1445" s="34"/>
      <c r="J1445" s="53"/>
      <c r="K1445" s="53"/>
      <c r="L1445" s="53"/>
      <c r="M1445" s="160"/>
      <c r="N1445" s="243"/>
      <c r="O1445" s="244"/>
      <c r="P1445" s="53"/>
      <c r="Q1445" s="53"/>
      <c r="R1445" s="34"/>
    </row>
    <row r="1446" spans="1:18" hidden="1">
      <c r="A1446" s="53"/>
      <c r="B1446" s="90"/>
      <c r="C1446" s="53"/>
      <c r="D1446" s="53"/>
      <c r="E1446" s="53"/>
      <c r="F1446" s="53"/>
      <c r="G1446" s="34"/>
      <c r="H1446" s="53"/>
      <c r="I1446" s="34"/>
      <c r="J1446" s="53"/>
      <c r="K1446" s="53"/>
      <c r="L1446" s="53"/>
      <c r="M1446" s="160"/>
      <c r="N1446" s="243"/>
      <c r="O1446" s="244"/>
      <c r="P1446" s="53"/>
      <c r="Q1446" s="53"/>
      <c r="R1446" s="34"/>
    </row>
    <row r="1447" spans="1:18" hidden="1">
      <c r="A1447" s="53"/>
      <c r="B1447" s="90"/>
      <c r="C1447" s="53"/>
      <c r="D1447" s="53"/>
      <c r="E1447" s="53"/>
      <c r="F1447" s="53"/>
      <c r="G1447" s="34"/>
      <c r="H1447" s="53"/>
      <c r="I1447" s="34"/>
      <c r="J1447" s="53"/>
      <c r="K1447" s="53"/>
      <c r="L1447" s="53"/>
      <c r="M1447" s="160"/>
      <c r="N1447" s="243"/>
      <c r="O1447" s="244"/>
      <c r="P1447" s="53"/>
      <c r="Q1447" s="53"/>
      <c r="R1447" s="34"/>
    </row>
    <row r="1448" spans="1:18" hidden="1">
      <c r="A1448" s="53"/>
      <c r="B1448" s="90"/>
      <c r="C1448" s="53"/>
      <c r="D1448" s="53"/>
      <c r="E1448" s="53"/>
      <c r="F1448" s="53"/>
      <c r="G1448" s="34"/>
      <c r="H1448" s="53"/>
      <c r="I1448" s="34"/>
      <c r="J1448" s="53"/>
      <c r="K1448" s="53"/>
      <c r="L1448" s="53"/>
      <c r="M1448" s="160"/>
      <c r="N1448" s="243"/>
      <c r="O1448" s="244"/>
      <c r="P1448" s="53"/>
      <c r="Q1448" s="53"/>
      <c r="R1448" s="34"/>
    </row>
    <row r="1449" spans="1:18" hidden="1">
      <c r="A1449" s="53"/>
      <c r="B1449" s="90"/>
      <c r="C1449" s="53"/>
      <c r="D1449" s="53"/>
      <c r="E1449" s="53"/>
      <c r="F1449" s="53"/>
      <c r="G1449" s="34"/>
      <c r="H1449" s="53"/>
      <c r="I1449" s="34"/>
      <c r="J1449" s="53"/>
      <c r="K1449" s="53"/>
      <c r="L1449" s="53"/>
      <c r="M1449" s="160"/>
      <c r="N1449" s="243"/>
      <c r="O1449" s="244"/>
      <c r="P1449" s="53"/>
      <c r="Q1449" s="53"/>
      <c r="R1449" s="34"/>
    </row>
    <row r="1450" spans="1:18" hidden="1">
      <c r="A1450" s="53"/>
      <c r="B1450" s="90"/>
      <c r="C1450" s="53"/>
      <c r="D1450" s="53"/>
      <c r="E1450" s="53"/>
      <c r="F1450" s="53"/>
      <c r="G1450" s="34"/>
      <c r="H1450" s="53"/>
      <c r="I1450" s="34"/>
      <c r="J1450" s="53"/>
      <c r="K1450" s="53"/>
      <c r="L1450" s="53"/>
      <c r="M1450" s="160"/>
      <c r="N1450" s="243"/>
      <c r="O1450" s="244"/>
      <c r="P1450" s="53"/>
      <c r="Q1450" s="53"/>
      <c r="R1450" s="34"/>
    </row>
    <row r="1451" spans="1:18" hidden="1">
      <c r="A1451" s="53"/>
      <c r="B1451" s="90"/>
      <c r="C1451" s="53"/>
      <c r="D1451" s="53"/>
      <c r="E1451" s="53"/>
      <c r="F1451" s="53"/>
      <c r="G1451" s="34"/>
      <c r="H1451" s="53"/>
      <c r="I1451" s="34"/>
      <c r="J1451" s="53"/>
      <c r="K1451" s="53"/>
      <c r="L1451" s="53"/>
      <c r="M1451" s="160"/>
      <c r="N1451" s="243"/>
      <c r="O1451" s="244"/>
      <c r="P1451" s="53"/>
      <c r="Q1451" s="53"/>
      <c r="R1451" s="34"/>
    </row>
    <row r="1452" spans="1:18" hidden="1">
      <c r="A1452" s="53"/>
      <c r="B1452" s="90"/>
      <c r="C1452" s="53"/>
      <c r="D1452" s="53"/>
      <c r="E1452" s="53"/>
      <c r="F1452" s="53"/>
      <c r="G1452" s="34"/>
      <c r="H1452" s="53"/>
      <c r="I1452" s="34"/>
      <c r="J1452" s="53"/>
      <c r="K1452" s="53"/>
      <c r="L1452" s="53"/>
      <c r="M1452" s="160"/>
      <c r="N1452" s="243"/>
      <c r="O1452" s="244"/>
      <c r="P1452" s="53"/>
      <c r="Q1452" s="53"/>
      <c r="R1452" s="34"/>
    </row>
    <row r="1453" spans="1:18" hidden="1">
      <c r="A1453" s="53"/>
      <c r="B1453" s="90"/>
      <c r="C1453" s="53"/>
      <c r="D1453" s="53"/>
      <c r="E1453" s="53"/>
      <c r="F1453" s="53"/>
      <c r="G1453" s="34"/>
      <c r="H1453" s="53"/>
      <c r="I1453" s="34"/>
      <c r="J1453" s="53"/>
      <c r="K1453" s="53"/>
      <c r="L1453" s="53"/>
      <c r="M1453" s="160"/>
      <c r="N1453" s="243"/>
      <c r="O1453" s="244"/>
      <c r="P1453" s="53"/>
      <c r="Q1453" s="53"/>
      <c r="R1453" s="34"/>
    </row>
    <row r="1454" spans="1:18" hidden="1">
      <c r="A1454" s="53"/>
      <c r="B1454" s="90"/>
      <c r="C1454" s="53"/>
      <c r="D1454" s="53"/>
      <c r="E1454" s="53"/>
      <c r="F1454" s="53"/>
      <c r="G1454" s="34"/>
      <c r="H1454" s="53"/>
      <c r="I1454" s="34"/>
      <c r="J1454" s="53"/>
      <c r="K1454" s="53"/>
      <c r="L1454" s="53"/>
      <c r="M1454" s="160"/>
      <c r="N1454" s="243"/>
      <c r="O1454" s="244"/>
      <c r="P1454" s="53"/>
      <c r="Q1454" s="53"/>
      <c r="R1454" s="34"/>
    </row>
    <row r="1455" spans="1:18" hidden="1">
      <c r="A1455" s="53"/>
      <c r="B1455" s="90"/>
      <c r="C1455" s="53"/>
      <c r="D1455" s="53"/>
      <c r="E1455" s="53"/>
      <c r="F1455" s="53"/>
      <c r="G1455" s="34"/>
      <c r="H1455" s="53"/>
      <c r="I1455" s="34"/>
      <c r="J1455" s="53"/>
      <c r="K1455" s="53"/>
      <c r="L1455" s="53"/>
      <c r="M1455" s="160"/>
      <c r="N1455" s="243"/>
      <c r="O1455" s="244"/>
      <c r="P1455" s="53"/>
      <c r="Q1455" s="53"/>
      <c r="R1455" s="34"/>
    </row>
    <row r="1456" spans="1:18" hidden="1">
      <c r="A1456" s="53"/>
      <c r="B1456" s="90"/>
      <c r="C1456" s="53"/>
      <c r="D1456" s="53"/>
      <c r="E1456" s="53"/>
      <c r="F1456" s="53"/>
      <c r="G1456" s="34"/>
      <c r="H1456" s="53"/>
      <c r="I1456" s="34"/>
      <c r="J1456" s="53"/>
      <c r="K1456" s="53"/>
      <c r="L1456" s="53"/>
      <c r="M1456" s="160"/>
      <c r="N1456" s="243"/>
      <c r="O1456" s="244"/>
      <c r="P1456" s="53"/>
      <c r="Q1456" s="53"/>
      <c r="R1456" s="34"/>
    </row>
    <row r="1457" spans="1:18" hidden="1">
      <c r="A1457" s="53"/>
      <c r="B1457" s="90"/>
      <c r="C1457" s="53"/>
      <c r="D1457" s="53"/>
      <c r="E1457" s="53"/>
      <c r="F1457" s="53"/>
      <c r="G1457" s="34"/>
      <c r="H1457" s="53"/>
      <c r="I1457" s="34"/>
      <c r="J1457" s="53"/>
      <c r="K1457" s="53"/>
      <c r="L1457" s="53"/>
      <c r="M1457" s="160"/>
      <c r="N1457" s="243"/>
      <c r="O1457" s="244"/>
      <c r="P1457" s="53"/>
      <c r="Q1457" s="53"/>
      <c r="R1457" s="34"/>
    </row>
    <row r="1458" spans="1:18" hidden="1">
      <c r="A1458" s="53"/>
      <c r="B1458" s="90"/>
      <c r="C1458" s="53"/>
      <c r="D1458" s="53"/>
      <c r="E1458" s="53"/>
      <c r="F1458" s="53"/>
      <c r="G1458" s="34"/>
      <c r="H1458" s="53"/>
      <c r="I1458" s="34"/>
      <c r="J1458" s="53"/>
      <c r="K1458" s="53"/>
      <c r="L1458" s="53"/>
      <c r="M1458" s="160"/>
      <c r="N1458" s="243"/>
      <c r="O1458" s="244"/>
      <c r="P1458" s="53"/>
      <c r="Q1458" s="53"/>
      <c r="R1458" s="34"/>
    </row>
    <row r="1459" spans="1:18" hidden="1">
      <c r="A1459" s="53"/>
      <c r="B1459" s="90"/>
      <c r="C1459" s="53"/>
      <c r="D1459" s="53"/>
      <c r="E1459" s="53"/>
      <c r="F1459" s="53"/>
      <c r="G1459" s="34"/>
      <c r="H1459" s="53"/>
      <c r="I1459" s="34"/>
      <c r="J1459" s="53"/>
      <c r="K1459" s="53"/>
      <c r="L1459" s="53"/>
      <c r="M1459" s="160"/>
      <c r="N1459" s="243"/>
      <c r="O1459" s="244"/>
      <c r="P1459" s="53"/>
      <c r="Q1459" s="53"/>
      <c r="R1459" s="34"/>
    </row>
    <row r="1460" spans="1:18" hidden="1">
      <c r="A1460" s="53"/>
      <c r="B1460" s="90"/>
      <c r="C1460" s="53"/>
      <c r="D1460" s="53"/>
      <c r="E1460" s="53"/>
      <c r="F1460" s="53"/>
      <c r="G1460" s="34"/>
      <c r="H1460" s="53"/>
      <c r="I1460" s="34"/>
      <c r="J1460" s="53"/>
      <c r="K1460" s="53"/>
      <c r="L1460" s="53"/>
      <c r="M1460" s="160"/>
      <c r="N1460" s="243"/>
      <c r="O1460" s="244"/>
      <c r="P1460" s="53"/>
      <c r="Q1460" s="53"/>
      <c r="R1460" s="34"/>
    </row>
    <row r="1461" spans="1:18" hidden="1">
      <c r="A1461" s="53"/>
      <c r="B1461" s="133"/>
      <c r="C1461" s="53"/>
      <c r="D1461" s="53"/>
      <c r="E1461" s="53"/>
      <c r="F1461" s="53"/>
      <c r="G1461" s="34"/>
      <c r="H1461" s="53"/>
      <c r="I1461" s="34"/>
      <c r="J1461" s="53"/>
      <c r="K1461" s="53"/>
      <c r="L1461" s="53"/>
      <c r="M1461" s="160"/>
      <c r="N1461" s="243"/>
      <c r="O1461" s="244"/>
      <c r="P1461" s="53"/>
      <c r="Q1461" s="53"/>
      <c r="R1461" s="34"/>
    </row>
    <row r="1462" spans="1:18" hidden="1">
      <c r="A1462" s="53"/>
      <c r="B1462" s="133"/>
      <c r="C1462" s="53"/>
      <c r="D1462" s="53"/>
      <c r="E1462" s="53"/>
      <c r="F1462" s="53"/>
      <c r="G1462" s="34"/>
      <c r="H1462" s="53"/>
      <c r="I1462" s="34"/>
      <c r="J1462" s="53"/>
      <c r="K1462" s="53"/>
      <c r="L1462" s="53"/>
      <c r="M1462" s="160"/>
      <c r="N1462" s="243"/>
      <c r="O1462" s="244"/>
      <c r="P1462" s="53"/>
      <c r="Q1462" s="53"/>
      <c r="R1462" s="34"/>
    </row>
    <row r="1463" spans="1:18" hidden="1">
      <c r="A1463" s="53"/>
      <c r="B1463" s="133"/>
      <c r="C1463" s="53"/>
      <c r="D1463" s="53"/>
      <c r="E1463" s="53"/>
      <c r="F1463" s="53"/>
      <c r="G1463" s="34"/>
      <c r="H1463" s="53"/>
      <c r="I1463" s="34"/>
      <c r="J1463" s="53"/>
      <c r="K1463" s="53"/>
      <c r="L1463" s="53"/>
      <c r="M1463" s="160"/>
      <c r="N1463" s="243"/>
      <c r="O1463" s="244"/>
      <c r="P1463" s="53"/>
      <c r="Q1463" s="53"/>
      <c r="R1463" s="34"/>
    </row>
    <row r="1464" spans="1:18" hidden="1">
      <c r="A1464" s="53"/>
      <c r="B1464" s="133"/>
      <c r="C1464" s="53"/>
      <c r="D1464" s="53"/>
      <c r="E1464" s="53"/>
      <c r="F1464" s="53"/>
      <c r="G1464" s="34"/>
      <c r="H1464" s="53"/>
      <c r="I1464" s="34"/>
      <c r="J1464" s="53"/>
      <c r="K1464" s="53"/>
      <c r="L1464" s="53"/>
      <c r="M1464" s="160"/>
      <c r="N1464" s="243"/>
      <c r="O1464" s="244"/>
      <c r="P1464" s="53"/>
      <c r="Q1464" s="53"/>
      <c r="R1464" s="34"/>
    </row>
    <row r="1465" spans="1:18" hidden="1">
      <c r="A1465" s="53"/>
      <c r="B1465" s="133"/>
      <c r="C1465" s="53"/>
      <c r="D1465" s="53"/>
      <c r="E1465" s="53"/>
      <c r="F1465" s="53"/>
      <c r="G1465" s="34"/>
      <c r="H1465" s="53"/>
      <c r="I1465" s="34"/>
      <c r="J1465" s="53"/>
      <c r="K1465" s="53"/>
      <c r="L1465" s="53"/>
      <c r="M1465" s="160"/>
      <c r="N1465" s="243"/>
      <c r="O1465" s="244"/>
      <c r="P1465" s="53"/>
      <c r="Q1465" s="53"/>
      <c r="R1465" s="34"/>
    </row>
    <row r="1466" spans="1:18" hidden="1">
      <c r="A1466" s="53"/>
      <c r="B1466" s="133"/>
      <c r="C1466" s="53"/>
      <c r="D1466" s="53"/>
      <c r="E1466" s="53"/>
      <c r="F1466" s="53"/>
      <c r="G1466" s="34"/>
      <c r="H1466" s="53"/>
      <c r="I1466" s="34"/>
      <c r="J1466" s="53"/>
      <c r="K1466" s="53"/>
      <c r="L1466" s="53"/>
      <c r="M1466" s="160"/>
      <c r="N1466" s="243"/>
      <c r="O1466" s="244"/>
      <c r="P1466" s="53"/>
      <c r="Q1466" s="53"/>
      <c r="R1466" s="34"/>
    </row>
    <row r="1467" spans="1:18" hidden="1">
      <c r="A1467" s="53"/>
      <c r="B1467" s="133"/>
      <c r="C1467" s="53"/>
      <c r="D1467" s="53"/>
      <c r="E1467" s="53"/>
      <c r="F1467" s="53"/>
      <c r="G1467" s="34"/>
      <c r="H1467" s="53"/>
      <c r="I1467" s="34"/>
      <c r="J1467" s="53"/>
      <c r="K1467" s="53"/>
      <c r="L1467" s="53"/>
      <c r="M1467" s="160"/>
      <c r="N1467" s="243"/>
      <c r="O1467" s="244"/>
      <c r="P1467" s="53"/>
      <c r="Q1467" s="53"/>
      <c r="R1467" s="34"/>
    </row>
    <row r="1468" spans="1:18" hidden="1">
      <c r="A1468" s="53"/>
      <c r="B1468" s="133"/>
      <c r="C1468" s="53"/>
      <c r="D1468" s="53"/>
      <c r="E1468" s="53"/>
      <c r="F1468" s="53"/>
      <c r="G1468" s="34"/>
      <c r="H1468" s="53"/>
      <c r="I1468" s="34"/>
      <c r="J1468" s="53"/>
      <c r="K1468" s="53"/>
      <c r="L1468" s="53"/>
      <c r="M1468" s="160"/>
      <c r="N1468" s="243"/>
      <c r="O1468" s="244"/>
      <c r="P1468" s="53"/>
      <c r="Q1468" s="53"/>
      <c r="R1468" s="34"/>
    </row>
    <row r="1469" spans="1:18" hidden="1">
      <c r="A1469" s="53"/>
      <c r="B1469" s="133"/>
      <c r="C1469" s="53"/>
      <c r="D1469" s="53"/>
      <c r="E1469" s="53"/>
      <c r="F1469" s="53"/>
      <c r="G1469" s="34"/>
      <c r="H1469" s="53"/>
      <c r="I1469" s="34"/>
      <c r="J1469" s="53"/>
      <c r="K1469" s="53"/>
      <c r="L1469" s="53"/>
      <c r="M1469" s="160"/>
      <c r="N1469" s="243"/>
      <c r="O1469" s="244"/>
      <c r="P1469" s="53"/>
      <c r="Q1469" s="53"/>
      <c r="R1469" s="34"/>
    </row>
    <row r="1470" spans="1:18" hidden="1">
      <c r="A1470" s="53"/>
      <c r="B1470" s="133"/>
      <c r="C1470" s="53"/>
      <c r="D1470" s="53"/>
      <c r="E1470" s="53"/>
      <c r="F1470" s="53"/>
      <c r="G1470" s="34"/>
      <c r="H1470" s="53"/>
      <c r="I1470" s="34"/>
      <c r="J1470" s="53"/>
      <c r="K1470" s="53"/>
      <c r="L1470" s="53"/>
      <c r="M1470" s="160"/>
      <c r="N1470" s="243"/>
      <c r="O1470" s="244"/>
      <c r="P1470" s="53"/>
      <c r="Q1470" s="53"/>
      <c r="R1470" s="34"/>
    </row>
    <row r="1471" spans="1:18" hidden="1">
      <c r="A1471" s="53"/>
      <c r="B1471" s="133"/>
      <c r="C1471" s="53"/>
      <c r="D1471" s="53"/>
      <c r="E1471" s="53"/>
      <c r="F1471" s="53"/>
      <c r="G1471" s="34"/>
      <c r="H1471" s="53"/>
      <c r="I1471" s="34"/>
      <c r="J1471" s="53"/>
      <c r="K1471" s="53"/>
      <c r="L1471" s="53"/>
      <c r="M1471" s="160"/>
      <c r="N1471" s="243"/>
      <c r="O1471" s="244"/>
      <c r="P1471" s="53"/>
      <c r="Q1471" s="53"/>
      <c r="R1471" s="34"/>
    </row>
    <row r="1472" spans="1:18" hidden="1">
      <c r="A1472" s="53"/>
      <c r="B1472" s="133"/>
      <c r="C1472" s="53"/>
      <c r="D1472" s="53"/>
      <c r="E1472" s="53"/>
      <c r="F1472" s="53"/>
      <c r="G1472" s="34"/>
      <c r="H1472" s="53"/>
      <c r="I1472" s="34"/>
      <c r="J1472" s="53"/>
      <c r="K1472" s="53"/>
      <c r="L1472" s="53"/>
      <c r="M1472" s="160"/>
      <c r="N1472" s="243"/>
      <c r="O1472" s="244"/>
      <c r="P1472" s="53"/>
      <c r="Q1472" s="53"/>
      <c r="R1472" s="34"/>
    </row>
    <row r="1473" spans="1:18" hidden="1">
      <c r="A1473" s="53"/>
      <c r="B1473" s="133"/>
      <c r="C1473" s="53"/>
      <c r="D1473" s="53"/>
      <c r="E1473" s="53"/>
      <c r="F1473" s="53"/>
      <c r="G1473" s="34"/>
      <c r="H1473" s="53"/>
      <c r="I1473" s="34"/>
      <c r="J1473" s="53"/>
      <c r="K1473" s="53"/>
      <c r="L1473" s="53"/>
      <c r="M1473" s="160"/>
      <c r="N1473" s="243"/>
      <c r="O1473" s="244"/>
      <c r="P1473" s="53"/>
      <c r="Q1473" s="53"/>
      <c r="R1473" s="34"/>
    </row>
    <row r="1474" spans="1:18" hidden="1">
      <c r="A1474" s="53"/>
      <c r="B1474" s="90"/>
      <c r="C1474" s="53"/>
      <c r="D1474" s="53"/>
      <c r="E1474" s="53"/>
      <c r="F1474" s="53"/>
      <c r="G1474" s="34"/>
      <c r="H1474" s="53"/>
      <c r="I1474" s="34"/>
      <c r="J1474" s="53"/>
      <c r="K1474" s="53"/>
      <c r="L1474" s="53"/>
      <c r="M1474" s="160"/>
      <c r="N1474" s="243"/>
      <c r="O1474" s="244"/>
      <c r="P1474" s="53"/>
      <c r="Q1474" s="53"/>
      <c r="R1474" s="34"/>
    </row>
    <row r="1475" spans="1:18" hidden="1">
      <c r="A1475" s="53"/>
      <c r="B1475" s="90"/>
      <c r="C1475" s="53"/>
      <c r="D1475" s="53"/>
      <c r="E1475" s="53"/>
      <c r="F1475" s="53"/>
      <c r="G1475" s="34"/>
      <c r="H1475" s="53"/>
      <c r="I1475" s="34"/>
      <c r="J1475" s="53"/>
      <c r="K1475" s="53"/>
      <c r="L1475" s="53"/>
      <c r="M1475" s="160"/>
      <c r="N1475" s="243"/>
      <c r="O1475" s="244"/>
      <c r="P1475" s="53"/>
      <c r="Q1475" s="53"/>
      <c r="R1475" s="34"/>
    </row>
    <row r="1476" spans="1:18" hidden="1">
      <c r="A1476" s="53"/>
      <c r="B1476" s="90"/>
      <c r="C1476" s="53"/>
      <c r="D1476" s="53"/>
      <c r="E1476" s="53"/>
      <c r="F1476" s="53"/>
      <c r="G1476" s="34"/>
      <c r="H1476" s="53"/>
      <c r="I1476" s="34"/>
      <c r="J1476" s="53"/>
      <c r="K1476" s="53"/>
      <c r="L1476" s="53"/>
      <c r="M1476" s="160"/>
      <c r="N1476" s="243"/>
      <c r="O1476" s="244"/>
      <c r="P1476" s="53"/>
      <c r="Q1476" s="53"/>
      <c r="R1476" s="34"/>
    </row>
    <row r="1477" spans="1:18" hidden="1">
      <c r="A1477" s="53"/>
      <c r="B1477" s="90"/>
      <c r="C1477" s="53"/>
      <c r="D1477" s="53"/>
      <c r="E1477" s="53"/>
      <c r="F1477" s="53"/>
      <c r="G1477" s="34"/>
      <c r="H1477" s="53"/>
      <c r="I1477" s="34"/>
      <c r="J1477" s="53"/>
      <c r="K1477" s="53"/>
      <c r="L1477" s="53"/>
      <c r="M1477" s="160"/>
      <c r="N1477" s="243"/>
      <c r="O1477" s="244"/>
      <c r="P1477" s="53"/>
      <c r="Q1477" s="53"/>
      <c r="R1477" s="34"/>
    </row>
    <row r="1478" spans="1:18" hidden="1">
      <c r="A1478" s="53"/>
      <c r="B1478" s="90"/>
      <c r="C1478" s="53"/>
      <c r="D1478" s="53"/>
      <c r="E1478" s="53"/>
      <c r="F1478" s="53"/>
      <c r="G1478" s="34"/>
      <c r="H1478" s="53"/>
      <c r="I1478" s="34"/>
      <c r="J1478" s="53"/>
      <c r="K1478" s="53"/>
      <c r="L1478" s="53"/>
      <c r="M1478" s="160"/>
      <c r="N1478" s="243"/>
      <c r="O1478" s="244"/>
      <c r="P1478" s="53"/>
      <c r="Q1478" s="53"/>
      <c r="R1478" s="34"/>
    </row>
    <row r="1479" spans="1:18" hidden="1">
      <c r="A1479" s="53"/>
      <c r="B1479" s="133"/>
      <c r="C1479" s="53"/>
      <c r="D1479" s="53"/>
      <c r="E1479" s="53"/>
      <c r="F1479" s="53"/>
      <c r="G1479" s="34"/>
      <c r="H1479" s="53"/>
      <c r="I1479" s="34"/>
      <c r="J1479" s="53"/>
      <c r="K1479" s="53"/>
      <c r="L1479" s="53"/>
      <c r="M1479" s="160"/>
      <c r="N1479" s="243"/>
      <c r="O1479" s="244"/>
      <c r="P1479" s="53"/>
      <c r="Q1479" s="53"/>
      <c r="R1479" s="34"/>
    </row>
    <row r="1480" spans="1:18" hidden="1">
      <c r="A1480" s="53"/>
      <c r="B1480" s="133"/>
      <c r="C1480" s="53"/>
      <c r="D1480" s="53"/>
      <c r="E1480" s="53"/>
      <c r="F1480" s="53"/>
      <c r="G1480" s="34"/>
      <c r="H1480" s="53"/>
      <c r="I1480" s="34"/>
      <c r="J1480" s="53"/>
      <c r="K1480" s="53"/>
      <c r="L1480" s="53"/>
      <c r="M1480" s="160"/>
      <c r="N1480" s="243"/>
      <c r="O1480" s="244"/>
      <c r="P1480" s="53"/>
      <c r="Q1480" s="53"/>
      <c r="R1480" s="34"/>
    </row>
    <row r="1481" spans="1:18" hidden="1">
      <c r="A1481" s="53"/>
      <c r="B1481" s="133"/>
      <c r="C1481" s="53"/>
      <c r="D1481" s="53"/>
      <c r="E1481" s="53"/>
      <c r="F1481" s="53"/>
      <c r="G1481" s="34"/>
      <c r="H1481" s="53"/>
      <c r="I1481" s="34"/>
      <c r="J1481" s="53"/>
      <c r="K1481" s="53"/>
      <c r="L1481" s="53"/>
      <c r="M1481" s="160"/>
      <c r="N1481" s="243"/>
      <c r="O1481" s="244"/>
      <c r="P1481" s="53"/>
      <c r="Q1481" s="53"/>
      <c r="R1481" s="34"/>
    </row>
    <row r="1482" spans="1:18" hidden="1">
      <c r="A1482" s="53"/>
      <c r="B1482" s="133"/>
      <c r="C1482" s="53"/>
      <c r="D1482" s="53"/>
      <c r="E1482" s="53"/>
      <c r="F1482" s="53"/>
      <c r="G1482" s="34"/>
      <c r="H1482" s="53"/>
      <c r="I1482" s="34"/>
      <c r="J1482" s="53"/>
      <c r="K1482" s="53"/>
      <c r="L1482" s="53"/>
      <c r="M1482" s="160"/>
      <c r="N1482" s="243"/>
      <c r="O1482" s="244"/>
      <c r="P1482" s="53"/>
      <c r="Q1482" s="53"/>
      <c r="R1482" s="34"/>
    </row>
    <row r="1483" spans="1:18" hidden="1">
      <c r="A1483" s="53"/>
      <c r="B1483" s="133"/>
      <c r="C1483" s="53"/>
      <c r="D1483" s="53"/>
      <c r="E1483" s="53"/>
      <c r="F1483" s="53"/>
      <c r="G1483" s="34"/>
      <c r="H1483" s="53"/>
      <c r="I1483" s="34"/>
      <c r="J1483" s="53"/>
      <c r="K1483" s="53"/>
      <c r="L1483" s="53"/>
      <c r="M1483" s="160"/>
      <c r="N1483" s="243"/>
      <c r="O1483" s="244"/>
      <c r="P1483" s="53"/>
      <c r="Q1483" s="53"/>
      <c r="R1483" s="34"/>
    </row>
    <row r="1484" spans="1:18" hidden="1">
      <c r="A1484" s="53"/>
      <c r="B1484" s="133"/>
      <c r="C1484" s="53"/>
      <c r="D1484" s="53"/>
      <c r="E1484" s="53"/>
      <c r="F1484" s="53"/>
      <c r="G1484" s="34"/>
      <c r="H1484" s="53"/>
      <c r="I1484" s="34"/>
      <c r="J1484" s="53"/>
      <c r="K1484" s="53"/>
      <c r="L1484" s="53"/>
      <c r="M1484" s="160"/>
      <c r="N1484" s="243"/>
      <c r="O1484" s="244"/>
      <c r="P1484" s="53"/>
      <c r="Q1484" s="53"/>
      <c r="R1484" s="34"/>
    </row>
    <row r="1485" spans="1:18" hidden="1">
      <c r="A1485" s="53"/>
      <c r="B1485" s="133"/>
      <c r="C1485" s="53"/>
      <c r="D1485" s="53"/>
      <c r="E1485" s="53"/>
      <c r="F1485" s="53"/>
      <c r="G1485" s="34"/>
      <c r="H1485" s="53"/>
      <c r="I1485" s="34"/>
      <c r="J1485" s="53"/>
      <c r="K1485" s="53"/>
      <c r="L1485" s="53"/>
      <c r="M1485" s="160"/>
      <c r="N1485" s="243"/>
      <c r="O1485" s="244"/>
      <c r="P1485" s="53"/>
      <c r="Q1485" s="53"/>
      <c r="R1485" s="34"/>
    </row>
    <row r="1486" spans="1:18" hidden="1">
      <c r="A1486" s="53"/>
      <c r="B1486" s="133"/>
      <c r="C1486" s="53"/>
      <c r="D1486" s="53"/>
      <c r="E1486" s="53"/>
      <c r="F1486" s="53"/>
      <c r="G1486" s="34"/>
      <c r="H1486" s="53"/>
      <c r="I1486" s="34"/>
      <c r="J1486" s="53"/>
      <c r="K1486" s="53"/>
      <c r="L1486" s="53"/>
      <c r="M1486" s="160"/>
      <c r="N1486" s="243"/>
      <c r="O1486" s="244"/>
      <c r="P1486" s="53"/>
      <c r="Q1486" s="53"/>
      <c r="R1486" s="34"/>
    </row>
    <row r="1487" spans="1:18" hidden="1">
      <c r="A1487" s="53"/>
      <c r="B1487" s="133"/>
      <c r="C1487" s="53"/>
      <c r="D1487" s="53"/>
      <c r="E1487" s="53"/>
      <c r="F1487" s="53"/>
      <c r="G1487" s="34"/>
      <c r="H1487" s="53"/>
      <c r="I1487" s="34"/>
      <c r="J1487" s="53"/>
      <c r="K1487" s="53"/>
      <c r="L1487" s="53"/>
      <c r="M1487" s="160"/>
      <c r="N1487" s="243"/>
      <c r="O1487" s="244"/>
      <c r="P1487" s="53"/>
      <c r="Q1487" s="53"/>
      <c r="R1487" s="34"/>
    </row>
    <row r="1488" spans="1:18" hidden="1">
      <c r="A1488" s="53"/>
      <c r="B1488" s="90"/>
      <c r="C1488" s="53"/>
      <c r="D1488" s="53"/>
      <c r="E1488" s="53"/>
      <c r="F1488" s="53"/>
      <c r="G1488" s="34"/>
      <c r="H1488" s="53"/>
      <c r="I1488" s="34"/>
      <c r="J1488" s="53"/>
      <c r="K1488" s="53"/>
      <c r="L1488" s="53"/>
      <c r="M1488" s="160"/>
      <c r="N1488" s="243"/>
      <c r="O1488" s="244"/>
      <c r="P1488" s="53"/>
      <c r="Q1488" s="53"/>
      <c r="R1488" s="34"/>
    </row>
    <row r="1489" spans="1:18" hidden="1">
      <c r="A1489" s="53"/>
      <c r="B1489" s="90"/>
      <c r="C1489" s="53"/>
      <c r="D1489" s="53"/>
      <c r="E1489" s="53"/>
      <c r="F1489" s="53"/>
      <c r="G1489" s="34"/>
      <c r="H1489" s="53"/>
      <c r="I1489" s="34"/>
      <c r="J1489" s="53"/>
      <c r="K1489" s="53"/>
      <c r="L1489" s="53"/>
      <c r="M1489" s="160"/>
      <c r="N1489" s="243"/>
      <c r="O1489" s="244"/>
      <c r="P1489" s="53"/>
      <c r="Q1489" s="53"/>
      <c r="R1489" s="34"/>
    </row>
    <row r="1490" spans="1:18" hidden="1">
      <c r="A1490" s="80"/>
      <c r="B1490" s="90"/>
      <c r="C1490" s="53"/>
      <c r="D1490" s="53"/>
      <c r="E1490" s="53"/>
      <c r="F1490" s="53"/>
      <c r="G1490" s="34"/>
      <c r="H1490" s="53"/>
      <c r="I1490" s="34"/>
      <c r="J1490" s="53"/>
      <c r="K1490" s="53"/>
      <c r="L1490" s="53"/>
      <c r="M1490" s="160"/>
      <c r="N1490" s="243"/>
      <c r="O1490" s="244"/>
      <c r="P1490" s="53"/>
      <c r="Q1490" s="53"/>
      <c r="R1490" s="34"/>
    </row>
    <row r="1491" spans="1:18" hidden="1">
      <c r="A1491" s="53"/>
      <c r="B1491" s="90"/>
      <c r="C1491" s="53"/>
      <c r="D1491" s="53"/>
      <c r="E1491" s="53"/>
      <c r="F1491" s="53"/>
      <c r="G1491" s="34"/>
      <c r="H1491" s="53"/>
      <c r="I1491" s="34"/>
      <c r="J1491" s="53"/>
      <c r="K1491" s="53"/>
      <c r="L1491" s="53"/>
      <c r="M1491" s="160"/>
      <c r="N1491" s="243"/>
      <c r="O1491" s="244"/>
      <c r="P1491" s="53"/>
      <c r="Q1491" s="53"/>
      <c r="R1491" s="34"/>
    </row>
    <row r="1492" spans="1:18" hidden="1">
      <c r="A1492" s="53"/>
      <c r="B1492" s="90"/>
      <c r="C1492" s="53"/>
      <c r="D1492" s="53"/>
      <c r="E1492" s="53"/>
      <c r="F1492" s="53"/>
      <c r="G1492" s="34"/>
      <c r="H1492" s="53"/>
      <c r="I1492" s="34"/>
      <c r="J1492" s="53"/>
      <c r="K1492" s="53"/>
      <c r="L1492" s="53"/>
      <c r="M1492" s="160"/>
      <c r="N1492" s="243"/>
      <c r="O1492" s="244"/>
      <c r="P1492" s="53"/>
      <c r="Q1492" s="53"/>
      <c r="R1492" s="34"/>
    </row>
    <row r="1493" spans="1:18" hidden="1">
      <c r="A1493" s="53"/>
      <c r="B1493" s="90"/>
      <c r="C1493" s="53"/>
      <c r="D1493" s="53"/>
      <c r="E1493" s="53"/>
      <c r="F1493" s="53"/>
      <c r="G1493" s="34"/>
      <c r="H1493" s="53"/>
      <c r="I1493" s="34"/>
      <c r="J1493" s="53"/>
      <c r="K1493" s="53"/>
      <c r="L1493" s="53"/>
      <c r="M1493" s="160"/>
      <c r="N1493" s="243"/>
      <c r="O1493" s="244"/>
      <c r="P1493" s="53"/>
      <c r="Q1493" s="53"/>
      <c r="R1493" s="34"/>
    </row>
    <row r="1494" spans="1:18" hidden="1">
      <c r="A1494" s="53"/>
      <c r="B1494" s="90"/>
      <c r="C1494" s="53"/>
      <c r="D1494" s="53"/>
      <c r="E1494" s="53"/>
      <c r="F1494" s="53"/>
      <c r="G1494" s="34"/>
      <c r="H1494" s="53"/>
      <c r="I1494" s="34"/>
      <c r="J1494" s="53"/>
      <c r="K1494" s="53"/>
      <c r="L1494" s="53"/>
      <c r="M1494" s="160"/>
      <c r="N1494" s="243"/>
      <c r="O1494" s="244"/>
      <c r="P1494" s="53"/>
      <c r="Q1494" s="53"/>
      <c r="R1494" s="34"/>
    </row>
    <row r="1495" spans="1:18" hidden="1">
      <c r="A1495" s="53"/>
      <c r="B1495" s="90"/>
      <c r="C1495" s="53"/>
      <c r="D1495" s="53"/>
      <c r="E1495" s="53"/>
      <c r="F1495" s="53"/>
      <c r="G1495" s="34"/>
      <c r="H1495" s="53"/>
      <c r="I1495" s="34"/>
      <c r="J1495" s="53"/>
      <c r="K1495" s="53"/>
      <c r="L1495" s="53"/>
      <c r="M1495" s="160"/>
      <c r="N1495" s="243"/>
      <c r="O1495" s="244"/>
      <c r="P1495" s="53"/>
      <c r="Q1495" s="53"/>
      <c r="R1495" s="34"/>
    </row>
    <row r="1496" spans="1:18" hidden="1">
      <c r="A1496" s="53"/>
      <c r="B1496" s="90"/>
      <c r="C1496" s="53"/>
      <c r="D1496" s="53"/>
      <c r="E1496" s="53"/>
      <c r="F1496" s="53"/>
      <c r="G1496" s="34"/>
      <c r="H1496" s="53"/>
      <c r="I1496" s="34"/>
      <c r="J1496" s="53"/>
      <c r="K1496" s="53"/>
      <c r="L1496" s="53"/>
      <c r="M1496" s="160"/>
      <c r="N1496" s="243"/>
      <c r="O1496" s="244"/>
      <c r="P1496" s="53"/>
      <c r="Q1496" s="53"/>
      <c r="R1496" s="34"/>
    </row>
    <row r="1497" spans="1:18" hidden="1">
      <c r="A1497" s="53"/>
      <c r="B1497" s="90"/>
      <c r="C1497" s="53"/>
      <c r="D1497" s="53"/>
      <c r="E1497" s="53"/>
      <c r="F1497" s="53"/>
      <c r="G1497" s="34"/>
      <c r="H1497" s="53"/>
      <c r="I1497" s="34"/>
      <c r="J1497" s="53"/>
      <c r="K1497" s="53"/>
      <c r="L1497" s="53"/>
      <c r="M1497" s="160"/>
      <c r="N1497" s="243"/>
      <c r="O1497" s="244"/>
      <c r="P1497" s="53"/>
      <c r="Q1497" s="53"/>
      <c r="R1497" s="34"/>
    </row>
    <row r="1498" spans="1:18" hidden="1">
      <c r="A1498" s="53"/>
      <c r="B1498" s="90"/>
      <c r="C1498" s="53"/>
      <c r="D1498" s="53"/>
      <c r="E1498" s="53"/>
      <c r="F1498" s="53"/>
      <c r="G1498" s="34"/>
      <c r="H1498" s="53"/>
      <c r="I1498" s="34"/>
      <c r="J1498" s="53"/>
      <c r="K1498" s="53"/>
      <c r="L1498" s="53"/>
      <c r="M1498" s="160"/>
      <c r="N1498" s="243"/>
      <c r="O1498" s="244"/>
      <c r="P1498" s="53"/>
      <c r="Q1498" s="53"/>
      <c r="R1498" s="34"/>
    </row>
    <row r="1499" spans="1:18" hidden="1">
      <c r="A1499" s="53"/>
      <c r="B1499" s="90"/>
      <c r="C1499" s="53"/>
      <c r="D1499" s="53"/>
      <c r="E1499" s="53"/>
      <c r="F1499" s="53"/>
      <c r="G1499" s="34"/>
      <c r="H1499" s="53"/>
      <c r="I1499" s="34"/>
      <c r="J1499" s="53"/>
      <c r="K1499" s="53"/>
      <c r="L1499" s="53"/>
      <c r="M1499" s="160"/>
      <c r="N1499" s="243"/>
      <c r="O1499" s="244"/>
      <c r="P1499" s="53"/>
      <c r="Q1499" s="53"/>
      <c r="R1499" s="34"/>
    </row>
    <row r="1500" spans="1:18" hidden="1">
      <c r="A1500" s="53"/>
      <c r="B1500" s="90"/>
      <c r="C1500" s="53"/>
      <c r="D1500" s="53"/>
      <c r="E1500" s="53"/>
      <c r="F1500" s="53"/>
      <c r="G1500" s="34"/>
      <c r="H1500" s="53"/>
      <c r="I1500" s="34"/>
      <c r="J1500" s="53"/>
      <c r="K1500" s="53"/>
      <c r="L1500" s="53"/>
      <c r="M1500" s="160"/>
      <c r="N1500" s="243"/>
      <c r="O1500" s="244"/>
      <c r="P1500" s="53"/>
      <c r="Q1500" s="53"/>
      <c r="R1500" s="34"/>
    </row>
    <row r="1501" spans="1:18" hidden="1">
      <c r="A1501" s="53"/>
      <c r="B1501" s="90"/>
      <c r="C1501" s="53"/>
      <c r="D1501" s="53"/>
      <c r="E1501" s="53"/>
      <c r="F1501" s="53"/>
      <c r="G1501" s="34"/>
      <c r="H1501" s="53"/>
      <c r="I1501" s="34"/>
      <c r="J1501" s="53"/>
      <c r="K1501" s="53"/>
      <c r="L1501" s="53"/>
      <c r="M1501" s="160"/>
      <c r="N1501" s="243"/>
      <c r="O1501" s="244"/>
      <c r="P1501" s="53"/>
      <c r="Q1501" s="53"/>
      <c r="R1501" s="34"/>
    </row>
    <row r="1502" spans="1:18" hidden="1">
      <c r="A1502" s="53"/>
      <c r="B1502" s="90"/>
      <c r="C1502" s="53"/>
      <c r="D1502" s="53"/>
      <c r="E1502" s="53"/>
      <c r="F1502" s="53"/>
      <c r="G1502" s="34"/>
      <c r="H1502" s="53"/>
      <c r="I1502" s="34"/>
      <c r="J1502" s="53"/>
      <c r="K1502" s="53"/>
      <c r="L1502" s="53"/>
      <c r="M1502" s="160"/>
      <c r="N1502" s="243"/>
      <c r="O1502" s="244"/>
      <c r="P1502" s="53"/>
      <c r="Q1502" s="53"/>
      <c r="R1502" s="34"/>
    </row>
    <row r="1503" spans="1:18" hidden="1">
      <c r="A1503" s="53"/>
      <c r="B1503" s="90"/>
      <c r="C1503" s="53"/>
      <c r="D1503" s="53"/>
      <c r="E1503" s="53"/>
      <c r="F1503" s="53"/>
      <c r="G1503" s="34"/>
      <c r="H1503" s="53"/>
      <c r="I1503" s="34"/>
      <c r="J1503" s="53"/>
      <c r="K1503" s="53"/>
      <c r="L1503" s="53"/>
      <c r="M1503" s="160"/>
      <c r="N1503" s="243"/>
      <c r="O1503" s="244"/>
      <c r="P1503" s="53"/>
      <c r="Q1503" s="53"/>
      <c r="R1503" s="34"/>
    </row>
    <row r="1504" spans="1:18" hidden="1">
      <c r="A1504" s="53"/>
      <c r="B1504" s="90"/>
      <c r="C1504" s="53"/>
      <c r="D1504" s="53"/>
      <c r="E1504" s="53"/>
      <c r="F1504" s="53"/>
      <c r="G1504" s="34"/>
      <c r="H1504" s="53"/>
      <c r="I1504" s="34"/>
      <c r="J1504" s="53"/>
      <c r="K1504" s="53"/>
      <c r="L1504" s="53"/>
      <c r="M1504" s="160"/>
      <c r="N1504" s="243"/>
      <c r="O1504" s="244"/>
      <c r="P1504" s="53"/>
      <c r="Q1504" s="53"/>
      <c r="R1504" s="34"/>
    </row>
    <row r="1505" spans="1:18" hidden="1">
      <c r="A1505" s="53"/>
      <c r="B1505" s="90"/>
      <c r="C1505" s="53"/>
      <c r="D1505" s="53"/>
      <c r="E1505" s="53"/>
      <c r="F1505" s="53"/>
      <c r="G1505" s="34"/>
      <c r="H1505" s="53"/>
      <c r="I1505" s="34"/>
      <c r="J1505" s="53"/>
      <c r="K1505" s="53"/>
      <c r="L1505" s="53"/>
      <c r="M1505" s="160"/>
      <c r="N1505" s="243"/>
      <c r="O1505" s="244"/>
      <c r="P1505" s="53"/>
      <c r="Q1505" s="53"/>
      <c r="R1505" s="34"/>
    </row>
    <row r="1506" spans="1:18" hidden="1">
      <c r="A1506" s="53"/>
      <c r="B1506" s="90"/>
      <c r="C1506" s="53"/>
      <c r="D1506" s="53"/>
      <c r="E1506" s="53"/>
      <c r="F1506" s="53"/>
      <c r="G1506" s="34"/>
      <c r="H1506" s="53"/>
      <c r="I1506" s="34"/>
      <c r="J1506" s="53"/>
      <c r="K1506" s="53"/>
      <c r="L1506" s="53"/>
      <c r="M1506" s="160"/>
      <c r="N1506" s="243"/>
      <c r="O1506" s="244"/>
      <c r="P1506" s="53"/>
      <c r="Q1506" s="53"/>
      <c r="R1506" s="34"/>
    </row>
    <row r="1507" spans="1:18" hidden="1">
      <c r="A1507" s="53"/>
      <c r="B1507" s="90"/>
      <c r="C1507" s="53"/>
      <c r="D1507" s="53"/>
      <c r="E1507" s="53"/>
      <c r="F1507" s="53"/>
      <c r="G1507" s="34"/>
      <c r="H1507" s="53"/>
      <c r="I1507" s="34"/>
      <c r="J1507" s="53"/>
      <c r="K1507" s="53"/>
      <c r="L1507" s="53"/>
      <c r="M1507" s="160"/>
      <c r="N1507" s="243"/>
      <c r="O1507" s="244"/>
      <c r="P1507" s="53"/>
      <c r="Q1507" s="53"/>
      <c r="R1507" s="34"/>
    </row>
    <row r="1508" spans="1:18" hidden="1">
      <c r="A1508" s="53"/>
      <c r="B1508" s="90"/>
      <c r="C1508" s="53"/>
      <c r="D1508" s="53"/>
      <c r="E1508" s="53"/>
      <c r="F1508" s="53"/>
      <c r="G1508" s="34"/>
      <c r="H1508" s="53"/>
      <c r="I1508" s="34"/>
      <c r="J1508" s="53"/>
      <c r="K1508" s="53"/>
      <c r="L1508" s="53"/>
      <c r="M1508" s="160"/>
      <c r="N1508" s="243"/>
      <c r="O1508" s="244"/>
      <c r="P1508" s="53"/>
      <c r="Q1508" s="53"/>
      <c r="R1508" s="34"/>
    </row>
    <row r="1509" spans="1:18" hidden="1">
      <c r="A1509" s="53"/>
      <c r="B1509" s="90"/>
      <c r="C1509" s="53"/>
      <c r="D1509" s="53"/>
      <c r="E1509" s="53"/>
      <c r="F1509" s="53"/>
      <c r="G1509" s="34"/>
      <c r="H1509" s="53"/>
      <c r="I1509" s="34"/>
      <c r="J1509" s="53"/>
      <c r="K1509" s="53"/>
      <c r="L1509" s="53"/>
      <c r="M1509" s="160"/>
      <c r="N1509" s="243"/>
      <c r="O1509" s="244"/>
      <c r="P1509" s="53"/>
      <c r="Q1509" s="53"/>
      <c r="R1509" s="34"/>
    </row>
    <row r="1510" spans="1:18" hidden="1">
      <c r="A1510" s="53"/>
      <c r="B1510" s="90"/>
      <c r="C1510" s="53"/>
      <c r="D1510" s="53"/>
      <c r="E1510" s="53"/>
      <c r="F1510" s="53"/>
      <c r="G1510" s="34"/>
      <c r="H1510" s="53"/>
      <c r="I1510" s="34"/>
      <c r="J1510" s="53"/>
      <c r="K1510" s="53"/>
      <c r="L1510" s="53"/>
      <c r="M1510" s="160"/>
      <c r="N1510" s="243"/>
      <c r="O1510" s="244"/>
      <c r="P1510" s="53"/>
      <c r="Q1510" s="53"/>
      <c r="R1510" s="34"/>
    </row>
    <row r="1511" spans="1:18" hidden="1">
      <c r="A1511" s="53"/>
      <c r="B1511" s="90"/>
      <c r="C1511" s="53"/>
      <c r="D1511" s="53"/>
      <c r="E1511" s="53"/>
      <c r="F1511" s="53"/>
      <c r="G1511" s="34"/>
      <c r="H1511" s="53"/>
      <c r="I1511" s="34"/>
      <c r="J1511" s="53"/>
      <c r="K1511" s="53"/>
      <c r="L1511" s="53"/>
      <c r="M1511" s="160"/>
      <c r="N1511" s="243"/>
      <c r="O1511" s="244"/>
      <c r="P1511" s="53"/>
      <c r="Q1511" s="53"/>
      <c r="R1511" s="34"/>
    </row>
    <row r="1512" spans="1:18" hidden="1">
      <c r="A1512" s="53"/>
      <c r="B1512" s="90"/>
      <c r="C1512" s="53"/>
      <c r="D1512" s="53"/>
      <c r="E1512" s="53"/>
      <c r="F1512" s="53"/>
      <c r="G1512" s="34"/>
      <c r="H1512" s="53"/>
      <c r="I1512" s="34"/>
      <c r="J1512" s="53"/>
      <c r="K1512" s="53"/>
      <c r="L1512" s="53"/>
      <c r="M1512" s="160"/>
      <c r="N1512" s="243"/>
      <c r="O1512" s="244"/>
      <c r="P1512" s="53"/>
      <c r="Q1512" s="53"/>
      <c r="R1512" s="34"/>
    </row>
    <row r="1513" spans="1:18" hidden="1">
      <c r="A1513" s="53"/>
      <c r="B1513" s="90"/>
      <c r="C1513" s="53"/>
      <c r="D1513" s="53"/>
      <c r="E1513" s="53"/>
      <c r="F1513" s="53"/>
      <c r="G1513" s="34"/>
      <c r="H1513" s="53"/>
      <c r="I1513" s="34"/>
      <c r="J1513" s="53"/>
      <c r="K1513" s="53"/>
      <c r="L1513" s="53"/>
      <c r="M1513" s="160"/>
      <c r="N1513" s="243"/>
      <c r="O1513" s="244"/>
      <c r="P1513" s="53"/>
      <c r="Q1513" s="53"/>
      <c r="R1513" s="34"/>
    </row>
    <row r="1514" spans="1:18" hidden="1">
      <c r="A1514" s="53"/>
      <c r="B1514" s="90"/>
      <c r="C1514" s="53"/>
      <c r="D1514" s="53"/>
      <c r="E1514" s="53"/>
      <c r="F1514" s="53"/>
      <c r="G1514" s="34"/>
      <c r="H1514" s="53"/>
      <c r="I1514" s="34"/>
      <c r="J1514" s="53"/>
      <c r="K1514" s="53"/>
      <c r="L1514" s="53"/>
      <c r="M1514" s="160"/>
      <c r="N1514" s="243"/>
      <c r="O1514" s="244"/>
      <c r="P1514" s="53"/>
      <c r="Q1514" s="53"/>
      <c r="R1514" s="34"/>
    </row>
    <row r="1515" spans="1:18" hidden="1">
      <c r="A1515" s="53"/>
      <c r="B1515" s="90"/>
      <c r="C1515" s="53"/>
      <c r="D1515" s="53"/>
      <c r="E1515" s="53"/>
      <c r="F1515" s="53"/>
      <c r="G1515" s="34"/>
      <c r="H1515" s="53"/>
      <c r="I1515" s="34"/>
      <c r="J1515" s="53"/>
      <c r="K1515" s="53"/>
      <c r="L1515" s="53"/>
      <c r="M1515" s="160"/>
      <c r="N1515" s="243"/>
      <c r="O1515" s="244"/>
      <c r="P1515" s="53"/>
      <c r="Q1515" s="53"/>
      <c r="R1515" s="34"/>
    </row>
    <row r="1516" spans="1:18" hidden="1">
      <c r="A1516" s="53"/>
      <c r="B1516" s="90"/>
      <c r="C1516" s="53"/>
      <c r="D1516" s="53"/>
      <c r="E1516" s="53"/>
      <c r="F1516" s="53"/>
      <c r="G1516" s="34"/>
      <c r="H1516" s="53"/>
      <c r="I1516" s="34"/>
      <c r="J1516" s="53"/>
      <c r="K1516" s="53"/>
      <c r="L1516" s="53"/>
      <c r="M1516" s="160"/>
      <c r="N1516" s="243"/>
      <c r="O1516" s="244"/>
      <c r="P1516" s="53"/>
      <c r="Q1516" s="53"/>
      <c r="R1516" s="34"/>
    </row>
    <row r="1517" spans="1:18" hidden="1">
      <c r="A1517" s="53"/>
      <c r="B1517" s="90"/>
      <c r="C1517" s="53"/>
      <c r="D1517" s="53"/>
      <c r="E1517" s="53"/>
      <c r="F1517" s="53"/>
      <c r="G1517" s="34"/>
      <c r="H1517" s="53"/>
      <c r="I1517" s="34"/>
      <c r="J1517" s="53"/>
      <c r="K1517" s="53"/>
      <c r="L1517" s="53"/>
      <c r="M1517" s="160"/>
      <c r="N1517" s="243"/>
      <c r="O1517" s="244"/>
      <c r="P1517" s="53"/>
      <c r="Q1517" s="53"/>
      <c r="R1517" s="34"/>
    </row>
    <row r="1518" spans="1:18" hidden="1">
      <c r="A1518" s="53"/>
      <c r="B1518" s="90"/>
      <c r="C1518" s="53"/>
      <c r="D1518" s="53"/>
      <c r="E1518" s="53"/>
      <c r="F1518" s="53"/>
      <c r="G1518" s="34"/>
      <c r="H1518" s="53"/>
      <c r="I1518" s="34"/>
      <c r="J1518" s="53"/>
      <c r="K1518" s="53"/>
      <c r="L1518" s="53"/>
      <c r="M1518" s="160"/>
      <c r="N1518" s="243"/>
      <c r="O1518" s="244"/>
      <c r="P1518" s="53"/>
      <c r="Q1518" s="53"/>
      <c r="R1518" s="34"/>
    </row>
    <row r="1519" spans="1:18" hidden="1">
      <c r="A1519" s="53"/>
      <c r="B1519" s="90"/>
      <c r="C1519" s="53"/>
      <c r="D1519" s="53"/>
      <c r="E1519" s="53"/>
      <c r="F1519" s="53"/>
      <c r="G1519" s="34"/>
      <c r="H1519" s="53"/>
      <c r="I1519" s="34"/>
      <c r="J1519" s="53"/>
      <c r="K1519" s="53"/>
      <c r="L1519" s="53"/>
      <c r="M1519" s="160"/>
      <c r="N1519" s="243"/>
      <c r="O1519" s="244"/>
      <c r="P1519" s="53"/>
      <c r="Q1519" s="53"/>
      <c r="R1519" s="34"/>
    </row>
    <row r="1520" spans="1:18" hidden="1">
      <c r="A1520" s="53"/>
      <c r="B1520" s="90"/>
      <c r="C1520" s="53"/>
      <c r="D1520" s="53"/>
      <c r="E1520" s="53"/>
      <c r="F1520" s="53"/>
      <c r="G1520" s="34"/>
      <c r="H1520" s="53"/>
      <c r="I1520" s="34"/>
      <c r="J1520" s="53"/>
      <c r="K1520" s="53"/>
      <c r="L1520" s="53"/>
      <c r="M1520" s="160"/>
      <c r="N1520" s="243"/>
      <c r="O1520" s="244"/>
      <c r="P1520" s="53"/>
      <c r="Q1520" s="53"/>
      <c r="R1520" s="34"/>
    </row>
    <row r="1521" spans="1:18" hidden="1">
      <c r="A1521" s="53"/>
      <c r="B1521" s="90"/>
      <c r="C1521" s="53"/>
      <c r="D1521" s="53"/>
      <c r="E1521" s="53"/>
      <c r="F1521" s="53"/>
      <c r="G1521" s="34"/>
      <c r="H1521" s="53"/>
      <c r="I1521" s="34"/>
      <c r="J1521" s="53"/>
      <c r="K1521" s="53"/>
      <c r="L1521" s="53"/>
      <c r="M1521" s="160"/>
      <c r="N1521" s="243"/>
      <c r="O1521" s="244"/>
      <c r="P1521" s="53"/>
      <c r="Q1521" s="53"/>
      <c r="R1521" s="34"/>
    </row>
    <row r="1522" spans="1:18" hidden="1">
      <c r="A1522" s="53"/>
      <c r="B1522" s="90"/>
      <c r="C1522" s="53"/>
      <c r="D1522" s="53"/>
      <c r="E1522" s="53"/>
      <c r="F1522" s="53"/>
      <c r="G1522" s="34"/>
      <c r="H1522" s="53"/>
      <c r="I1522" s="34"/>
      <c r="J1522" s="53"/>
      <c r="K1522" s="53"/>
      <c r="L1522" s="53"/>
      <c r="M1522" s="160"/>
      <c r="N1522" s="243"/>
      <c r="O1522" s="244"/>
      <c r="P1522" s="53"/>
      <c r="Q1522" s="53"/>
      <c r="R1522" s="34"/>
    </row>
    <row r="1523" spans="1:18" hidden="1">
      <c r="A1523" s="53"/>
      <c r="B1523" s="90"/>
      <c r="C1523" s="53"/>
      <c r="D1523" s="53"/>
      <c r="E1523" s="53"/>
      <c r="F1523" s="53"/>
      <c r="G1523" s="34"/>
      <c r="H1523" s="53"/>
      <c r="I1523" s="34"/>
      <c r="J1523" s="53"/>
      <c r="K1523" s="53"/>
      <c r="L1523" s="53"/>
      <c r="M1523" s="160"/>
      <c r="N1523" s="243"/>
      <c r="O1523" s="244"/>
      <c r="P1523" s="53"/>
      <c r="Q1523" s="53"/>
      <c r="R1523" s="34"/>
    </row>
    <row r="1524" spans="1:18" hidden="1">
      <c r="A1524" s="53"/>
      <c r="B1524" s="90"/>
      <c r="C1524" s="53"/>
      <c r="D1524" s="53"/>
      <c r="E1524" s="53"/>
      <c r="F1524" s="53"/>
      <c r="G1524" s="34"/>
      <c r="H1524" s="53"/>
      <c r="I1524" s="34"/>
      <c r="J1524" s="53"/>
      <c r="K1524" s="53"/>
      <c r="L1524" s="53"/>
      <c r="M1524" s="160"/>
      <c r="N1524" s="243"/>
      <c r="O1524" s="244"/>
      <c r="P1524" s="53"/>
      <c r="Q1524" s="53"/>
      <c r="R1524" s="34"/>
    </row>
    <row r="1525" spans="1:18" hidden="1">
      <c r="A1525" s="53"/>
      <c r="B1525" s="90"/>
      <c r="C1525" s="53"/>
      <c r="D1525" s="53"/>
      <c r="E1525" s="53"/>
      <c r="F1525" s="53"/>
      <c r="G1525" s="34"/>
      <c r="H1525" s="53"/>
      <c r="I1525" s="34"/>
      <c r="J1525" s="53"/>
      <c r="K1525" s="53"/>
      <c r="L1525" s="53"/>
      <c r="M1525" s="160"/>
      <c r="N1525" s="243"/>
      <c r="O1525" s="244"/>
      <c r="P1525" s="53"/>
      <c r="Q1525" s="53"/>
      <c r="R1525" s="34"/>
    </row>
    <row r="1526" spans="1:18" hidden="1">
      <c r="A1526" s="53"/>
      <c r="B1526" s="90"/>
      <c r="C1526" s="53"/>
      <c r="D1526" s="53"/>
      <c r="E1526" s="53"/>
      <c r="F1526" s="53"/>
      <c r="G1526" s="34"/>
      <c r="H1526" s="53"/>
      <c r="I1526" s="34"/>
      <c r="J1526" s="53"/>
      <c r="K1526" s="53"/>
      <c r="L1526" s="53"/>
      <c r="M1526" s="160"/>
      <c r="N1526" s="243"/>
      <c r="O1526" s="244"/>
      <c r="P1526" s="53"/>
      <c r="Q1526" s="53"/>
      <c r="R1526" s="34"/>
    </row>
    <row r="1527" spans="1:18" hidden="1">
      <c r="A1527" s="53"/>
      <c r="B1527" s="90"/>
      <c r="C1527" s="53"/>
      <c r="D1527" s="53"/>
      <c r="E1527" s="53"/>
      <c r="F1527" s="53"/>
      <c r="G1527" s="34"/>
      <c r="H1527" s="53"/>
      <c r="I1527" s="34"/>
      <c r="J1527" s="53"/>
      <c r="K1527" s="53"/>
      <c r="L1527" s="53"/>
      <c r="M1527" s="160"/>
      <c r="N1527" s="243"/>
      <c r="O1527" s="244"/>
      <c r="P1527" s="53"/>
      <c r="Q1527" s="53"/>
      <c r="R1527" s="34"/>
    </row>
    <row r="1528" spans="1:18" hidden="1">
      <c r="A1528" s="53"/>
      <c r="B1528" s="90"/>
      <c r="C1528" s="53"/>
      <c r="D1528" s="53"/>
      <c r="E1528" s="53"/>
      <c r="F1528" s="53"/>
      <c r="G1528" s="34"/>
      <c r="H1528" s="53"/>
      <c r="I1528" s="34"/>
      <c r="J1528" s="53"/>
      <c r="K1528" s="53"/>
      <c r="L1528" s="53"/>
      <c r="M1528" s="160"/>
      <c r="N1528" s="243"/>
      <c r="O1528" s="244"/>
      <c r="P1528" s="53"/>
      <c r="Q1528" s="53"/>
      <c r="R1528" s="34"/>
    </row>
    <row r="1529" spans="1:18" hidden="1">
      <c r="A1529" s="53"/>
      <c r="B1529" s="90"/>
      <c r="C1529" s="53"/>
      <c r="D1529" s="53"/>
      <c r="E1529" s="53"/>
      <c r="F1529" s="53"/>
      <c r="G1529" s="34"/>
      <c r="H1529" s="53"/>
      <c r="I1529" s="34"/>
      <c r="J1529" s="53"/>
      <c r="K1529" s="53"/>
      <c r="L1529" s="53"/>
      <c r="M1529" s="160"/>
      <c r="N1529" s="243"/>
      <c r="O1529" s="244"/>
      <c r="P1529" s="53"/>
      <c r="Q1529" s="53"/>
      <c r="R1529" s="34"/>
    </row>
    <row r="1530" spans="1:18" hidden="1">
      <c r="A1530" s="53"/>
      <c r="B1530" s="133"/>
      <c r="C1530" s="53"/>
      <c r="D1530" s="53"/>
      <c r="E1530" s="53"/>
      <c r="F1530" s="53"/>
      <c r="G1530" s="34"/>
      <c r="H1530" s="53"/>
      <c r="I1530" s="34"/>
      <c r="J1530" s="53"/>
      <c r="K1530" s="53"/>
      <c r="L1530" s="53"/>
      <c r="M1530" s="160"/>
      <c r="N1530" s="243"/>
      <c r="O1530" s="244"/>
      <c r="P1530" s="53"/>
      <c r="Q1530" s="53"/>
      <c r="R1530" s="34"/>
    </row>
    <row r="1531" spans="1:18" hidden="1">
      <c r="A1531" s="53"/>
      <c r="B1531" s="90"/>
      <c r="C1531" s="53"/>
      <c r="D1531" s="53"/>
      <c r="E1531" s="53"/>
      <c r="F1531" s="53"/>
      <c r="G1531" s="34"/>
      <c r="H1531" s="53"/>
      <c r="I1531" s="34"/>
      <c r="J1531" s="53"/>
      <c r="K1531" s="53"/>
      <c r="L1531" s="53"/>
      <c r="M1531" s="160"/>
      <c r="N1531" s="243"/>
      <c r="O1531" s="244"/>
      <c r="P1531" s="53"/>
      <c r="Q1531" s="53"/>
      <c r="R1531" s="34"/>
    </row>
    <row r="1532" spans="1:18" hidden="1">
      <c r="A1532" s="53"/>
      <c r="B1532" s="90"/>
      <c r="C1532" s="53"/>
      <c r="D1532" s="53"/>
      <c r="E1532" s="53"/>
      <c r="F1532" s="53"/>
      <c r="G1532" s="34"/>
      <c r="H1532" s="53"/>
      <c r="I1532" s="34"/>
      <c r="J1532" s="53"/>
      <c r="K1532" s="53"/>
      <c r="L1532" s="53"/>
      <c r="M1532" s="160"/>
      <c r="N1532" s="243"/>
      <c r="O1532" s="244"/>
      <c r="P1532" s="53"/>
      <c r="Q1532" s="53"/>
      <c r="R1532" s="34"/>
    </row>
    <row r="1533" spans="1:18" hidden="1">
      <c r="A1533" s="53"/>
      <c r="B1533" s="90"/>
      <c r="C1533" s="53"/>
      <c r="D1533" s="53"/>
      <c r="E1533" s="53"/>
      <c r="F1533" s="53"/>
      <c r="G1533" s="34"/>
      <c r="H1533" s="53"/>
      <c r="I1533" s="34"/>
      <c r="J1533" s="53"/>
      <c r="K1533" s="53"/>
      <c r="L1533" s="53"/>
      <c r="M1533" s="160"/>
      <c r="N1533" s="243"/>
      <c r="O1533" s="244"/>
      <c r="P1533" s="53"/>
      <c r="Q1533" s="53"/>
      <c r="R1533" s="34"/>
    </row>
    <row r="1534" spans="1:18" hidden="1">
      <c r="A1534" s="53"/>
      <c r="B1534" s="90"/>
      <c r="C1534" s="53"/>
      <c r="D1534" s="53"/>
      <c r="E1534" s="53"/>
      <c r="F1534" s="53"/>
      <c r="G1534" s="34"/>
      <c r="H1534" s="53"/>
      <c r="I1534" s="34"/>
      <c r="J1534" s="53"/>
      <c r="K1534" s="53"/>
      <c r="L1534" s="53"/>
      <c r="M1534" s="160"/>
      <c r="N1534" s="243"/>
      <c r="O1534" s="244"/>
      <c r="P1534" s="53"/>
      <c r="Q1534" s="53"/>
      <c r="R1534" s="34"/>
    </row>
    <row r="1535" spans="1:18" hidden="1">
      <c r="A1535" s="53"/>
      <c r="B1535" s="90"/>
      <c r="C1535" s="53"/>
      <c r="D1535" s="53"/>
      <c r="E1535" s="53"/>
      <c r="F1535" s="53"/>
      <c r="G1535" s="34"/>
      <c r="H1535" s="53"/>
      <c r="I1535" s="34"/>
      <c r="J1535" s="53"/>
      <c r="K1535" s="53"/>
      <c r="L1535" s="53"/>
      <c r="M1535" s="160"/>
      <c r="N1535" s="243"/>
      <c r="O1535" s="244"/>
      <c r="P1535" s="53"/>
      <c r="Q1535" s="53"/>
      <c r="R1535" s="34"/>
    </row>
    <row r="1536" spans="1:18" hidden="1">
      <c r="A1536" s="53"/>
      <c r="B1536" s="90"/>
      <c r="C1536" s="53"/>
      <c r="D1536" s="53"/>
      <c r="E1536" s="53"/>
      <c r="F1536" s="53"/>
      <c r="G1536" s="34"/>
      <c r="H1536" s="53"/>
      <c r="I1536" s="34"/>
      <c r="J1536" s="53"/>
      <c r="K1536" s="53"/>
      <c r="L1536" s="53"/>
      <c r="M1536" s="160"/>
      <c r="N1536" s="243"/>
      <c r="O1536" s="244"/>
      <c r="P1536" s="53"/>
      <c r="Q1536" s="53"/>
      <c r="R1536" s="34"/>
    </row>
    <row r="1537" spans="1:18" hidden="1">
      <c r="A1537" s="53"/>
      <c r="B1537" s="90"/>
      <c r="C1537" s="53"/>
      <c r="D1537" s="53"/>
      <c r="E1537" s="53"/>
      <c r="F1537" s="53"/>
      <c r="G1537" s="34"/>
      <c r="H1537" s="53"/>
      <c r="I1537" s="34"/>
      <c r="J1537" s="53"/>
      <c r="K1537" s="53"/>
      <c r="L1537" s="53"/>
      <c r="M1537" s="160"/>
      <c r="N1537" s="243"/>
      <c r="O1537" s="244"/>
      <c r="P1537" s="53"/>
      <c r="Q1537" s="53"/>
      <c r="R1537" s="34"/>
    </row>
    <row r="1538" spans="1:18" hidden="1">
      <c r="A1538" s="53"/>
      <c r="B1538" s="90"/>
      <c r="C1538" s="53"/>
      <c r="D1538" s="53"/>
      <c r="E1538" s="53"/>
      <c r="F1538" s="53"/>
      <c r="G1538" s="34"/>
      <c r="H1538" s="53"/>
      <c r="I1538" s="34"/>
      <c r="J1538" s="53"/>
      <c r="K1538" s="53"/>
      <c r="L1538" s="53"/>
      <c r="M1538" s="160"/>
      <c r="N1538" s="243"/>
      <c r="O1538" s="244"/>
      <c r="P1538" s="53"/>
      <c r="Q1538" s="53"/>
      <c r="R1538" s="34"/>
    </row>
    <row r="1539" spans="1:18" hidden="1">
      <c r="A1539" s="53"/>
      <c r="B1539" s="90"/>
      <c r="C1539" s="53"/>
      <c r="D1539" s="53"/>
      <c r="E1539" s="53"/>
      <c r="F1539" s="53"/>
      <c r="G1539" s="34"/>
      <c r="H1539" s="53"/>
      <c r="I1539" s="34"/>
      <c r="J1539" s="53"/>
      <c r="K1539" s="53"/>
      <c r="L1539" s="53"/>
      <c r="M1539" s="160"/>
      <c r="N1539" s="243"/>
      <c r="O1539" s="244"/>
      <c r="P1539" s="53"/>
      <c r="Q1539" s="53"/>
      <c r="R1539" s="34"/>
    </row>
    <row r="1540" spans="1:18" hidden="1">
      <c r="A1540" s="53"/>
      <c r="B1540" s="90"/>
      <c r="C1540" s="53"/>
      <c r="D1540" s="53"/>
      <c r="E1540" s="53"/>
      <c r="F1540" s="53"/>
      <c r="G1540" s="34"/>
      <c r="H1540" s="53"/>
      <c r="I1540" s="34"/>
      <c r="J1540" s="53"/>
      <c r="K1540" s="53"/>
      <c r="L1540" s="53"/>
      <c r="M1540" s="160"/>
      <c r="N1540" s="243"/>
      <c r="O1540" s="244"/>
      <c r="P1540" s="53"/>
      <c r="Q1540" s="53"/>
      <c r="R1540" s="34"/>
    </row>
    <row r="1541" spans="1:18" hidden="1">
      <c r="A1541" s="53"/>
      <c r="B1541" s="90"/>
      <c r="C1541" s="53"/>
      <c r="D1541" s="53"/>
      <c r="E1541" s="53"/>
      <c r="F1541" s="53"/>
      <c r="G1541" s="34"/>
      <c r="H1541" s="53"/>
      <c r="I1541" s="34"/>
      <c r="J1541" s="53"/>
      <c r="K1541" s="53"/>
      <c r="L1541" s="53"/>
      <c r="M1541" s="160"/>
      <c r="N1541" s="243"/>
      <c r="O1541" s="244"/>
      <c r="P1541" s="53"/>
      <c r="Q1541" s="53"/>
      <c r="R1541" s="34"/>
    </row>
    <row r="1542" spans="1:18" hidden="1">
      <c r="A1542" s="53"/>
      <c r="B1542" s="133"/>
      <c r="C1542" s="53"/>
      <c r="D1542" s="53"/>
      <c r="E1542" s="53"/>
      <c r="F1542" s="53"/>
      <c r="G1542" s="34"/>
      <c r="H1542" s="53"/>
      <c r="I1542" s="34"/>
      <c r="J1542" s="53"/>
      <c r="K1542" s="53"/>
      <c r="L1542" s="53"/>
      <c r="M1542" s="160"/>
      <c r="N1542" s="243"/>
      <c r="O1542" s="244"/>
      <c r="P1542" s="53"/>
      <c r="Q1542" s="53"/>
      <c r="R1542" s="34"/>
    </row>
    <row r="1543" spans="1:18" hidden="1">
      <c r="A1543" s="53"/>
      <c r="B1543" s="133"/>
      <c r="C1543" s="53"/>
      <c r="D1543" s="53"/>
      <c r="E1543" s="53"/>
      <c r="F1543" s="53"/>
      <c r="G1543" s="34"/>
      <c r="H1543" s="53"/>
      <c r="I1543" s="34"/>
      <c r="J1543" s="53"/>
      <c r="K1543" s="53"/>
      <c r="L1543" s="53"/>
      <c r="M1543" s="160"/>
      <c r="N1543" s="243"/>
      <c r="O1543" s="244"/>
      <c r="P1543" s="53"/>
      <c r="Q1543" s="53"/>
      <c r="R1543" s="34"/>
    </row>
    <row r="1544" spans="1:18" hidden="1">
      <c r="A1544" s="53"/>
      <c r="B1544" s="133"/>
      <c r="C1544" s="53"/>
      <c r="D1544" s="53"/>
      <c r="E1544" s="53"/>
      <c r="F1544" s="53"/>
      <c r="G1544" s="34"/>
      <c r="H1544" s="53"/>
      <c r="I1544" s="34"/>
      <c r="J1544" s="53"/>
      <c r="K1544" s="53"/>
      <c r="L1544" s="53"/>
      <c r="M1544" s="160"/>
      <c r="N1544" s="243"/>
      <c r="O1544" s="244"/>
      <c r="P1544" s="53"/>
      <c r="Q1544" s="53"/>
      <c r="R1544" s="34"/>
    </row>
    <row r="1545" spans="1:18" hidden="1">
      <c r="A1545" s="53"/>
      <c r="B1545" s="90"/>
      <c r="C1545" s="53"/>
      <c r="D1545" s="53"/>
      <c r="E1545" s="53"/>
      <c r="F1545" s="53"/>
      <c r="G1545" s="34"/>
      <c r="H1545" s="53"/>
      <c r="I1545" s="34"/>
      <c r="J1545" s="53"/>
      <c r="K1545" s="53"/>
      <c r="L1545" s="53"/>
      <c r="M1545" s="160"/>
      <c r="N1545" s="243"/>
      <c r="O1545" s="244"/>
      <c r="P1545" s="53"/>
      <c r="Q1545" s="53"/>
      <c r="R1545" s="34"/>
    </row>
    <row r="1546" spans="1:18" hidden="1">
      <c r="A1546" s="53"/>
      <c r="B1546" s="90"/>
      <c r="C1546" s="53"/>
      <c r="D1546" s="53"/>
      <c r="E1546" s="53"/>
      <c r="F1546" s="53"/>
      <c r="G1546" s="34"/>
      <c r="H1546" s="53"/>
      <c r="I1546" s="34"/>
      <c r="J1546" s="53"/>
      <c r="K1546" s="53"/>
      <c r="L1546" s="53"/>
      <c r="M1546" s="160"/>
      <c r="N1546" s="243"/>
      <c r="O1546" s="244"/>
      <c r="P1546" s="53"/>
      <c r="Q1546" s="53"/>
      <c r="R1546" s="34"/>
    </row>
    <row r="1547" spans="1:18" hidden="1">
      <c r="A1547" s="53"/>
      <c r="B1547" s="90"/>
      <c r="C1547" s="53"/>
      <c r="D1547" s="53"/>
      <c r="E1547" s="53"/>
      <c r="F1547" s="53"/>
      <c r="G1547" s="34"/>
      <c r="H1547" s="53"/>
      <c r="I1547" s="34"/>
      <c r="J1547" s="53"/>
      <c r="K1547" s="53"/>
      <c r="L1547" s="53"/>
      <c r="M1547" s="160"/>
      <c r="N1547" s="243"/>
      <c r="O1547" s="244"/>
      <c r="P1547" s="53"/>
      <c r="Q1547" s="53"/>
      <c r="R1547" s="34"/>
    </row>
    <row r="1548" spans="1:18" hidden="1">
      <c r="A1548" s="53"/>
      <c r="B1548" s="90"/>
      <c r="C1548" s="53"/>
      <c r="D1548" s="53"/>
      <c r="E1548" s="53"/>
      <c r="F1548" s="53"/>
      <c r="G1548" s="34"/>
      <c r="H1548" s="53"/>
      <c r="I1548" s="34"/>
      <c r="J1548" s="53"/>
      <c r="K1548" s="53"/>
      <c r="L1548" s="53"/>
      <c r="M1548" s="160"/>
      <c r="N1548" s="243"/>
      <c r="O1548" s="244"/>
      <c r="P1548" s="53"/>
      <c r="Q1548" s="53"/>
      <c r="R1548" s="34"/>
    </row>
    <row r="1549" spans="1:18" hidden="1">
      <c r="A1549" s="53"/>
      <c r="B1549" s="90"/>
      <c r="C1549" s="53"/>
      <c r="D1549" s="53"/>
      <c r="E1549" s="53"/>
      <c r="F1549" s="53"/>
      <c r="G1549" s="34"/>
      <c r="H1549" s="53"/>
      <c r="I1549" s="34"/>
      <c r="J1549" s="53"/>
      <c r="K1549" s="53"/>
      <c r="L1549" s="53"/>
      <c r="M1549" s="160"/>
      <c r="N1549" s="243"/>
      <c r="O1549" s="244"/>
      <c r="P1549" s="53"/>
      <c r="Q1549" s="53"/>
      <c r="R1549" s="34"/>
    </row>
    <row r="1550" spans="1:18" hidden="1">
      <c r="A1550" s="53"/>
      <c r="B1550" s="90"/>
      <c r="C1550" s="53"/>
      <c r="D1550" s="53"/>
      <c r="E1550" s="53"/>
      <c r="F1550" s="53"/>
      <c r="G1550" s="34"/>
      <c r="H1550" s="53"/>
      <c r="I1550" s="34"/>
      <c r="J1550" s="53"/>
      <c r="K1550" s="53"/>
      <c r="L1550" s="53"/>
      <c r="M1550" s="160"/>
      <c r="N1550" s="243"/>
      <c r="O1550" s="244"/>
      <c r="P1550" s="53"/>
      <c r="Q1550" s="53"/>
      <c r="R1550" s="34"/>
    </row>
    <row r="1551" spans="1:18" hidden="1">
      <c r="A1551" s="53"/>
      <c r="B1551" s="90"/>
      <c r="C1551" s="53"/>
      <c r="D1551" s="53"/>
      <c r="E1551" s="53"/>
      <c r="F1551" s="53"/>
      <c r="G1551" s="34"/>
      <c r="H1551" s="53"/>
      <c r="I1551" s="34"/>
      <c r="J1551" s="53"/>
      <c r="K1551" s="53"/>
      <c r="L1551" s="53"/>
      <c r="M1551" s="160"/>
      <c r="N1551" s="243"/>
      <c r="O1551" s="244"/>
      <c r="P1551" s="53"/>
      <c r="Q1551" s="53"/>
      <c r="R1551" s="34"/>
    </row>
    <row r="1552" spans="1:18" hidden="1">
      <c r="A1552" s="53"/>
      <c r="B1552" s="90"/>
      <c r="C1552" s="53"/>
      <c r="D1552" s="53"/>
      <c r="E1552" s="53"/>
      <c r="F1552" s="53"/>
      <c r="G1552" s="34"/>
      <c r="H1552" s="53"/>
      <c r="I1552" s="34"/>
      <c r="J1552" s="53"/>
      <c r="K1552" s="53"/>
      <c r="L1552" s="53"/>
      <c r="M1552" s="160"/>
      <c r="N1552" s="243"/>
      <c r="O1552" s="244"/>
      <c r="P1552" s="53"/>
      <c r="Q1552" s="53"/>
      <c r="R1552" s="34"/>
    </row>
    <row r="1553" spans="1:18" hidden="1">
      <c r="A1553" s="53"/>
      <c r="B1553" s="90"/>
      <c r="C1553" s="53"/>
      <c r="D1553" s="53"/>
      <c r="E1553" s="53"/>
      <c r="F1553" s="53"/>
      <c r="G1553" s="34"/>
      <c r="H1553" s="53"/>
      <c r="I1553" s="34"/>
      <c r="J1553" s="53"/>
      <c r="K1553" s="53"/>
      <c r="L1553" s="53"/>
      <c r="M1553" s="160"/>
      <c r="N1553" s="243"/>
      <c r="O1553" s="244"/>
      <c r="P1553" s="53"/>
      <c r="Q1553" s="53"/>
      <c r="R1553" s="34"/>
    </row>
    <row r="1554" spans="1:18" hidden="1">
      <c r="A1554" s="53"/>
      <c r="B1554" s="90"/>
      <c r="C1554" s="53"/>
      <c r="D1554" s="53"/>
      <c r="E1554" s="53"/>
      <c r="F1554" s="53"/>
      <c r="G1554" s="34"/>
      <c r="H1554" s="53"/>
      <c r="I1554" s="34"/>
      <c r="J1554" s="53"/>
      <c r="K1554" s="53"/>
      <c r="L1554" s="53"/>
      <c r="M1554" s="160"/>
      <c r="N1554" s="243"/>
      <c r="O1554" s="244"/>
      <c r="P1554" s="53"/>
      <c r="Q1554" s="53"/>
      <c r="R1554" s="34"/>
    </row>
    <row r="1555" spans="1:18" hidden="1">
      <c r="A1555" s="53"/>
      <c r="B1555" s="90"/>
      <c r="C1555" s="53"/>
      <c r="D1555" s="53"/>
      <c r="E1555" s="53"/>
      <c r="F1555" s="53"/>
      <c r="G1555" s="34"/>
      <c r="H1555" s="53"/>
      <c r="I1555" s="34"/>
      <c r="J1555" s="53"/>
      <c r="K1555" s="53"/>
      <c r="L1555" s="53"/>
      <c r="M1555" s="160"/>
      <c r="N1555" s="243"/>
      <c r="O1555" s="244"/>
      <c r="P1555" s="53"/>
      <c r="Q1555" s="53"/>
      <c r="R1555" s="34"/>
    </row>
    <row r="1556" spans="1:18" hidden="1">
      <c r="A1556" s="53"/>
      <c r="B1556" s="90"/>
      <c r="C1556" s="53"/>
      <c r="D1556" s="53"/>
      <c r="E1556" s="53"/>
      <c r="F1556" s="53"/>
      <c r="G1556" s="34"/>
      <c r="H1556" s="53"/>
      <c r="I1556" s="34"/>
      <c r="J1556" s="53"/>
      <c r="K1556" s="53"/>
      <c r="L1556" s="53"/>
      <c r="M1556" s="160"/>
      <c r="N1556" s="243"/>
      <c r="O1556" s="244"/>
      <c r="P1556" s="53"/>
      <c r="Q1556" s="53"/>
      <c r="R1556" s="34"/>
    </row>
    <row r="1557" spans="1:18" hidden="1">
      <c r="A1557" s="53"/>
      <c r="B1557" s="90"/>
      <c r="C1557" s="53"/>
      <c r="D1557" s="53"/>
      <c r="E1557" s="53"/>
      <c r="F1557" s="53"/>
      <c r="G1557" s="34"/>
      <c r="H1557" s="53"/>
      <c r="I1557" s="34"/>
      <c r="J1557" s="53"/>
      <c r="K1557" s="53"/>
      <c r="L1557" s="53"/>
      <c r="M1557" s="160"/>
      <c r="N1557" s="243"/>
      <c r="O1557" s="244"/>
      <c r="P1557" s="53"/>
      <c r="Q1557" s="53"/>
      <c r="R1557" s="34"/>
    </row>
    <row r="1558" spans="1:18" hidden="1">
      <c r="A1558" s="53"/>
      <c r="B1558" s="90"/>
      <c r="C1558" s="53"/>
      <c r="D1558" s="53"/>
      <c r="E1558" s="53"/>
      <c r="F1558" s="53"/>
      <c r="G1558" s="34"/>
      <c r="H1558" s="53"/>
      <c r="I1558" s="34"/>
      <c r="J1558" s="53"/>
      <c r="K1558" s="53"/>
      <c r="L1558" s="53"/>
      <c r="M1558" s="160"/>
      <c r="N1558" s="243"/>
      <c r="O1558" s="244"/>
      <c r="P1558" s="53"/>
      <c r="Q1558" s="53"/>
      <c r="R1558" s="34"/>
    </row>
    <row r="1559" spans="1:18" hidden="1">
      <c r="A1559" s="53"/>
      <c r="B1559" s="90"/>
      <c r="C1559" s="53"/>
      <c r="D1559" s="53"/>
      <c r="E1559" s="53"/>
      <c r="F1559" s="53"/>
      <c r="G1559" s="34"/>
      <c r="H1559" s="53"/>
      <c r="I1559" s="34"/>
      <c r="J1559" s="53"/>
      <c r="K1559" s="53"/>
      <c r="L1559" s="53"/>
      <c r="M1559" s="160"/>
      <c r="N1559" s="243"/>
      <c r="O1559" s="244"/>
      <c r="P1559" s="53"/>
      <c r="Q1559" s="53"/>
      <c r="R1559" s="34"/>
    </row>
    <row r="1560" spans="1:18" hidden="1">
      <c r="A1560" s="53"/>
      <c r="B1560" s="90"/>
      <c r="C1560" s="53"/>
      <c r="D1560" s="53"/>
      <c r="E1560" s="53"/>
      <c r="F1560" s="53"/>
      <c r="G1560" s="34"/>
      <c r="H1560" s="53"/>
      <c r="I1560" s="34"/>
      <c r="J1560" s="53"/>
      <c r="K1560" s="53"/>
      <c r="L1560" s="53"/>
      <c r="M1560" s="160"/>
      <c r="N1560" s="243"/>
      <c r="O1560" s="244"/>
      <c r="P1560" s="53"/>
      <c r="Q1560" s="53"/>
      <c r="R1560" s="34"/>
    </row>
    <row r="1561" spans="1:18" hidden="1">
      <c r="A1561" s="53"/>
      <c r="B1561" s="90"/>
      <c r="C1561" s="53"/>
      <c r="D1561" s="53"/>
      <c r="E1561" s="53"/>
      <c r="F1561" s="53"/>
      <c r="G1561" s="34"/>
      <c r="H1561" s="53"/>
      <c r="I1561" s="34"/>
      <c r="J1561" s="53"/>
      <c r="K1561" s="53"/>
      <c r="L1561" s="53"/>
      <c r="M1561" s="160"/>
      <c r="N1561" s="243"/>
      <c r="O1561" s="244"/>
      <c r="P1561" s="53"/>
      <c r="Q1561" s="53"/>
      <c r="R1561" s="34"/>
    </row>
    <row r="1562" spans="1:18" hidden="1">
      <c r="A1562" s="53"/>
      <c r="B1562" s="90"/>
      <c r="C1562" s="53"/>
      <c r="D1562" s="53"/>
      <c r="E1562" s="53"/>
      <c r="F1562" s="53"/>
      <c r="G1562" s="34"/>
      <c r="H1562" s="53"/>
      <c r="I1562" s="34"/>
      <c r="J1562" s="53"/>
      <c r="K1562" s="53"/>
      <c r="L1562" s="53"/>
      <c r="M1562" s="160"/>
      <c r="N1562" s="243"/>
      <c r="O1562" s="244"/>
      <c r="P1562" s="53"/>
      <c r="Q1562" s="53"/>
      <c r="R1562" s="34"/>
    </row>
    <row r="1563" spans="1:18" hidden="1">
      <c r="A1563" s="53"/>
      <c r="B1563" s="90"/>
      <c r="C1563" s="53"/>
      <c r="D1563" s="53"/>
      <c r="E1563" s="53"/>
      <c r="F1563" s="53"/>
      <c r="G1563" s="34"/>
      <c r="H1563" s="53"/>
      <c r="I1563" s="34"/>
      <c r="J1563" s="53"/>
      <c r="K1563" s="53"/>
      <c r="L1563" s="53"/>
      <c r="M1563" s="160"/>
      <c r="N1563" s="243"/>
      <c r="O1563" s="244"/>
      <c r="P1563" s="53"/>
      <c r="Q1563" s="53"/>
      <c r="R1563" s="34"/>
    </row>
    <row r="1564" spans="1:18" hidden="1">
      <c r="A1564" s="53"/>
      <c r="B1564" s="90"/>
      <c r="C1564" s="53"/>
      <c r="D1564" s="53"/>
      <c r="E1564" s="53"/>
      <c r="F1564" s="53"/>
      <c r="G1564" s="34"/>
      <c r="H1564" s="53"/>
      <c r="I1564" s="34"/>
      <c r="J1564" s="53"/>
      <c r="K1564" s="53"/>
      <c r="L1564" s="53"/>
      <c r="M1564" s="160"/>
      <c r="N1564" s="243"/>
      <c r="O1564" s="244"/>
      <c r="P1564" s="53"/>
      <c r="Q1564" s="53"/>
      <c r="R1564" s="34"/>
    </row>
    <row r="1565" spans="1:18" hidden="1">
      <c r="A1565" s="53"/>
      <c r="B1565" s="90"/>
      <c r="C1565" s="53"/>
      <c r="D1565" s="53"/>
      <c r="E1565" s="53"/>
      <c r="F1565" s="53"/>
      <c r="G1565" s="34"/>
      <c r="H1565" s="53"/>
      <c r="I1565" s="34"/>
      <c r="J1565" s="53"/>
      <c r="K1565" s="53"/>
      <c r="L1565" s="53"/>
      <c r="M1565" s="160"/>
      <c r="N1565" s="243"/>
      <c r="O1565" s="244"/>
      <c r="P1565" s="53"/>
      <c r="Q1565" s="53"/>
      <c r="R1565" s="34"/>
    </row>
    <row r="1566" spans="1:18" hidden="1">
      <c r="A1566" s="53"/>
      <c r="B1566" s="90"/>
      <c r="C1566" s="53"/>
      <c r="D1566" s="53"/>
      <c r="E1566" s="53"/>
      <c r="F1566" s="53"/>
      <c r="G1566" s="34"/>
      <c r="H1566" s="53"/>
      <c r="I1566" s="34"/>
      <c r="J1566" s="53"/>
      <c r="K1566" s="53"/>
      <c r="L1566" s="53"/>
      <c r="M1566" s="160"/>
      <c r="N1566" s="243"/>
      <c r="O1566" s="244"/>
      <c r="P1566" s="53"/>
      <c r="Q1566" s="53"/>
      <c r="R1566" s="34"/>
    </row>
    <row r="1567" spans="1:18" hidden="1">
      <c r="A1567" s="53"/>
      <c r="B1567" s="90"/>
      <c r="C1567" s="53"/>
      <c r="D1567" s="53"/>
      <c r="E1567" s="53"/>
      <c r="F1567" s="53"/>
      <c r="G1567" s="34"/>
      <c r="H1567" s="53"/>
      <c r="I1567" s="34"/>
      <c r="J1567" s="53"/>
      <c r="K1567" s="53"/>
      <c r="L1567" s="53"/>
      <c r="M1567" s="160"/>
      <c r="N1567" s="243"/>
      <c r="O1567" s="244"/>
      <c r="P1567" s="53"/>
      <c r="Q1567" s="53"/>
      <c r="R1567" s="34"/>
    </row>
    <row r="1568" spans="1:18" hidden="1">
      <c r="A1568" s="53"/>
      <c r="B1568" s="90"/>
      <c r="C1568" s="53"/>
      <c r="D1568" s="53"/>
      <c r="E1568" s="53"/>
      <c r="F1568" s="53"/>
      <c r="G1568" s="34"/>
      <c r="H1568" s="53"/>
      <c r="I1568" s="34"/>
      <c r="J1568" s="53"/>
      <c r="K1568" s="53"/>
      <c r="L1568" s="53"/>
      <c r="M1568" s="160"/>
      <c r="N1568" s="243"/>
      <c r="O1568" s="244"/>
      <c r="P1568" s="53"/>
      <c r="Q1568" s="53"/>
      <c r="R1568" s="34"/>
    </row>
    <row r="1569" spans="1:18" hidden="1">
      <c r="A1569" s="53"/>
      <c r="B1569" s="90"/>
      <c r="C1569" s="53"/>
      <c r="D1569" s="53"/>
      <c r="E1569" s="53"/>
      <c r="F1569" s="53"/>
      <c r="G1569" s="34"/>
      <c r="H1569" s="53"/>
      <c r="I1569" s="34"/>
      <c r="J1569" s="53"/>
      <c r="K1569" s="53"/>
      <c r="L1569" s="53"/>
      <c r="M1569" s="160"/>
      <c r="N1569" s="243"/>
      <c r="O1569" s="244"/>
      <c r="P1569" s="53"/>
      <c r="Q1569" s="53"/>
      <c r="R1569" s="34"/>
    </row>
    <row r="1570" spans="1:18" hidden="1">
      <c r="A1570" s="53"/>
      <c r="B1570" s="90"/>
      <c r="C1570" s="53"/>
      <c r="D1570" s="53"/>
      <c r="E1570" s="53"/>
      <c r="F1570" s="53"/>
      <c r="G1570" s="34"/>
      <c r="H1570" s="53"/>
      <c r="I1570" s="34"/>
      <c r="J1570" s="53"/>
      <c r="K1570" s="53"/>
      <c r="L1570" s="53"/>
      <c r="M1570" s="160"/>
      <c r="N1570" s="243"/>
      <c r="O1570" s="244"/>
      <c r="P1570" s="53"/>
      <c r="Q1570" s="53"/>
      <c r="R1570" s="34"/>
    </row>
    <row r="1571" spans="1:18" hidden="1">
      <c r="A1571" s="53"/>
      <c r="B1571" s="90"/>
      <c r="C1571" s="53"/>
      <c r="D1571" s="53"/>
      <c r="E1571" s="53"/>
      <c r="F1571" s="53"/>
      <c r="G1571" s="34"/>
      <c r="H1571" s="53"/>
      <c r="I1571" s="34"/>
      <c r="J1571" s="53"/>
      <c r="K1571" s="53"/>
      <c r="L1571" s="53"/>
      <c r="M1571" s="160"/>
      <c r="N1571" s="243"/>
      <c r="O1571" s="244"/>
      <c r="P1571" s="53"/>
      <c r="Q1571" s="53"/>
      <c r="R1571" s="34"/>
    </row>
    <row r="1572" spans="1:18" hidden="1">
      <c r="A1572" s="53"/>
      <c r="B1572" s="90"/>
      <c r="C1572" s="53"/>
      <c r="D1572" s="53"/>
      <c r="E1572" s="53"/>
      <c r="F1572" s="53"/>
      <c r="G1572" s="34"/>
      <c r="H1572" s="53"/>
      <c r="I1572" s="34"/>
      <c r="J1572" s="53"/>
      <c r="K1572" s="53"/>
      <c r="L1572" s="53"/>
      <c r="M1572" s="160"/>
      <c r="N1572" s="243"/>
      <c r="O1572" s="244"/>
      <c r="P1572" s="53"/>
      <c r="Q1572" s="53"/>
      <c r="R1572" s="34"/>
    </row>
    <row r="1573" spans="1:18" hidden="1">
      <c r="A1573" s="53"/>
      <c r="B1573" s="90"/>
      <c r="C1573" s="53"/>
      <c r="D1573" s="53"/>
      <c r="E1573" s="53"/>
      <c r="F1573" s="53"/>
      <c r="G1573" s="34"/>
      <c r="H1573" s="53"/>
      <c r="I1573" s="34"/>
      <c r="J1573" s="53"/>
      <c r="K1573" s="53"/>
      <c r="L1573" s="53"/>
      <c r="M1573" s="160"/>
      <c r="N1573" s="243"/>
      <c r="O1573" s="244"/>
      <c r="P1573" s="53"/>
      <c r="Q1573" s="53"/>
      <c r="R1573" s="34"/>
    </row>
    <row r="1574" spans="1:18" hidden="1">
      <c r="A1574" s="53"/>
      <c r="B1574" s="90"/>
      <c r="C1574" s="53"/>
      <c r="D1574" s="53"/>
      <c r="E1574" s="53"/>
      <c r="F1574" s="53"/>
      <c r="G1574" s="34"/>
      <c r="H1574" s="53"/>
      <c r="I1574" s="34"/>
      <c r="J1574" s="53"/>
      <c r="K1574" s="53"/>
      <c r="L1574" s="53"/>
      <c r="M1574" s="160"/>
      <c r="N1574" s="243"/>
      <c r="O1574" s="244"/>
      <c r="P1574" s="53"/>
      <c r="Q1574" s="53"/>
      <c r="R1574" s="34"/>
    </row>
    <row r="1575" spans="1:18" hidden="1">
      <c r="A1575" s="53"/>
      <c r="B1575" s="90"/>
      <c r="C1575" s="53"/>
      <c r="D1575" s="53"/>
      <c r="E1575" s="53"/>
      <c r="F1575" s="53"/>
      <c r="G1575" s="34"/>
      <c r="H1575" s="53"/>
      <c r="I1575" s="34"/>
      <c r="J1575" s="53"/>
      <c r="K1575" s="53"/>
      <c r="L1575" s="53"/>
      <c r="M1575" s="160"/>
      <c r="N1575" s="243"/>
      <c r="O1575" s="244"/>
      <c r="P1575" s="53"/>
      <c r="Q1575" s="53"/>
      <c r="R1575" s="34"/>
    </row>
    <row r="1576" spans="1:18" hidden="1">
      <c r="A1576" s="53"/>
      <c r="B1576" s="90"/>
      <c r="C1576" s="53"/>
      <c r="D1576" s="53"/>
      <c r="E1576" s="53"/>
      <c r="F1576" s="53"/>
      <c r="G1576" s="34"/>
      <c r="H1576" s="53"/>
      <c r="I1576" s="34"/>
      <c r="J1576" s="53"/>
      <c r="K1576" s="53"/>
      <c r="L1576" s="53"/>
      <c r="M1576" s="160"/>
      <c r="N1576" s="243"/>
      <c r="O1576" s="244"/>
      <c r="P1576" s="53"/>
      <c r="Q1576" s="53"/>
      <c r="R1576" s="34"/>
    </row>
    <row r="1577" spans="1:18" hidden="1">
      <c r="A1577" s="53"/>
      <c r="B1577" s="90"/>
      <c r="C1577" s="53"/>
      <c r="D1577" s="53"/>
      <c r="E1577" s="53"/>
      <c r="F1577" s="53"/>
      <c r="G1577" s="34"/>
      <c r="H1577" s="53"/>
      <c r="I1577" s="34"/>
      <c r="J1577" s="53"/>
      <c r="K1577" s="53"/>
      <c r="L1577" s="53"/>
      <c r="M1577" s="160"/>
      <c r="N1577" s="243"/>
      <c r="O1577" s="244"/>
      <c r="P1577" s="53"/>
      <c r="Q1577" s="53"/>
      <c r="R1577" s="34"/>
    </row>
    <row r="1578" spans="1:18" hidden="1">
      <c r="A1578" s="53"/>
      <c r="B1578" s="90"/>
      <c r="C1578" s="53"/>
      <c r="D1578" s="53"/>
      <c r="E1578" s="53"/>
      <c r="F1578" s="53"/>
      <c r="G1578" s="34"/>
      <c r="H1578" s="53"/>
      <c r="I1578" s="34"/>
      <c r="J1578" s="53"/>
      <c r="K1578" s="53"/>
      <c r="L1578" s="53"/>
      <c r="M1578" s="160"/>
      <c r="N1578" s="243"/>
      <c r="O1578" s="244"/>
      <c r="P1578" s="53"/>
      <c r="Q1578" s="53"/>
      <c r="R1578" s="34"/>
    </row>
    <row r="1579" spans="1:18" hidden="1">
      <c r="A1579" s="53"/>
      <c r="B1579" s="90"/>
      <c r="C1579" s="53"/>
      <c r="D1579" s="53"/>
      <c r="E1579" s="53"/>
      <c r="F1579" s="53"/>
      <c r="G1579" s="34"/>
      <c r="H1579" s="53"/>
      <c r="I1579" s="34"/>
      <c r="J1579" s="53"/>
      <c r="K1579" s="53"/>
      <c r="L1579" s="53"/>
      <c r="M1579" s="160"/>
      <c r="N1579" s="243"/>
      <c r="O1579" s="244"/>
      <c r="P1579" s="53"/>
      <c r="Q1579" s="53"/>
      <c r="R1579" s="34"/>
    </row>
    <row r="1580" spans="1:18" hidden="1">
      <c r="A1580" s="53"/>
      <c r="B1580" s="133"/>
      <c r="C1580" s="53"/>
      <c r="D1580" s="53"/>
      <c r="E1580" s="53"/>
      <c r="F1580" s="53"/>
      <c r="G1580" s="34"/>
      <c r="H1580" s="53"/>
      <c r="I1580" s="34"/>
      <c r="J1580" s="53"/>
      <c r="K1580" s="53"/>
      <c r="L1580" s="53"/>
      <c r="M1580" s="160"/>
      <c r="N1580" s="243"/>
      <c r="O1580" s="244"/>
      <c r="P1580" s="53"/>
      <c r="Q1580" s="53"/>
      <c r="R1580" s="34"/>
    </row>
    <row r="1581" spans="1:18" hidden="1">
      <c r="A1581" s="53"/>
      <c r="B1581" s="133"/>
      <c r="C1581" s="53"/>
      <c r="D1581" s="53"/>
      <c r="E1581" s="53"/>
      <c r="F1581" s="53"/>
      <c r="G1581" s="34"/>
      <c r="H1581" s="53"/>
      <c r="I1581" s="34"/>
      <c r="J1581" s="53"/>
      <c r="K1581" s="53"/>
      <c r="L1581" s="53"/>
      <c r="M1581" s="160"/>
      <c r="N1581" s="243"/>
      <c r="O1581" s="244"/>
      <c r="P1581" s="53"/>
      <c r="Q1581" s="53"/>
      <c r="R1581" s="34"/>
    </row>
    <row r="1582" spans="1:18" hidden="1">
      <c r="A1582" s="53"/>
      <c r="B1582" s="133"/>
      <c r="C1582" s="53"/>
      <c r="D1582" s="53"/>
      <c r="E1582" s="53"/>
      <c r="F1582" s="53"/>
      <c r="G1582" s="34"/>
      <c r="H1582" s="53"/>
      <c r="I1582" s="34"/>
      <c r="J1582" s="53"/>
      <c r="K1582" s="53"/>
      <c r="L1582" s="53"/>
      <c r="M1582" s="160"/>
      <c r="N1582" s="243"/>
      <c r="O1582" s="244"/>
      <c r="P1582" s="53"/>
      <c r="Q1582" s="53"/>
      <c r="R1582" s="34"/>
    </row>
    <row r="1583" spans="1:18" hidden="1">
      <c r="A1583" s="53"/>
      <c r="B1583" s="133"/>
      <c r="C1583" s="53"/>
      <c r="D1583" s="53"/>
      <c r="E1583" s="53"/>
      <c r="F1583" s="53"/>
      <c r="G1583" s="34"/>
      <c r="H1583" s="53"/>
      <c r="I1583" s="34"/>
      <c r="J1583" s="53"/>
      <c r="K1583" s="53"/>
      <c r="L1583" s="53"/>
      <c r="M1583" s="160"/>
      <c r="N1583" s="243"/>
      <c r="O1583" s="244"/>
      <c r="P1583" s="53"/>
      <c r="Q1583" s="53"/>
      <c r="R1583" s="34"/>
    </row>
    <row r="1584" spans="1:18" hidden="1">
      <c r="A1584" s="53"/>
      <c r="B1584" s="133"/>
      <c r="C1584" s="53"/>
      <c r="D1584" s="53"/>
      <c r="E1584" s="53"/>
      <c r="F1584" s="53"/>
      <c r="G1584" s="34"/>
      <c r="H1584" s="53"/>
      <c r="I1584" s="34"/>
      <c r="J1584" s="53"/>
      <c r="K1584" s="53"/>
      <c r="L1584" s="53"/>
      <c r="M1584" s="160"/>
      <c r="N1584" s="243"/>
      <c r="O1584" s="244"/>
      <c r="P1584" s="53"/>
      <c r="Q1584" s="53"/>
      <c r="R1584" s="34"/>
    </row>
    <row r="1585" spans="1:18" hidden="1">
      <c r="A1585" s="53"/>
      <c r="B1585" s="133"/>
      <c r="C1585" s="53"/>
      <c r="D1585" s="53"/>
      <c r="E1585" s="53"/>
      <c r="F1585" s="53"/>
      <c r="G1585" s="34"/>
      <c r="H1585" s="53"/>
      <c r="I1585" s="34"/>
      <c r="J1585" s="53"/>
      <c r="K1585" s="53"/>
      <c r="L1585" s="53"/>
      <c r="M1585" s="160"/>
      <c r="N1585" s="243"/>
      <c r="O1585" s="244"/>
      <c r="P1585" s="53"/>
      <c r="Q1585" s="53"/>
      <c r="R1585" s="34"/>
    </row>
    <row r="1586" spans="1:18" hidden="1">
      <c r="A1586" s="53"/>
      <c r="B1586" s="133"/>
      <c r="C1586" s="53"/>
      <c r="D1586" s="53"/>
      <c r="E1586" s="53"/>
      <c r="F1586" s="53"/>
      <c r="G1586" s="34"/>
      <c r="H1586" s="53"/>
      <c r="I1586" s="34"/>
      <c r="J1586" s="53"/>
      <c r="K1586" s="53"/>
      <c r="L1586" s="53"/>
      <c r="M1586" s="160"/>
      <c r="N1586" s="243"/>
      <c r="O1586" s="244"/>
      <c r="P1586" s="53"/>
      <c r="Q1586" s="53"/>
      <c r="R1586" s="34"/>
    </row>
    <row r="1587" spans="1:18" hidden="1">
      <c r="A1587" s="53"/>
      <c r="B1587" s="90"/>
      <c r="C1587" s="53"/>
      <c r="D1587" s="53"/>
      <c r="E1587" s="53"/>
      <c r="F1587" s="53"/>
      <c r="G1587" s="34"/>
      <c r="H1587" s="53"/>
      <c r="I1587" s="34"/>
      <c r="J1587" s="53"/>
      <c r="K1587" s="53"/>
      <c r="L1587" s="53"/>
      <c r="M1587" s="160"/>
      <c r="N1587" s="243"/>
      <c r="O1587" s="244"/>
      <c r="P1587" s="53"/>
      <c r="Q1587" s="53"/>
      <c r="R1587" s="34"/>
    </row>
    <row r="1588" spans="1:18" hidden="1">
      <c r="A1588" s="53"/>
      <c r="B1588" s="90"/>
      <c r="C1588" s="53"/>
      <c r="D1588" s="53"/>
      <c r="E1588" s="53"/>
      <c r="F1588" s="53"/>
      <c r="G1588" s="34"/>
      <c r="H1588" s="53"/>
      <c r="I1588" s="34"/>
      <c r="J1588" s="53"/>
      <c r="K1588" s="53"/>
      <c r="L1588" s="53"/>
      <c r="M1588" s="160"/>
      <c r="N1588" s="243"/>
      <c r="O1588" s="244"/>
      <c r="P1588" s="53"/>
      <c r="Q1588" s="53"/>
      <c r="R1588" s="34"/>
    </row>
    <row r="1589" spans="1:18" hidden="1">
      <c r="A1589" s="53"/>
      <c r="B1589" s="90"/>
      <c r="C1589" s="53"/>
      <c r="D1589" s="53"/>
      <c r="E1589" s="53"/>
      <c r="F1589" s="53"/>
      <c r="G1589" s="34"/>
      <c r="H1589" s="53"/>
      <c r="I1589" s="34"/>
      <c r="J1589" s="53"/>
      <c r="K1589" s="53"/>
      <c r="L1589" s="53"/>
      <c r="M1589" s="160"/>
      <c r="N1589" s="243"/>
      <c r="O1589" s="244"/>
      <c r="P1589" s="53"/>
      <c r="Q1589" s="53"/>
      <c r="R1589" s="34"/>
    </row>
    <row r="1590" spans="1:18" hidden="1">
      <c r="A1590" s="53"/>
      <c r="B1590" s="90"/>
      <c r="C1590" s="53"/>
      <c r="D1590" s="53"/>
      <c r="E1590" s="53"/>
      <c r="F1590" s="53"/>
      <c r="G1590" s="34"/>
      <c r="H1590" s="53"/>
      <c r="I1590" s="34"/>
      <c r="J1590" s="53"/>
      <c r="K1590" s="53"/>
      <c r="L1590" s="53"/>
      <c r="M1590" s="160"/>
      <c r="N1590" s="243"/>
      <c r="O1590" s="244"/>
      <c r="P1590" s="53"/>
      <c r="Q1590" s="53"/>
      <c r="R1590" s="34"/>
    </row>
    <row r="1591" spans="1:18" hidden="1">
      <c r="A1591" s="53"/>
      <c r="B1591" s="90"/>
      <c r="C1591" s="53"/>
      <c r="D1591" s="53"/>
      <c r="E1591" s="53"/>
      <c r="F1591" s="53"/>
      <c r="G1591" s="34"/>
      <c r="H1591" s="53"/>
      <c r="I1591" s="34"/>
      <c r="J1591" s="53"/>
      <c r="K1591" s="53"/>
      <c r="L1591" s="53"/>
      <c r="M1591" s="160"/>
      <c r="N1591" s="243"/>
      <c r="O1591" s="244"/>
      <c r="P1591" s="53"/>
      <c r="Q1591" s="53"/>
      <c r="R1591" s="34"/>
    </row>
    <row r="1592" spans="1:18" hidden="1">
      <c r="A1592" s="53"/>
      <c r="B1592" s="90"/>
      <c r="C1592" s="53"/>
      <c r="D1592" s="53"/>
      <c r="E1592" s="53"/>
      <c r="F1592" s="53"/>
      <c r="G1592" s="34"/>
      <c r="H1592" s="53"/>
      <c r="I1592" s="34"/>
      <c r="J1592" s="53"/>
      <c r="K1592" s="53"/>
      <c r="L1592" s="53"/>
      <c r="M1592" s="160"/>
      <c r="N1592" s="243"/>
      <c r="O1592" s="244"/>
      <c r="P1592" s="53"/>
      <c r="Q1592" s="53"/>
      <c r="R1592" s="34"/>
    </row>
    <row r="1593" spans="1:18" hidden="1">
      <c r="A1593" s="53"/>
      <c r="B1593" s="90"/>
      <c r="C1593" s="53"/>
      <c r="D1593" s="53"/>
      <c r="E1593" s="53"/>
      <c r="F1593" s="53"/>
      <c r="G1593" s="34"/>
      <c r="H1593" s="53"/>
      <c r="I1593" s="34"/>
      <c r="J1593" s="53"/>
      <c r="K1593" s="53"/>
      <c r="L1593" s="53"/>
      <c r="M1593" s="160"/>
      <c r="N1593" s="243"/>
      <c r="O1593" s="244"/>
      <c r="P1593" s="53"/>
      <c r="Q1593" s="53"/>
      <c r="R1593" s="34"/>
    </row>
    <row r="1594" spans="1:18" hidden="1">
      <c r="A1594" s="53"/>
      <c r="B1594" s="90"/>
      <c r="C1594" s="53"/>
      <c r="D1594" s="53"/>
      <c r="E1594" s="53"/>
      <c r="F1594" s="53"/>
      <c r="G1594" s="34"/>
      <c r="H1594" s="53"/>
      <c r="I1594" s="34"/>
      <c r="J1594" s="53"/>
      <c r="K1594" s="53"/>
      <c r="L1594" s="53"/>
      <c r="M1594" s="160"/>
      <c r="N1594" s="243"/>
      <c r="O1594" s="244"/>
      <c r="P1594" s="53"/>
      <c r="Q1594" s="53"/>
      <c r="R1594" s="34"/>
    </row>
    <row r="1595" spans="1:18" hidden="1">
      <c r="A1595" s="53"/>
      <c r="B1595" s="90"/>
      <c r="C1595" s="53"/>
      <c r="D1595" s="53"/>
      <c r="E1595" s="53"/>
      <c r="F1595" s="53"/>
      <c r="G1595" s="34"/>
      <c r="H1595" s="53"/>
      <c r="I1595" s="34"/>
      <c r="J1595" s="53"/>
      <c r="K1595" s="53"/>
      <c r="L1595" s="53"/>
      <c r="M1595" s="160"/>
      <c r="N1595" s="243"/>
      <c r="O1595" s="244"/>
      <c r="P1595" s="53"/>
      <c r="Q1595" s="53"/>
      <c r="R1595" s="34"/>
    </row>
    <row r="1596" spans="1:18" hidden="1">
      <c r="A1596" s="53"/>
      <c r="B1596" s="90"/>
      <c r="C1596" s="53"/>
      <c r="D1596" s="53"/>
      <c r="E1596" s="53"/>
      <c r="F1596" s="53"/>
      <c r="G1596" s="34"/>
      <c r="H1596" s="53"/>
      <c r="I1596" s="34"/>
      <c r="J1596" s="53"/>
      <c r="K1596" s="53"/>
      <c r="L1596" s="53"/>
      <c r="M1596" s="160"/>
      <c r="N1596" s="243"/>
      <c r="O1596" s="244"/>
      <c r="P1596" s="53"/>
      <c r="Q1596" s="53"/>
      <c r="R1596" s="34"/>
    </row>
    <row r="1597" spans="1:18" hidden="1">
      <c r="A1597" s="53"/>
      <c r="B1597" s="90"/>
      <c r="C1597" s="53"/>
      <c r="D1597" s="53"/>
      <c r="E1597" s="53"/>
      <c r="F1597" s="53"/>
      <c r="G1597" s="34"/>
      <c r="H1597" s="53"/>
      <c r="I1597" s="34"/>
      <c r="J1597" s="53"/>
      <c r="K1597" s="53"/>
      <c r="L1597" s="53"/>
      <c r="M1597" s="160"/>
      <c r="N1597" s="243"/>
      <c r="O1597" s="244"/>
      <c r="P1597" s="53"/>
      <c r="Q1597" s="53"/>
      <c r="R1597" s="34"/>
    </row>
    <row r="1598" spans="1:18" hidden="1">
      <c r="A1598" s="53"/>
      <c r="B1598" s="90"/>
      <c r="C1598" s="53"/>
      <c r="D1598" s="53"/>
      <c r="E1598" s="53"/>
      <c r="F1598" s="53"/>
      <c r="G1598" s="34"/>
      <c r="H1598" s="53"/>
      <c r="I1598" s="34"/>
      <c r="J1598" s="53"/>
      <c r="K1598" s="53"/>
      <c r="L1598" s="53"/>
      <c r="M1598" s="160"/>
      <c r="N1598" s="243"/>
      <c r="O1598" s="244"/>
      <c r="P1598" s="53"/>
      <c r="Q1598" s="53"/>
      <c r="R1598" s="34"/>
    </row>
    <row r="1599" spans="1:18" hidden="1">
      <c r="A1599" s="53"/>
      <c r="B1599" s="90"/>
      <c r="C1599" s="53"/>
      <c r="D1599" s="53"/>
      <c r="E1599" s="53"/>
      <c r="F1599" s="53"/>
      <c r="G1599" s="34"/>
      <c r="H1599" s="53"/>
      <c r="I1599" s="34"/>
      <c r="J1599" s="53"/>
      <c r="K1599" s="53"/>
      <c r="L1599" s="53"/>
      <c r="M1599" s="160"/>
      <c r="N1599" s="243"/>
      <c r="O1599" s="244"/>
      <c r="P1599" s="53"/>
      <c r="Q1599" s="53"/>
      <c r="R1599" s="34"/>
    </row>
    <row r="1600" spans="1:18" hidden="1">
      <c r="A1600" s="53"/>
      <c r="B1600" s="90"/>
      <c r="C1600" s="53"/>
      <c r="D1600" s="53"/>
      <c r="E1600" s="53"/>
      <c r="F1600" s="53"/>
      <c r="G1600" s="34"/>
      <c r="H1600" s="53"/>
      <c r="I1600" s="34"/>
      <c r="J1600" s="53"/>
      <c r="K1600" s="53"/>
      <c r="L1600" s="53"/>
      <c r="M1600" s="160"/>
      <c r="N1600" s="243"/>
      <c r="O1600" s="244"/>
      <c r="P1600" s="53"/>
      <c r="Q1600" s="53"/>
      <c r="R1600" s="34"/>
    </row>
    <row r="1601" spans="1:18" hidden="1">
      <c r="A1601" s="53"/>
      <c r="B1601" s="90"/>
      <c r="C1601" s="53"/>
      <c r="D1601" s="53"/>
      <c r="E1601" s="53"/>
      <c r="F1601" s="53"/>
      <c r="G1601" s="34"/>
      <c r="H1601" s="53"/>
      <c r="I1601" s="34"/>
      <c r="J1601" s="53"/>
      <c r="K1601" s="53"/>
      <c r="L1601" s="53"/>
      <c r="M1601" s="160"/>
      <c r="N1601" s="243"/>
      <c r="O1601" s="244"/>
      <c r="P1601" s="53"/>
      <c r="Q1601" s="53"/>
      <c r="R1601" s="34"/>
    </row>
    <row r="1602" spans="1:18" hidden="1">
      <c r="A1602" s="53"/>
      <c r="B1602" s="90"/>
      <c r="C1602" s="53"/>
      <c r="D1602" s="53"/>
      <c r="E1602" s="53"/>
      <c r="F1602" s="53"/>
      <c r="G1602" s="34"/>
      <c r="H1602" s="53"/>
      <c r="I1602" s="34"/>
      <c r="J1602" s="53"/>
      <c r="K1602" s="53"/>
      <c r="L1602" s="53"/>
      <c r="M1602" s="160"/>
      <c r="N1602" s="243"/>
      <c r="O1602" s="244"/>
      <c r="P1602" s="53"/>
      <c r="Q1602" s="53"/>
      <c r="R1602" s="34"/>
    </row>
    <row r="1603" spans="1:18" hidden="1">
      <c r="A1603" s="53"/>
      <c r="B1603" s="90"/>
      <c r="C1603" s="53"/>
      <c r="D1603" s="53"/>
      <c r="E1603" s="53"/>
      <c r="F1603" s="53"/>
      <c r="G1603" s="34"/>
      <c r="H1603" s="53"/>
      <c r="I1603" s="34"/>
      <c r="J1603" s="53"/>
      <c r="K1603" s="53"/>
      <c r="L1603" s="53"/>
      <c r="M1603" s="160"/>
      <c r="N1603" s="243"/>
      <c r="O1603" s="244"/>
      <c r="P1603" s="53"/>
      <c r="Q1603" s="53"/>
      <c r="R1603" s="34"/>
    </row>
    <row r="1604" spans="1:18" hidden="1">
      <c r="A1604" s="53"/>
      <c r="B1604" s="90"/>
      <c r="C1604" s="53"/>
      <c r="D1604" s="53"/>
      <c r="E1604" s="53"/>
      <c r="F1604" s="53"/>
      <c r="G1604" s="34"/>
      <c r="H1604" s="53"/>
      <c r="I1604" s="34"/>
      <c r="J1604" s="53"/>
      <c r="K1604" s="53"/>
      <c r="L1604" s="53"/>
      <c r="M1604" s="160"/>
      <c r="N1604" s="243"/>
      <c r="O1604" s="244"/>
      <c r="P1604" s="53"/>
      <c r="Q1604" s="53"/>
      <c r="R1604" s="34"/>
    </row>
    <row r="1605" spans="1:18" hidden="1">
      <c r="A1605" s="53"/>
      <c r="B1605" s="90"/>
      <c r="C1605" s="53"/>
      <c r="D1605" s="53"/>
      <c r="E1605" s="53"/>
      <c r="F1605" s="53"/>
      <c r="G1605" s="34"/>
      <c r="H1605" s="53"/>
      <c r="I1605" s="34"/>
      <c r="J1605" s="53"/>
      <c r="K1605" s="53"/>
      <c r="L1605" s="53"/>
      <c r="M1605" s="160"/>
      <c r="N1605" s="243"/>
      <c r="O1605" s="244"/>
      <c r="P1605" s="53"/>
      <c r="Q1605" s="53"/>
      <c r="R1605" s="34"/>
    </row>
    <row r="1606" spans="1:18" hidden="1">
      <c r="A1606" s="53"/>
      <c r="B1606" s="90"/>
      <c r="C1606" s="53"/>
      <c r="D1606" s="53"/>
      <c r="E1606" s="53"/>
      <c r="F1606" s="53"/>
      <c r="G1606" s="34"/>
      <c r="H1606" s="53"/>
      <c r="I1606" s="34"/>
      <c r="J1606" s="53"/>
      <c r="K1606" s="53"/>
      <c r="L1606" s="53"/>
      <c r="M1606" s="160"/>
      <c r="N1606" s="243"/>
      <c r="O1606" s="244"/>
      <c r="P1606" s="53"/>
      <c r="Q1606" s="53"/>
      <c r="R1606" s="34"/>
    </row>
    <row r="1607" spans="1:18" hidden="1">
      <c r="A1607" s="53"/>
      <c r="B1607" s="90"/>
      <c r="C1607" s="53"/>
      <c r="D1607" s="53"/>
      <c r="E1607" s="53"/>
      <c r="F1607" s="53"/>
      <c r="G1607" s="34"/>
      <c r="H1607" s="53"/>
      <c r="I1607" s="34"/>
      <c r="J1607" s="53"/>
      <c r="K1607" s="53"/>
      <c r="L1607" s="53"/>
      <c r="M1607" s="160"/>
      <c r="N1607" s="243"/>
      <c r="O1607" s="244"/>
      <c r="P1607" s="53"/>
      <c r="Q1607" s="53"/>
      <c r="R1607" s="34"/>
    </row>
    <row r="1608" spans="1:18" hidden="1">
      <c r="A1608" s="53"/>
      <c r="B1608" s="90"/>
      <c r="C1608" s="53"/>
      <c r="D1608" s="53"/>
      <c r="E1608" s="53"/>
      <c r="F1608" s="53"/>
      <c r="G1608" s="34"/>
      <c r="H1608" s="53"/>
      <c r="I1608" s="34"/>
      <c r="J1608" s="53"/>
      <c r="K1608" s="53"/>
      <c r="L1608" s="53"/>
      <c r="M1608" s="160"/>
      <c r="N1608" s="243"/>
      <c r="O1608" s="244"/>
      <c r="P1608" s="53"/>
      <c r="Q1608" s="53"/>
      <c r="R1608" s="34"/>
    </row>
    <row r="1609" spans="1:18" hidden="1">
      <c r="A1609" s="53"/>
      <c r="B1609" s="90"/>
      <c r="C1609" s="53"/>
      <c r="D1609" s="53"/>
      <c r="E1609" s="53"/>
      <c r="F1609" s="53"/>
      <c r="G1609" s="34"/>
      <c r="H1609" s="53"/>
      <c r="I1609" s="34"/>
      <c r="J1609" s="53"/>
      <c r="K1609" s="53"/>
      <c r="L1609" s="53"/>
      <c r="M1609" s="160"/>
      <c r="N1609" s="243"/>
      <c r="O1609" s="244"/>
      <c r="P1609" s="53"/>
      <c r="Q1609" s="53"/>
      <c r="R1609" s="34"/>
    </row>
    <row r="1610" spans="1:18" hidden="1">
      <c r="A1610" s="53"/>
      <c r="B1610" s="90"/>
      <c r="C1610" s="53"/>
      <c r="D1610" s="53"/>
      <c r="E1610" s="53"/>
      <c r="F1610" s="53"/>
      <c r="G1610" s="34"/>
      <c r="H1610" s="53"/>
      <c r="I1610" s="34"/>
      <c r="J1610" s="53"/>
      <c r="K1610" s="53"/>
      <c r="L1610" s="53"/>
      <c r="M1610" s="160"/>
      <c r="N1610" s="243"/>
      <c r="O1610" s="244"/>
      <c r="P1610" s="53"/>
      <c r="Q1610" s="53"/>
      <c r="R1610" s="34"/>
    </row>
    <row r="1611" spans="1:18" hidden="1">
      <c r="A1611" s="53"/>
      <c r="B1611" s="90"/>
      <c r="C1611" s="53"/>
      <c r="D1611" s="53"/>
      <c r="E1611" s="53"/>
      <c r="F1611" s="53"/>
      <c r="G1611" s="34"/>
      <c r="H1611" s="53"/>
      <c r="I1611" s="34"/>
      <c r="J1611" s="53"/>
      <c r="K1611" s="53"/>
      <c r="L1611" s="53"/>
      <c r="M1611" s="160"/>
      <c r="N1611" s="243"/>
      <c r="O1611" s="244"/>
      <c r="P1611" s="53"/>
      <c r="Q1611" s="53"/>
      <c r="R1611" s="34"/>
    </row>
    <row r="1612" spans="1:18" hidden="1">
      <c r="A1612" s="53"/>
      <c r="B1612" s="90"/>
      <c r="C1612" s="53"/>
      <c r="D1612" s="53"/>
      <c r="E1612" s="53"/>
      <c r="F1612" s="53"/>
      <c r="G1612" s="34"/>
      <c r="H1612" s="53"/>
      <c r="I1612" s="34"/>
      <c r="J1612" s="53"/>
      <c r="K1612" s="53"/>
      <c r="L1612" s="53"/>
      <c r="M1612" s="160"/>
      <c r="N1612" s="243"/>
      <c r="O1612" s="244"/>
      <c r="P1612" s="53"/>
      <c r="Q1612" s="53"/>
      <c r="R1612" s="34"/>
    </row>
    <row r="1613" spans="1:18" hidden="1">
      <c r="A1613" s="53"/>
      <c r="B1613" s="90"/>
      <c r="C1613" s="53"/>
      <c r="D1613" s="53"/>
      <c r="E1613" s="53"/>
      <c r="F1613" s="53"/>
      <c r="G1613" s="34"/>
      <c r="H1613" s="53"/>
      <c r="I1613" s="34"/>
      <c r="J1613" s="53"/>
      <c r="K1613" s="53"/>
      <c r="L1613" s="53"/>
      <c r="M1613" s="160"/>
      <c r="N1613" s="243"/>
      <c r="O1613" s="244"/>
      <c r="P1613" s="53"/>
      <c r="Q1613" s="53"/>
      <c r="R1613" s="34"/>
    </row>
    <row r="1614" spans="1:18" hidden="1">
      <c r="A1614" s="53"/>
      <c r="B1614" s="90"/>
      <c r="C1614" s="53"/>
      <c r="D1614" s="53"/>
      <c r="E1614" s="53"/>
      <c r="F1614" s="53"/>
      <c r="G1614" s="34"/>
      <c r="H1614" s="53"/>
      <c r="I1614" s="34"/>
      <c r="J1614" s="53"/>
      <c r="K1614" s="53"/>
      <c r="L1614" s="53"/>
      <c r="M1614" s="160"/>
      <c r="N1614" s="243"/>
      <c r="O1614" s="244"/>
      <c r="P1614" s="53"/>
      <c r="Q1614" s="53"/>
      <c r="R1614" s="34"/>
    </row>
    <row r="1615" spans="1:18" hidden="1">
      <c r="A1615" s="53"/>
      <c r="B1615" s="90"/>
      <c r="C1615" s="53"/>
      <c r="D1615" s="53"/>
      <c r="E1615" s="53"/>
      <c r="F1615" s="53"/>
      <c r="G1615" s="34"/>
      <c r="H1615" s="53"/>
      <c r="I1615" s="34"/>
      <c r="J1615" s="53"/>
      <c r="K1615" s="53"/>
      <c r="L1615" s="53"/>
      <c r="M1615" s="160"/>
      <c r="N1615" s="243"/>
      <c r="O1615" s="244"/>
      <c r="P1615" s="53"/>
      <c r="Q1615" s="53"/>
      <c r="R1615" s="34"/>
    </row>
    <row r="1616" spans="1:18" hidden="1">
      <c r="A1616" s="53"/>
      <c r="B1616" s="90"/>
      <c r="C1616" s="53"/>
      <c r="D1616" s="53"/>
      <c r="E1616" s="53"/>
      <c r="F1616" s="53"/>
      <c r="G1616" s="34"/>
      <c r="H1616" s="53"/>
      <c r="I1616" s="34"/>
      <c r="J1616" s="53"/>
      <c r="K1616" s="53"/>
      <c r="L1616" s="53"/>
      <c r="M1616" s="160"/>
      <c r="N1616" s="243"/>
      <c r="O1616" s="244"/>
      <c r="P1616" s="53"/>
      <c r="Q1616" s="53"/>
      <c r="R1616" s="34"/>
    </row>
    <row r="1617" spans="1:18" hidden="1">
      <c r="A1617" s="53"/>
      <c r="B1617" s="90"/>
      <c r="C1617" s="53"/>
      <c r="D1617" s="53"/>
      <c r="E1617" s="53"/>
      <c r="F1617" s="53"/>
      <c r="G1617" s="34"/>
      <c r="H1617" s="53"/>
      <c r="I1617" s="34"/>
      <c r="J1617" s="53"/>
      <c r="K1617" s="53"/>
      <c r="L1617" s="53"/>
      <c r="M1617" s="160"/>
      <c r="N1617" s="243"/>
      <c r="O1617" s="244"/>
      <c r="P1617" s="53"/>
      <c r="Q1617" s="53"/>
      <c r="R1617" s="34"/>
    </row>
    <row r="1618" spans="1:18" hidden="1">
      <c r="A1618" s="53"/>
      <c r="B1618" s="90"/>
      <c r="C1618" s="53"/>
      <c r="D1618" s="53"/>
      <c r="E1618" s="53"/>
      <c r="F1618" s="53"/>
      <c r="G1618" s="34"/>
      <c r="H1618" s="53"/>
      <c r="I1618" s="34"/>
      <c r="J1618" s="53"/>
      <c r="K1618" s="53"/>
      <c r="L1618" s="53"/>
      <c r="M1618" s="160"/>
      <c r="N1618" s="243"/>
      <c r="O1618" s="244"/>
      <c r="P1618" s="53"/>
      <c r="Q1618" s="53"/>
      <c r="R1618" s="34"/>
    </row>
    <row r="1619" spans="1:18" hidden="1">
      <c r="A1619" s="53"/>
      <c r="B1619" s="90"/>
      <c r="C1619" s="53"/>
      <c r="D1619" s="53"/>
      <c r="E1619" s="53"/>
      <c r="F1619" s="53"/>
      <c r="G1619" s="34"/>
      <c r="H1619" s="53"/>
      <c r="I1619" s="34"/>
      <c r="J1619" s="53"/>
      <c r="K1619" s="53"/>
      <c r="L1619" s="53"/>
      <c r="M1619" s="160"/>
      <c r="N1619" s="243"/>
      <c r="O1619" s="244"/>
      <c r="P1619" s="53"/>
      <c r="Q1619" s="53"/>
      <c r="R1619" s="34"/>
    </row>
    <row r="1620" spans="1:18" hidden="1">
      <c r="A1620" s="53"/>
      <c r="B1620" s="90"/>
      <c r="C1620" s="53"/>
      <c r="D1620" s="53"/>
      <c r="E1620" s="53"/>
      <c r="F1620" s="53"/>
      <c r="G1620" s="34"/>
      <c r="H1620" s="53"/>
      <c r="I1620" s="34"/>
      <c r="J1620" s="53"/>
      <c r="K1620" s="53"/>
      <c r="L1620" s="53"/>
      <c r="M1620" s="160"/>
      <c r="N1620" s="243"/>
      <c r="O1620" s="244"/>
      <c r="P1620" s="53"/>
      <c r="Q1620" s="53"/>
      <c r="R1620" s="34"/>
    </row>
    <row r="1621" spans="1:18" hidden="1">
      <c r="A1621" s="53"/>
      <c r="B1621" s="90"/>
      <c r="C1621" s="53"/>
      <c r="D1621" s="53"/>
      <c r="E1621" s="53"/>
      <c r="F1621" s="53"/>
      <c r="G1621" s="34"/>
      <c r="H1621" s="53"/>
      <c r="I1621" s="34"/>
      <c r="J1621" s="53"/>
      <c r="K1621" s="53"/>
      <c r="L1621" s="53"/>
      <c r="M1621" s="160"/>
      <c r="N1621" s="243"/>
      <c r="O1621" s="244"/>
      <c r="P1621" s="53"/>
      <c r="Q1621" s="53"/>
      <c r="R1621" s="34"/>
    </row>
    <row r="1622" spans="1:18" hidden="1">
      <c r="A1622" s="53"/>
      <c r="B1622" s="90"/>
      <c r="C1622" s="53"/>
      <c r="D1622" s="53"/>
      <c r="E1622" s="53"/>
      <c r="F1622" s="53"/>
      <c r="G1622" s="34"/>
      <c r="H1622" s="53"/>
      <c r="I1622" s="34"/>
      <c r="J1622" s="53"/>
      <c r="K1622" s="53"/>
      <c r="L1622" s="53"/>
      <c r="M1622" s="160"/>
      <c r="N1622" s="243"/>
      <c r="O1622" s="244"/>
      <c r="P1622" s="53"/>
      <c r="Q1622" s="53"/>
      <c r="R1622" s="34"/>
    </row>
    <row r="1623" spans="1:18" hidden="1">
      <c r="A1623" s="53"/>
      <c r="B1623" s="90"/>
      <c r="C1623" s="53"/>
      <c r="D1623" s="53"/>
      <c r="E1623" s="53"/>
      <c r="F1623" s="53"/>
      <c r="G1623" s="34"/>
      <c r="H1623" s="53"/>
      <c r="I1623" s="34"/>
      <c r="J1623" s="53"/>
      <c r="K1623" s="53"/>
      <c r="L1623" s="53"/>
      <c r="M1623" s="160"/>
      <c r="N1623" s="243"/>
      <c r="O1623" s="244"/>
      <c r="P1623" s="53"/>
      <c r="Q1623" s="53"/>
      <c r="R1623" s="34"/>
    </row>
    <row r="1624" spans="1:18" hidden="1">
      <c r="A1624" s="53"/>
      <c r="B1624" s="90"/>
      <c r="C1624" s="53"/>
      <c r="D1624" s="53"/>
      <c r="E1624" s="53"/>
      <c r="F1624" s="53"/>
      <c r="G1624" s="34"/>
      <c r="H1624" s="53"/>
      <c r="I1624" s="34"/>
      <c r="J1624" s="53"/>
      <c r="K1624" s="53"/>
      <c r="L1624" s="53"/>
      <c r="M1624" s="160"/>
      <c r="N1624" s="243"/>
      <c r="O1624" s="244"/>
      <c r="P1624" s="53"/>
      <c r="Q1624" s="53"/>
      <c r="R1624" s="34"/>
    </row>
    <row r="1625" spans="1:18" hidden="1">
      <c r="A1625" s="53"/>
      <c r="B1625" s="90"/>
      <c r="C1625" s="53"/>
      <c r="D1625" s="53"/>
      <c r="E1625" s="53"/>
      <c r="F1625" s="53"/>
      <c r="G1625" s="34"/>
      <c r="H1625" s="53"/>
      <c r="I1625" s="34"/>
      <c r="J1625" s="53"/>
      <c r="K1625" s="53"/>
      <c r="L1625" s="53"/>
      <c r="M1625" s="160"/>
      <c r="N1625" s="243"/>
      <c r="O1625" s="244"/>
      <c r="P1625" s="53"/>
      <c r="Q1625" s="53"/>
      <c r="R1625" s="34"/>
    </row>
    <row r="1626" spans="1:18" hidden="1">
      <c r="A1626" s="53"/>
      <c r="B1626" s="133"/>
      <c r="C1626" s="53"/>
      <c r="D1626" s="53"/>
      <c r="E1626" s="53"/>
      <c r="F1626" s="53"/>
      <c r="G1626" s="34"/>
      <c r="H1626" s="53"/>
      <c r="I1626" s="34"/>
      <c r="J1626" s="53"/>
      <c r="K1626" s="53"/>
      <c r="L1626" s="53"/>
      <c r="M1626" s="160"/>
      <c r="N1626" s="243"/>
      <c r="O1626" s="244"/>
      <c r="P1626" s="53"/>
      <c r="Q1626" s="53"/>
      <c r="R1626" s="34"/>
    </row>
    <row r="1627" spans="1:18" hidden="1">
      <c r="A1627" s="53"/>
      <c r="B1627" s="90"/>
      <c r="C1627" s="53"/>
      <c r="D1627" s="53"/>
      <c r="E1627" s="53"/>
      <c r="F1627" s="53"/>
      <c r="G1627" s="34"/>
      <c r="H1627" s="53"/>
      <c r="I1627" s="34"/>
      <c r="J1627" s="53"/>
      <c r="K1627" s="53"/>
      <c r="L1627" s="53"/>
      <c r="M1627" s="160"/>
      <c r="N1627" s="243"/>
      <c r="O1627" s="244"/>
      <c r="P1627" s="53"/>
      <c r="Q1627" s="53"/>
      <c r="R1627" s="34"/>
    </row>
    <row r="1628" spans="1:18" hidden="1">
      <c r="A1628" s="53"/>
      <c r="B1628" s="90"/>
      <c r="C1628" s="53"/>
      <c r="D1628" s="53"/>
      <c r="E1628" s="53"/>
      <c r="F1628" s="53"/>
      <c r="G1628" s="34"/>
      <c r="H1628" s="53"/>
      <c r="I1628" s="34"/>
      <c r="J1628" s="53"/>
      <c r="K1628" s="53"/>
      <c r="L1628" s="53"/>
      <c r="M1628" s="160"/>
      <c r="N1628" s="243"/>
      <c r="O1628" s="244"/>
      <c r="P1628" s="53"/>
      <c r="Q1628" s="53"/>
      <c r="R1628" s="34"/>
    </row>
    <row r="1629" spans="1:18" hidden="1">
      <c r="A1629" s="53"/>
      <c r="B1629" s="90"/>
      <c r="C1629" s="53"/>
      <c r="D1629" s="53"/>
      <c r="E1629" s="53"/>
      <c r="F1629" s="53"/>
      <c r="G1629" s="34"/>
      <c r="H1629" s="53"/>
      <c r="I1629" s="34"/>
      <c r="J1629" s="53"/>
      <c r="K1629" s="53"/>
      <c r="L1629" s="53"/>
      <c r="M1629" s="160"/>
      <c r="N1629" s="243"/>
      <c r="O1629" s="244"/>
      <c r="P1629" s="53"/>
      <c r="Q1629" s="53"/>
      <c r="R1629" s="34"/>
    </row>
    <row r="1630" spans="1:18" hidden="1">
      <c r="A1630" s="53"/>
      <c r="B1630" s="90"/>
      <c r="C1630" s="53"/>
      <c r="D1630" s="53"/>
      <c r="E1630" s="53"/>
      <c r="F1630" s="53"/>
      <c r="G1630" s="34"/>
      <c r="H1630" s="53"/>
      <c r="I1630" s="34"/>
      <c r="J1630" s="53"/>
      <c r="K1630" s="53"/>
      <c r="L1630" s="53"/>
      <c r="M1630" s="160"/>
      <c r="N1630" s="243"/>
      <c r="O1630" s="244"/>
      <c r="P1630" s="53"/>
      <c r="Q1630" s="53"/>
      <c r="R1630" s="34"/>
    </row>
    <row r="1631" spans="1:18" hidden="1">
      <c r="A1631" s="53"/>
      <c r="B1631" s="90"/>
      <c r="C1631" s="53"/>
      <c r="D1631" s="53"/>
      <c r="E1631" s="53"/>
      <c r="F1631" s="53"/>
      <c r="G1631" s="34"/>
      <c r="H1631" s="53"/>
      <c r="I1631" s="34"/>
      <c r="J1631" s="53"/>
      <c r="K1631" s="53"/>
      <c r="L1631" s="53"/>
      <c r="M1631" s="160"/>
      <c r="N1631" s="243"/>
      <c r="O1631" s="244"/>
      <c r="P1631" s="53"/>
      <c r="Q1631" s="53"/>
      <c r="R1631" s="34"/>
    </row>
    <row r="1632" spans="1:18" hidden="1">
      <c r="A1632" s="53"/>
      <c r="B1632" s="90"/>
      <c r="C1632" s="53"/>
      <c r="D1632" s="53"/>
      <c r="E1632" s="53"/>
      <c r="F1632" s="53"/>
      <c r="G1632" s="34"/>
      <c r="H1632" s="53"/>
      <c r="I1632" s="34"/>
      <c r="J1632" s="53"/>
      <c r="K1632" s="53"/>
      <c r="L1632" s="53"/>
      <c r="M1632" s="160"/>
      <c r="N1632" s="243"/>
      <c r="O1632" s="244"/>
      <c r="P1632" s="53"/>
      <c r="Q1632" s="53"/>
      <c r="R1632" s="34"/>
    </row>
    <row r="1633" spans="1:18" hidden="1">
      <c r="A1633" s="53"/>
      <c r="B1633" s="133"/>
      <c r="C1633" s="53"/>
      <c r="D1633" s="53"/>
      <c r="E1633" s="53"/>
      <c r="F1633" s="53"/>
      <c r="G1633" s="34"/>
      <c r="H1633" s="53"/>
      <c r="I1633" s="34"/>
      <c r="J1633" s="53"/>
      <c r="K1633" s="53"/>
      <c r="L1633" s="53"/>
      <c r="M1633" s="160"/>
      <c r="N1633" s="243"/>
      <c r="O1633" s="244"/>
      <c r="P1633" s="53"/>
      <c r="Q1633" s="53"/>
      <c r="R1633" s="34"/>
    </row>
    <row r="1634" spans="1:18" hidden="1">
      <c r="A1634" s="53"/>
      <c r="B1634" s="133"/>
      <c r="C1634" s="53"/>
      <c r="D1634" s="53"/>
      <c r="E1634" s="53"/>
      <c r="F1634" s="53"/>
      <c r="G1634" s="34"/>
      <c r="H1634" s="53"/>
      <c r="I1634" s="34"/>
      <c r="J1634" s="53"/>
      <c r="K1634" s="53"/>
      <c r="L1634" s="53"/>
      <c r="M1634" s="160"/>
      <c r="N1634" s="243"/>
      <c r="O1634" s="244"/>
      <c r="P1634" s="53"/>
      <c r="Q1634" s="53"/>
      <c r="R1634" s="34"/>
    </row>
    <row r="1635" spans="1:18" hidden="1">
      <c r="A1635" s="53"/>
      <c r="B1635" s="133"/>
      <c r="C1635" s="53"/>
      <c r="D1635" s="53"/>
      <c r="E1635" s="53"/>
      <c r="F1635" s="53"/>
      <c r="G1635" s="34"/>
      <c r="H1635" s="53"/>
      <c r="I1635" s="34"/>
      <c r="J1635" s="53"/>
      <c r="K1635" s="53"/>
      <c r="L1635" s="53"/>
      <c r="M1635" s="160"/>
      <c r="N1635" s="243"/>
      <c r="O1635" s="244"/>
      <c r="P1635" s="53"/>
      <c r="Q1635" s="53"/>
      <c r="R1635" s="34"/>
    </row>
    <row r="1636" spans="1:18" hidden="1">
      <c r="A1636" s="53"/>
      <c r="B1636" s="133"/>
      <c r="C1636" s="53"/>
      <c r="D1636" s="53"/>
      <c r="E1636" s="53"/>
      <c r="F1636" s="53"/>
      <c r="G1636" s="34"/>
      <c r="H1636" s="53"/>
      <c r="I1636" s="34"/>
      <c r="J1636" s="53"/>
      <c r="K1636" s="53"/>
      <c r="L1636" s="53"/>
      <c r="M1636" s="160"/>
      <c r="N1636" s="243"/>
      <c r="O1636" s="244"/>
      <c r="P1636" s="53"/>
      <c r="Q1636" s="53"/>
      <c r="R1636" s="34"/>
    </row>
    <row r="1637" spans="1:18" hidden="1">
      <c r="A1637" s="53"/>
      <c r="B1637" s="133"/>
      <c r="C1637" s="53"/>
      <c r="D1637" s="53"/>
      <c r="E1637" s="53"/>
      <c r="F1637" s="53"/>
      <c r="G1637" s="34"/>
      <c r="H1637" s="53"/>
      <c r="I1637" s="34"/>
      <c r="J1637" s="53"/>
      <c r="K1637" s="53"/>
      <c r="L1637" s="53"/>
      <c r="M1637" s="160"/>
      <c r="N1637" s="243"/>
      <c r="O1637" s="244"/>
      <c r="P1637" s="53"/>
      <c r="Q1637" s="53"/>
      <c r="R1637" s="34"/>
    </row>
    <row r="1638" spans="1:18" hidden="1">
      <c r="A1638" s="53"/>
      <c r="B1638" s="90"/>
      <c r="C1638" s="53"/>
      <c r="D1638" s="53"/>
      <c r="E1638" s="53"/>
      <c r="F1638" s="53"/>
      <c r="G1638" s="34"/>
      <c r="H1638" s="53"/>
      <c r="I1638" s="34"/>
      <c r="J1638" s="53"/>
      <c r="K1638" s="53"/>
      <c r="L1638" s="53"/>
      <c r="M1638" s="160"/>
      <c r="N1638" s="243"/>
      <c r="O1638" s="244"/>
      <c r="P1638" s="53"/>
      <c r="Q1638" s="53"/>
      <c r="R1638" s="34"/>
    </row>
    <row r="1639" spans="1:18" hidden="1">
      <c r="A1639" s="53"/>
      <c r="B1639" s="90"/>
      <c r="C1639" s="53"/>
      <c r="D1639" s="53"/>
      <c r="E1639" s="53"/>
      <c r="F1639" s="53"/>
      <c r="G1639" s="34"/>
      <c r="H1639" s="53"/>
      <c r="I1639" s="34"/>
      <c r="J1639" s="53"/>
      <c r="K1639" s="53"/>
      <c r="L1639" s="53"/>
      <c r="M1639" s="160"/>
      <c r="N1639" s="243"/>
      <c r="O1639" s="244"/>
      <c r="P1639" s="53"/>
      <c r="Q1639" s="53"/>
      <c r="R1639" s="34"/>
    </row>
    <row r="1640" spans="1:18" hidden="1">
      <c r="A1640" s="53"/>
      <c r="B1640" s="90"/>
      <c r="C1640" s="53"/>
      <c r="D1640" s="53"/>
      <c r="E1640" s="53"/>
      <c r="F1640" s="53"/>
      <c r="G1640" s="34"/>
      <c r="H1640" s="53"/>
      <c r="I1640" s="34"/>
      <c r="J1640" s="53"/>
      <c r="K1640" s="53"/>
      <c r="L1640" s="53"/>
      <c r="M1640" s="160"/>
      <c r="N1640" s="243"/>
      <c r="O1640" s="244"/>
      <c r="P1640" s="53"/>
      <c r="Q1640" s="53"/>
      <c r="R1640" s="34"/>
    </row>
    <row r="1641" spans="1:18" hidden="1">
      <c r="A1641" s="53"/>
      <c r="B1641" s="90"/>
      <c r="C1641" s="53"/>
      <c r="D1641" s="53"/>
      <c r="E1641" s="53"/>
      <c r="F1641" s="53"/>
      <c r="G1641" s="34"/>
      <c r="H1641" s="53"/>
      <c r="I1641" s="34"/>
      <c r="J1641" s="53"/>
      <c r="K1641" s="53"/>
      <c r="L1641" s="53"/>
      <c r="M1641" s="160"/>
      <c r="N1641" s="243"/>
      <c r="O1641" s="244"/>
      <c r="P1641" s="53"/>
      <c r="Q1641" s="53"/>
      <c r="R1641" s="34"/>
    </row>
    <row r="1642" spans="1:18" hidden="1">
      <c r="A1642" s="53"/>
      <c r="B1642" s="90"/>
      <c r="C1642" s="53"/>
      <c r="D1642" s="53"/>
      <c r="E1642" s="53"/>
      <c r="F1642" s="53"/>
      <c r="G1642" s="34"/>
      <c r="H1642" s="53"/>
      <c r="I1642" s="34"/>
      <c r="J1642" s="53"/>
      <c r="K1642" s="53"/>
      <c r="L1642" s="53"/>
      <c r="M1642" s="160"/>
      <c r="N1642" s="243"/>
      <c r="O1642" s="244"/>
      <c r="P1642" s="53"/>
      <c r="Q1642" s="53"/>
      <c r="R1642" s="34"/>
    </row>
    <row r="1643" spans="1:18" hidden="1">
      <c r="A1643" s="53"/>
      <c r="B1643" s="90"/>
      <c r="C1643" s="53"/>
      <c r="D1643" s="53"/>
      <c r="E1643" s="53"/>
      <c r="F1643" s="53"/>
      <c r="G1643" s="34"/>
      <c r="H1643" s="53"/>
      <c r="I1643" s="34"/>
      <c r="J1643" s="53"/>
      <c r="K1643" s="53"/>
      <c r="L1643" s="53"/>
      <c r="M1643" s="160"/>
      <c r="N1643" s="243"/>
      <c r="O1643" s="244"/>
      <c r="P1643" s="53"/>
      <c r="Q1643" s="53"/>
      <c r="R1643" s="34"/>
    </row>
    <row r="1644" spans="1:18" hidden="1">
      <c r="A1644" s="53"/>
      <c r="B1644" s="90"/>
      <c r="C1644" s="53"/>
      <c r="D1644" s="53"/>
      <c r="E1644" s="53"/>
      <c r="F1644" s="53"/>
      <c r="G1644" s="34"/>
      <c r="H1644" s="53"/>
      <c r="I1644" s="34"/>
      <c r="J1644" s="53"/>
      <c r="K1644" s="53"/>
      <c r="L1644" s="53"/>
      <c r="M1644" s="160"/>
      <c r="N1644" s="243"/>
      <c r="O1644" s="244"/>
      <c r="P1644" s="53"/>
      <c r="Q1644" s="53"/>
      <c r="R1644" s="34"/>
    </row>
    <row r="1645" spans="1:18" hidden="1">
      <c r="A1645" s="53"/>
      <c r="B1645" s="90"/>
      <c r="C1645" s="53"/>
      <c r="D1645" s="53"/>
      <c r="E1645" s="53"/>
      <c r="F1645" s="53"/>
      <c r="G1645" s="34"/>
      <c r="H1645" s="53"/>
      <c r="I1645" s="34"/>
      <c r="J1645" s="53"/>
      <c r="K1645" s="53"/>
      <c r="L1645" s="53"/>
      <c r="M1645" s="160"/>
      <c r="N1645" s="243"/>
      <c r="O1645" s="244"/>
      <c r="P1645" s="53"/>
      <c r="Q1645" s="53"/>
      <c r="R1645" s="34"/>
    </row>
    <row r="1646" spans="1:18" hidden="1">
      <c r="A1646" s="53"/>
      <c r="B1646" s="90"/>
      <c r="C1646" s="53"/>
      <c r="D1646" s="53"/>
      <c r="E1646" s="53"/>
      <c r="F1646" s="53"/>
      <c r="G1646" s="34"/>
      <c r="H1646" s="53"/>
      <c r="I1646" s="34"/>
      <c r="J1646" s="53"/>
      <c r="K1646" s="53"/>
      <c r="L1646" s="53"/>
      <c r="M1646" s="160"/>
      <c r="N1646" s="243"/>
      <c r="O1646" s="244"/>
      <c r="P1646" s="53"/>
      <c r="Q1646" s="53"/>
      <c r="R1646" s="34"/>
    </row>
    <row r="1647" spans="1:18" hidden="1">
      <c r="A1647" s="53"/>
      <c r="B1647" s="90"/>
      <c r="C1647" s="53"/>
      <c r="D1647" s="53"/>
      <c r="E1647" s="53"/>
      <c r="F1647" s="53"/>
      <c r="G1647" s="34"/>
      <c r="H1647" s="53"/>
      <c r="I1647" s="34"/>
      <c r="J1647" s="53"/>
      <c r="K1647" s="53"/>
      <c r="L1647" s="53"/>
      <c r="M1647" s="160"/>
      <c r="N1647" s="243"/>
      <c r="O1647" s="244"/>
      <c r="P1647" s="53"/>
      <c r="Q1647" s="53"/>
      <c r="R1647" s="34"/>
    </row>
    <row r="1648" spans="1:18" hidden="1">
      <c r="A1648" s="53"/>
      <c r="B1648" s="90"/>
      <c r="C1648" s="53"/>
      <c r="D1648" s="53"/>
      <c r="E1648" s="53"/>
      <c r="F1648" s="53"/>
      <c r="G1648" s="34"/>
      <c r="H1648" s="53"/>
      <c r="I1648" s="34"/>
      <c r="J1648" s="53"/>
      <c r="K1648" s="53"/>
      <c r="L1648" s="53"/>
      <c r="M1648" s="160"/>
      <c r="N1648" s="243"/>
      <c r="O1648" s="244"/>
      <c r="P1648" s="53"/>
      <c r="Q1648" s="53"/>
      <c r="R1648" s="34"/>
    </row>
    <row r="1649" spans="1:18" hidden="1">
      <c r="A1649" s="53"/>
      <c r="B1649" s="90"/>
      <c r="C1649" s="53"/>
      <c r="D1649" s="53"/>
      <c r="E1649" s="53"/>
      <c r="F1649" s="53"/>
      <c r="G1649" s="34"/>
      <c r="H1649" s="53"/>
      <c r="I1649" s="34"/>
      <c r="J1649" s="53"/>
      <c r="K1649" s="53"/>
      <c r="L1649" s="53"/>
      <c r="M1649" s="160"/>
      <c r="N1649" s="243"/>
      <c r="O1649" s="244"/>
      <c r="P1649" s="53"/>
      <c r="Q1649" s="53"/>
      <c r="R1649" s="34"/>
    </row>
    <row r="1650" spans="1:18" hidden="1">
      <c r="A1650" s="53"/>
      <c r="B1650" s="90"/>
      <c r="C1650" s="53"/>
      <c r="D1650" s="53"/>
      <c r="E1650" s="53"/>
      <c r="F1650" s="53"/>
      <c r="G1650" s="34"/>
      <c r="H1650" s="53"/>
      <c r="I1650" s="34"/>
      <c r="J1650" s="53"/>
      <c r="K1650" s="53"/>
      <c r="L1650" s="53"/>
      <c r="M1650" s="160"/>
      <c r="N1650" s="243"/>
      <c r="O1650" s="244"/>
      <c r="P1650" s="53"/>
      <c r="Q1650" s="53"/>
      <c r="R1650" s="34"/>
    </row>
    <row r="1651" spans="1:18" hidden="1">
      <c r="A1651" s="53"/>
      <c r="B1651" s="90"/>
      <c r="C1651" s="53"/>
      <c r="D1651" s="53"/>
      <c r="E1651" s="53"/>
      <c r="F1651" s="53"/>
      <c r="G1651" s="34"/>
      <c r="H1651" s="53"/>
      <c r="I1651" s="34"/>
      <c r="J1651" s="53"/>
      <c r="K1651" s="53"/>
      <c r="L1651" s="53"/>
      <c r="M1651" s="160"/>
      <c r="N1651" s="243"/>
      <c r="O1651" s="244"/>
      <c r="P1651" s="53"/>
      <c r="Q1651" s="53"/>
      <c r="R1651" s="34"/>
    </row>
    <row r="1652" spans="1:18" hidden="1">
      <c r="A1652" s="53"/>
      <c r="B1652" s="90"/>
      <c r="C1652" s="53"/>
      <c r="D1652" s="53"/>
      <c r="E1652" s="53"/>
      <c r="F1652" s="53"/>
      <c r="G1652" s="34"/>
      <c r="H1652" s="53"/>
      <c r="I1652" s="34"/>
      <c r="J1652" s="53"/>
      <c r="K1652" s="53"/>
      <c r="L1652" s="53"/>
      <c r="M1652" s="160"/>
      <c r="N1652" s="243"/>
      <c r="O1652" s="244"/>
      <c r="P1652" s="53"/>
      <c r="Q1652" s="53"/>
      <c r="R1652" s="34"/>
    </row>
    <row r="1653" spans="1:18" hidden="1">
      <c r="A1653" s="53"/>
      <c r="B1653" s="90"/>
      <c r="C1653" s="53"/>
      <c r="D1653" s="53"/>
      <c r="E1653" s="53"/>
      <c r="F1653" s="53"/>
      <c r="G1653" s="34"/>
      <c r="H1653" s="53"/>
      <c r="I1653" s="34"/>
      <c r="J1653" s="53"/>
      <c r="K1653" s="53"/>
      <c r="L1653" s="53"/>
      <c r="M1653" s="160"/>
      <c r="N1653" s="243"/>
      <c r="O1653" s="244"/>
      <c r="P1653" s="53"/>
      <c r="Q1653" s="53"/>
      <c r="R1653" s="34"/>
    </row>
    <row r="1654" spans="1:18" hidden="1">
      <c r="A1654" s="53"/>
      <c r="B1654" s="90"/>
      <c r="C1654" s="53"/>
      <c r="D1654" s="53"/>
      <c r="E1654" s="53"/>
      <c r="F1654" s="53"/>
      <c r="G1654" s="34"/>
      <c r="H1654" s="53"/>
      <c r="I1654" s="34"/>
      <c r="J1654" s="53"/>
      <c r="K1654" s="53"/>
      <c r="L1654" s="53"/>
      <c r="M1654" s="160"/>
      <c r="N1654" s="243"/>
      <c r="O1654" s="244"/>
      <c r="P1654" s="53"/>
      <c r="Q1654" s="53"/>
      <c r="R1654" s="34"/>
    </row>
    <row r="1655" spans="1:18" hidden="1">
      <c r="A1655" s="53"/>
      <c r="B1655" s="90"/>
      <c r="C1655" s="53"/>
      <c r="D1655" s="53"/>
      <c r="E1655" s="53"/>
      <c r="F1655" s="53"/>
      <c r="G1655" s="34"/>
      <c r="H1655" s="53"/>
      <c r="I1655" s="34"/>
      <c r="J1655" s="53"/>
      <c r="K1655" s="53"/>
      <c r="L1655" s="53"/>
      <c r="M1655" s="160"/>
      <c r="N1655" s="243"/>
      <c r="O1655" s="244"/>
      <c r="P1655" s="53"/>
      <c r="Q1655" s="53"/>
      <c r="R1655" s="34"/>
    </row>
    <row r="1656" spans="1:18" hidden="1">
      <c r="A1656" s="53"/>
      <c r="B1656" s="90"/>
      <c r="C1656" s="53"/>
      <c r="D1656" s="53"/>
      <c r="E1656" s="53"/>
      <c r="F1656" s="53"/>
      <c r="G1656" s="34"/>
      <c r="H1656" s="53"/>
      <c r="I1656" s="34"/>
      <c r="J1656" s="53"/>
      <c r="K1656" s="53"/>
      <c r="L1656" s="53"/>
      <c r="M1656" s="160"/>
      <c r="N1656" s="243"/>
      <c r="O1656" s="244"/>
      <c r="P1656" s="53"/>
      <c r="Q1656" s="53"/>
      <c r="R1656" s="34"/>
    </row>
    <row r="1657" spans="1:18" hidden="1">
      <c r="A1657" s="53"/>
      <c r="B1657" s="90"/>
      <c r="C1657" s="53"/>
      <c r="D1657" s="53"/>
      <c r="E1657" s="53"/>
      <c r="F1657" s="53"/>
      <c r="G1657" s="34"/>
      <c r="H1657" s="53"/>
      <c r="I1657" s="34"/>
      <c r="J1657" s="53"/>
      <c r="K1657" s="53"/>
      <c r="L1657" s="53"/>
      <c r="M1657" s="160"/>
      <c r="N1657" s="243"/>
      <c r="O1657" s="244"/>
      <c r="P1657" s="53"/>
      <c r="Q1657" s="53"/>
      <c r="R1657" s="34"/>
    </row>
    <row r="1658" spans="1:18" hidden="1">
      <c r="A1658" s="53"/>
      <c r="B1658" s="90"/>
      <c r="C1658" s="53"/>
      <c r="D1658" s="53"/>
      <c r="E1658" s="53"/>
      <c r="F1658" s="53"/>
      <c r="G1658" s="34"/>
      <c r="H1658" s="53"/>
      <c r="I1658" s="34"/>
      <c r="J1658" s="53"/>
      <c r="K1658" s="53"/>
      <c r="L1658" s="53"/>
      <c r="M1658" s="160"/>
      <c r="N1658" s="243"/>
      <c r="O1658" s="244"/>
      <c r="P1658" s="53"/>
      <c r="Q1658" s="53"/>
      <c r="R1658" s="34"/>
    </row>
    <row r="1659" spans="1:18" hidden="1">
      <c r="A1659" s="53"/>
      <c r="B1659" s="90"/>
      <c r="C1659" s="53"/>
      <c r="D1659" s="53"/>
      <c r="E1659" s="53"/>
      <c r="F1659" s="53"/>
      <c r="G1659" s="34"/>
      <c r="H1659" s="53"/>
      <c r="I1659" s="34"/>
      <c r="J1659" s="53"/>
      <c r="K1659" s="53"/>
      <c r="L1659" s="53"/>
      <c r="M1659" s="160"/>
      <c r="N1659" s="243"/>
      <c r="O1659" s="244"/>
      <c r="P1659" s="53"/>
      <c r="Q1659" s="53"/>
      <c r="R1659" s="34"/>
    </row>
    <row r="1660" spans="1:18" hidden="1">
      <c r="A1660" s="53"/>
      <c r="B1660" s="90"/>
      <c r="C1660" s="53"/>
      <c r="D1660" s="53"/>
      <c r="E1660" s="53"/>
      <c r="F1660" s="53"/>
      <c r="G1660" s="34"/>
      <c r="H1660" s="53"/>
      <c r="I1660" s="34"/>
      <c r="J1660" s="53"/>
      <c r="K1660" s="53"/>
      <c r="L1660" s="53"/>
      <c r="M1660" s="160"/>
      <c r="N1660" s="243"/>
      <c r="O1660" s="244"/>
      <c r="P1660" s="53"/>
      <c r="Q1660" s="53"/>
      <c r="R1660" s="34"/>
    </row>
    <row r="1661" spans="1:18" hidden="1">
      <c r="A1661" s="53"/>
      <c r="B1661" s="90"/>
      <c r="C1661" s="53"/>
      <c r="D1661" s="53"/>
      <c r="E1661" s="53"/>
      <c r="F1661" s="53"/>
      <c r="G1661" s="34"/>
      <c r="H1661" s="53"/>
      <c r="I1661" s="34"/>
      <c r="J1661" s="53"/>
      <c r="K1661" s="53"/>
      <c r="L1661" s="53"/>
      <c r="M1661" s="160"/>
      <c r="N1661" s="243"/>
      <c r="O1661" s="244"/>
      <c r="P1661" s="53"/>
      <c r="Q1661" s="53"/>
      <c r="R1661" s="34"/>
    </row>
    <row r="1662" spans="1:18" hidden="1">
      <c r="A1662" s="53"/>
      <c r="B1662" s="90"/>
      <c r="C1662" s="53"/>
      <c r="D1662" s="53"/>
      <c r="E1662" s="53"/>
      <c r="F1662" s="53"/>
      <c r="G1662" s="34"/>
      <c r="H1662" s="53"/>
      <c r="I1662" s="34"/>
      <c r="J1662" s="53"/>
      <c r="K1662" s="53"/>
      <c r="L1662" s="53"/>
      <c r="M1662" s="160"/>
      <c r="N1662" s="243"/>
      <c r="O1662" s="244"/>
      <c r="P1662" s="53"/>
      <c r="Q1662" s="53"/>
      <c r="R1662" s="34"/>
    </row>
    <row r="1663" spans="1:18" hidden="1">
      <c r="A1663" s="53"/>
      <c r="B1663" s="90"/>
      <c r="C1663" s="53"/>
      <c r="D1663" s="53"/>
      <c r="E1663" s="53"/>
      <c r="F1663" s="53"/>
      <c r="G1663" s="34"/>
      <c r="H1663" s="53"/>
      <c r="I1663" s="34"/>
      <c r="J1663" s="53"/>
      <c r="K1663" s="53"/>
      <c r="L1663" s="53"/>
      <c r="M1663" s="160"/>
      <c r="N1663" s="243"/>
      <c r="O1663" s="244"/>
      <c r="P1663" s="53"/>
      <c r="Q1663" s="53"/>
      <c r="R1663" s="34"/>
    </row>
    <row r="1664" spans="1:18" hidden="1">
      <c r="A1664" s="53"/>
      <c r="B1664" s="90"/>
      <c r="C1664" s="53"/>
      <c r="D1664" s="53"/>
      <c r="E1664" s="53"/>
      <c r="F1664" s="53"/>
      <c r="G1664" s="34"/>
      <c r="H1664" s="53"/>
      <c r="I1664" s="34"/>
      <c r="J1664" s="53"/>
      <c r="K1664" s="53"/>
      <c r="L1664" s="53"/>
      <c r="M1664" s="160"/>
      <c r="N1664" s="243"/>
      <c r="O1664" s="244"/>
      <c r="P1664" s="53"/>
      <c r="Q1664" s="53"/>
      <c r="R1664" s="34"/>
    </row>
    <row r="1665" spans="1:18" hidden="1">
      <c r="A1665" s="53"/>
      <c r="B1665" s="90"/>
      <c r="C1665" s="53"/>
      <c r="D1665" s="53"/>
      <c r="E1665" s="53"/>
      <c r="F1665" s="53"/>
      <c r="G1665" s="34"/>
      <c r="H1665" s="53"/>
      <c r="I1665" s="34"/>
      <c r="J1665" s="53"/>
      <c r="K1665" s="53"/>
      <c r="L1665" s="53"/>
      <c r="M1665" s="160"/>
      <c r="N1665" s="243"/>
      <c r="O1665" s="244"/>
      <c r="P1665" s="53"/>
      <c r="Q1665" s="53"/>
      <c r="R1665" s="34"/>
    </row>
    <row r="1666" spans="1:18" hidden="1">
      <c r="A1666" s="53"/>
      <c r="B1666" s="90"/>
      <c r="C1666" s="53"/>
      <c r="D1666" s="53"/>
      <c r="E1666" s="53"/>
      <c r="F1666" s="53"/>
      <c r="G1666" s="34"/>
      <c r="H1666" s="53"/>
      <c r="I1666" s="34"/>
      <c r="J1666" s="53"/>
      <c r="K1666" s="53"/>
      <c r="L1666" s="53"/>
      <c r="M1666" s="160"/>
      <c r="N1666" s="243"/>
      <c r="O1666" s="244"/>
      <c r="P1666" s="53"/>
      <c r="Q1666" s="53"/>
      <c r="R1666" s="34"/>
    </row>
    <row r="1667" spans="1:18" hidden="1">
      <c r="A1667" s="53"/>
      <c r="B1667" s="90"/>
      <c r="C1667" s="53"/>
      <c r="D1667" s="53"/>
      <c r="E1667" s="53"/>
      <c r="F1667" s="53"/>
      <c r="G1667" s="34"/>
      <c r="H1667" s="53"/>
      <c r="I1667" s="34"/>
      <c r="J1667" s="53"/>
      <c r="K1667" s="53"/>
      <c r="L1667" s="53"/>
      <c r="M1667" s="160"/>
      <c r="N1667" s="243"/>
      <c r="O1667" s="244"/>
      <c r="P1667" s="53"/>
      <c r="Q1667" s="53"/>
      <c r="R1667" s="34"/>
    </row>
    <row r="1668" spans="1:18" hidden="1">
      <c r="A1668" s="53"/>
      <c r="B1668" s="90"/>
      <c r="C1668" s="53"/>
      <c r="D1668" s="53"/>
      <c r="E1668" s="53"/>
      <c r="F1668" s="53"/>
      <c r="G1668" s="34"/>
      <c r="H1668" s="53"/>
      <c r="I1668" s="34"/>
      <c r="J1668" s="53"/>
      <c r="K1668" s="53"/>
      <c r="L1668" s="53"/>
      <c r="M1668" s="160"/>
      <c r="N1668" s="243"/>
      <c r="O1668" s="244"/>
      <c r="P1668" s="53"/>
      <c r="Q1668" s="53"/>
      <c r="R1668" s="34"/>
    </row>
    <row r="1669" spans="1:18" hidden="1">
      <c r="A1669" s="53"/>
      <c r="B1669" s="90"/>
      <c r="C1669" s="53"/>
      <c r="D1669" s="53"/>
      <c r="E1669" s="53"/>
      <c r="F1669" s="53"/>
      <c r="G1669" s="34"/>
      <c r="H1669" s="53"/>
      <c r="I1669" s="34"/>
      <c r="J1669" s="53"/>
      <c r="K1669" s="53"/>
      <c r="L1669" s="53"/>
      <c r="M1669" s="160"/>
      <c r="N1669" s="243"/>
      <c r="O1669" s="244"/>
      <c r="P1669" s="53"/>
      <c r="Q1669" s="53"/>
      <c r="R1669" s="34"/>
    </row>
    <row r="1670" spans="1:18" hidden="1">
      <c r="A1670" s="53"/>
      <c r="B1670" s="90"/>
      <c r="C1670" s="53"/>
      <c r="D1670" s="53"/>
      <c r="E1670" s="53"/>
      <c r="F1670" s="53"/>
      <c r="G1670" s="34"/>
      <c r="H1670" s="53"/>
      <c r="I1670" s="34"/>
      <c r="J1670" s="53"/>
      <c r="K1670" s="53"/>
      <c r="L1670" s="53"/>
      <c r="M1670" s="160"/>
      <c r="N1670" s="243"/>
      <c r="O1670" s="244"/>
      <c r="P1670" s="53"/>
      <c r="Q1670" s="53"/>
      <c r="R1670" s="34"/>
    </row>
    <row r="1671" spans="1:18" hidden="1">
      <c r="A1671" s="53"/>
      <c r="B1671" s="90"/>
      <c r="C1671" s="53"/>
      <c r="D1671" s="53"/>
      <c r="E1671" s="53"/>
      <c r="F1671" s="53"/>
      <c r="G1671" s="34"/>
      <c r="H1671" s="53"/>
      <c r="I1671" s="34"/>
      <c r="J1671" s="53"/>
      <c r="K1671" s="53"/>
      <c r="L1671" s="53"/>
      <c r="M1671" s="160"/>
      <c r="N1671" s="243"/>
      <c r="O1671" s="244"/>
      <c r="P1671" s="53"/>
      <c r="Q1671" s="53"/>
      <c r="R1671" s="34"/>
    </row>
    <row r="1672" spans="1:18" hidden="1">
      <c r="A1672" s="53"/>
      <c r="B1672" s="90"/>
      <c r="C1672" s="53"/>
      <c r="D1672" s="53"/>
      <c r="E1672" s="53"/>
      <c r="F1672" s="53"/>
      <c r="G1672" s="34"/>
      <c r="H1672" s="53"/>
      <c r="I1672" s="34"/>
      <c r="J1672" s="53"/>
      <c r="K1672" s="53"/>
      <c r="L1672" s="53"/>
      <c r="M1672" s="160"/>
      <c r="N1672" s="243"/>
      <c r="O1672" s="244"/>
      <c r="P1672" s="53"/>
      <c r="Q1672" s="53"/>
      <c r="R1672" s="34"/>
    </row>
    <row r="1673" spans="1:18" hidden="1">
      <c r="A1673" s="53"/>
      <c r="B1673" s="90"/>
      <c r="C1673" s="53"/>
      <c r="D1673" s="53"/>
      <c r="E1673" s="53"/>
      <c r="F1673" s="53"/>
      <c r="G1673" s="34"/>
      <c r="H1673" s="53"/>
      <c r="I1673" s="34"/>
      <c r="J1673" s="53"/>
      <c r="K1673" s="53"/>
      <c r="L1673" s="53"/>
      <c r="M1673" s="160"/>
      <c r="N1673" s="243"/>
      <c r="O1673" s="244"/>
      <c r="P1673" s="53"/>
      <c r="Q1673" s="53"/>
      <c r="R1673" s="34"/>
    </row>
    <row r="1674" spans="1:18" hidden="1">
      <c r="A1674" s="53"/>
      <c r="B1674" s="90"/>
      <c r="C1674" s="53"/>
      <c r="D1674" s="53"/>
      <c r="E1674" s="53"/>
      <c r="F1674" s="53"/>
      <c r="G1674" s="34"/>
      <c r="H1674" s="53"/>
      <c r="I1674" s="34"/>
      <c r="J1674" s="53"/>
      <c r="K1674" s="53"/>
      <c r="L1674" s="53"/>
      <c r="M1674" s="160"/>
      <c r="N1674" s="243"/>
      <c r="O1674" s="244"/>
      <c r="P1674" s="53"/>
      <c r="Q1674" s="53"/>
      <c r="R1674" s="34"/>
    </row>
    <row r="1675" spans="1:18" hidden="1">
      <c r="A1675" s="53"/>
      <c r="B1675" s="90"/>
      <c r="C1675" s="53"/>
      <c r="D1675" s="53"/>
      <c r="E1675" s="53"/>
      <c r="F1675" s="53"/>
      <c r="G1675" s="34"/>
      <c r="H1675" s="53"/>
      <c r="I1675" s="34"/>
      <c r="J1675" s="53"/>
      <c r="K1675" s="53"/>
      <c r="L1675" s="53"/>
      <c r="M1675" s="160"/>
      <c r="N1675" s="243"/>
      <c r="O1675" s="244"/>
      <c r="P1675" s="53"/>
      <c r="Q1675" s="53"/>
      <c r="R1675" s="34"/>
    </row>
    <row r="1676" spans="1:18" hidden="1">
      <c r="A1676" s="53"/>
      <c r="B1676" s="90"/>
      <c r="C1676" s="53"/>
      <c r="D1676" s="53"/>
      <c r="E1676" s="53"/>
      <c r="F1676" s="53"/>
      <c r="G1676" s="34"/>
      <c r="H1676" s="53"/>
      <c r="I1676" s="34"/>
      <c r="J1676" s="53"/>
      <c r="K1676" s="53"/>
      <c r="L1676" s="53"/>
      <c r="M1676" s="160"/>
      <c r="N1676" s="243"/>
      <c r="O1676" s="244"/>
      <c r="P1676" s="53"/>
      <c r="Q1676" s="53"/>
      <c r="R1676" s="34"/>
    </row>
    <row r="1677" spans="1:18" hidden="1">
      <c r="A1677" s="53"/>
      <c r="B1677" s="90"/>
      <c r="C1677" s="53"/>
      <c r="D1677" s="53"/>
      <c r="E1677" s="53"/>
      <c r="F1677" s="53"/>
      <c r="G1677" s="34"/>
      <c r="H1677" s="53"/>
      <c r="I1677" s="34"/>
      <c r="J1677" s="53"/>
      <c r="K1677" s="53"/>
      <c r="L1677" s="53"/>
      <c r="M1677" s="160"/>
      <c r="N1677" s="243"/>
      <c r="O1677" s="244"/>
      <c r="P1677" s="53"/>
      <c r="Q1677" s="53"/>
      <c r="R1677" s="34"/>
    </row>
    <row r="1678" spans="1:18" hidden="1">
      <c r="A1678" s="53"/>
      <c r="B1678" s="90"/>
      <c r="C1678" s="53"/>
      <c r="D1678" s="53"/>
      <c r="E1678" s="53"/>
      <c r="F1678" s="53"/>
      <c r="G1678" s="34"/>
      <c r="H1678" s="53"/>
      <c r="I1678" s="34"/>
      <c r="J1678" s="53"/>
      <c r="K1678" s="53"/>
      <c r="L1678" s="53"/>
      <c r="M1678" s="160"/>
      <c r="N1678" s="243"/>
      <c r="O1678" s="244"/>
      <c r="P1678" s="53"/>
      <c r="Q1678" s="53"/>
      <c r="R1678" s="34"/>
    </row>
    <row r="1679" spans="1:18" hidden="1">
      <c r="A1679" s="53"/>
      <c r="B1679" s="90"/>
      <c r="C1679" s="53"/>
      <c r="D1679" s="53"/>
      <c r="E1679" s="53"/>
      <c r="F1679" s="53"/>
      <c r="G1679" s="34"/>
      <c r="H1679" s="53"/>
      <c r="I1679" s="34"/>
      <c r="J1679" s="53"/>
      <c r="K1679" s="53"/>
      <c r="L1679" s="53"/>
      <c r="M1679" s="160"/>
      <c r="N1679" s="243"/>
      <c r="O1679" s="244"/>
      <c r="P1679" s="53"/>
      <c r="Q1679" s="53"/>
      <c r="R1679" s="34"/>
    </row>
    <row r="1680" spans="1:18" hidden="1">
      <c r="A1680" s="53"/>
      <c r="B1680" s="90"/>
      <c r="C1680" s="53"/>
      <c r="D1680" s="53"/>
      <c r="E1680" s="53"/>
      <c r="F1680" s="53"/>
      <c r="G1680" s="34"/>
      <c r="H1680" s="53"/>
      <c r="I1680" s="34"/>
      <c r="J1680" s="53"/>
      <c r="K1680" s="53"/>
      <c r="L1680" s="53"/>
      <c r="M1680" s="160"/>
      <c r="N1680" s="243"/>
      <c r="O1680" s="244"/>
      <c r="P1680" s="53"/>
      <c r="Q1680" s="53"/>
      <c r="R1680" s="34"/>
    </row>
    <row r="1681" spans="1:18" hidden="1">
      <c r="A1681" s="53"/>
      <c r="B1681" s="90"/>
      <c r="C1681" s="53"/>
      <c r="D1681" s="53"/>
      <c r="E1681" s="53"/>
      <c r="F1681" s="53"/>
      <c r="G1681" s="34"/>
      <c r="H1681" s="53"/>
      <c r="I1681" s="34"/>
      <c r="J1681" s="53"/>
      <c r="K1681" s="53"/>
      <c r="L1681" s="53"/>
      <c r="M1681" s="160"/>
      <c r="N1681" s="243"/>
      <c r="O1681" s="244"/>
      <c r="P1681" s="53"/>
      <c r="Q1681" s="53"/>
      <c r="R1681" s="34"/>
    </row>
    <row r="1682" spans="1:18" hidden="1">
      <c r="A1682" s="53"/>
      <c r="B1682" s="90"/>
      <c r="C1682" s="53"/>
      <c r="D1682" s="53"/>
      <c r="E1682" s="53"/>
      <c r="F1682" s="53"/>
      <c r="G1682" s="34"/>
      <c r="H1682" s="53"/>
      <c r="I1682" s="34"/>
      <c r="J1682" s="53"/>
      <c r="K1682" s="53"/>
      <c r="L1682" s="53"/>
      <c r="M1682" s="160"/>
      <c r="N1682" s="243"/>
      <c r="O1682" s="244"/>
      <c r="P1682" s="53"/>
      <c r="Q1682" s="53"/>
      <c r="R1682" s="34"/>
    </row>
    <row r="1683" spans="1:18" hidden="1">
      <c r="A1683" s="53"/>
      <c r="B1683" s="90"/>
      <c r="C1683" s="53"/>
      <c r="D1683" s="53"/>
      <c r="E1683" s="53"/>
      <c r="F1683" s="53"/>
      <c r="G1683" s="34"/>
      <c r="H1683" s="53"/>
      <c r="I1683" s="34"/>
      <c r="J1683" s="53"/>
      <c r="K1683" s="53"/>
      <c r="L1683" s="53"/>
      <c r="M1683" s="160"/>
      <c r="N1683" s="243"/>
      <c r="O1683" s="244"/>
      <c r="P1683" s="53"/>
      <c r="Q1683" s="53"/>
      <c r="R1683" s="34"/>
    </row>
    <row r="1684" spans="1:18" hidden="1">
      <c r="A1684" s="53"/>
      <c r="B1684" s="90"/>
      <c r="C1684" s="53"/>
      <c r="D1684" s="53"/>
      <c r="E1684" s="53"/>
      <c r="F1684" s="53"/>
      <c r="G1684" s="34"/>
      <c r="H1684" s="53"/>
      <c r="I1684" s="34"/>
      <c r="J1684" s="53"/>
      <c r="K1684" s="53"/>
      <c r="L1684" s="53"/>
      <c r="M1684" s="160"/>
      <c r="N1684" s="243"/>
      <c r="O1684" s="244"/>
      <c r="P1684" s="53"/>
      <c r="Q1684" s="53"/>
      <c r="R1684" s="34"/>
    </row>
    <row r="1685" spans="1:18" hidden="1">
      <c r="A1685" s="53"/>
      <c r="B1685" s="90"/>
      <c r="C1685" s="53"/>
      <c r="D1685" s="53"/>
      <c r="E1685" s="53"/>
      <c r="F1685" s="53"/>
      <c r="G1685" s="34"/>
      <c r="H1685" s="53"/>
      <c r="I1685" s="34"/>
      <c r="J1685" s="53"/>
      <c r="K1685" s="53"/>
      <c r="L1685" s="53"/>
      <c r="M1685" s="160"/>
      <c r="N1685" s="243"/>
      <c r="O1685" s="244"/>
      <c r="P1685" s="53"/>
      <c r="Q1685" s="53"/>
      <c r="R1685" s="34"/>
    </row>
    <row r="1686" spans="1:18" hidden="1">
      <c r="A1686" s="53"/>
      <c r="B1686" s="90"/>
      <c r="C1686" s="53"/>
      <c r="D1686" s="53"/>
      <c r="E1686" s="53"/>
      <c r="F1686" s="53"/>
      <c r="G1686" s="34"/>
      <c r="H1686" s="53"/>
      <c r="I1686" s="34"/>
      <c r="J1686" s="53"/>
      <c r="K1686" s="53"/>
      <c r="L1686" s="53"/>
      <c r="M1686" s="160"/>
      <c r="N1686" s="243"/>
      <c r="O1686" s="244"/>
      <c r="P1686" s="53"/>
      <c r="Q1686" s="53"/>
      <c r="R1686" s="34"/>
    </row>
    <row r="1687" spans="1:18" hidden="1">
      <c r="A1687" s="53"/>
      <c r="B1687" s="90"/>
      <c r="C1687" s="53"/>
      <c r="D1687" s="53"/>
      <c r="E1687" s="53"/>
      <c r="F1687" s="53"/>
      <c r="G1687" s="34"/>
      <c r="H1687" s="53"/>
      <c r="I1687" s="34"/>
      <c r="J1687" s="53"/>
      <c r="K1687" s="53"/>
      <c r="L1687" s="53"/>
      <c r="M1687" s="160"/>
      <c r="N1687" s="243"/>
      <c r="O1687" s="244"/>
      <c r="P1687" s="53"/>
      <c r="Q1687" s="53"/>
      <c r="R1687" s="34"/>
    </row>
    <row r="1688" spans="1:18" hidden="1">
      <c r="A1688" s="53"/>
      <c r="B1688" s="90"/>
      <c r="C1688" s="53"/>
      <c r="D1688" s="53"/>
      <c r="E1688" s="53"/>
      <c r="F1688" s="53"/>
      <c r="G1688" s="34"/>
      <c r="H1688" s="53"/>
      <c r="I1688" s="34"/>
      <c r="J1688" s="53"/>
      <c r="K1688" s="53"/>
      <c r="L1688" s="53"/>
      <c r="M1688" s="160"/>
      <c r="N1688" s="243"/>
      <c r="O1688" s="244"/>
      <c r="P1688" s="53"/>
      <c r="Q1688" s="53"/>
      <c r="R1688" s="34"/>
    </row>
    <row r="1689" spans="1:18" hidden="1">
      <c r="A1689" s="53"/>
      <c r="B1689" s="90"/>
      <c r="C1689" s="53"/>
      <c r="D1689" s="53"/>
      <c r="E1689" s="53"/>
      <c r="F1689" s="53"/>
      <c r="G1689" s="34"/>
      <c r="H1689" s="53"/>
      <c r="I1689" s="34"/>
      <c r="J1689" s="53"/>
      <c r="K1689" s="53"/>
      <c r="L1689" s="53"/>
      <c r="M1689" s="160"/>
      <c r="N1689" s="243"/>
      <c r="O1689" s="244"/>
      <c r="P1689" s="53"/>
      <c r="Q1689" s="53"/>
      <c r="R1689" s="34"/>
    </row>
    <row r="1690" spans="1:18" hidden="1">
      <c r="A1690" s="53"/>
      <c r="B1690" s="90"/>
      <c r="C1690" s="53"/>
      <c r="D1690" s="53"/>
      <c r="E1690" s="53"/>
      <c r="F1690" s="53"/>
      <c r="G1690" s="34"/>
      <c r="H1690" s="53"/>
      <c r="I1690" s="34"/>
      <c r="J1690" s="53"/>
      <c r="K1690" s="53"/>
      <c r="L1690" s="53"/>
      <c r="M1690" s="160"/>
      <c r="N1690" s="243"/>
      <c r="O1690" s="244"/>
      <c r="P1690" s="53"/>
      <c r="Q1690" s="53"/>
      <c r="R1690" s="34"/>
    </row>
    <row r="1691" spans="1:18" hidden="1">
      <c r="A1691" s="53"/>
      <c r="B1691" s="90"/>
      <c r="C1691" s="53"/>
      <c r="D1691" s="53"/>
      <c r="E1691" s="53"/>
      <c r="F1691" s="53"/>
      <c r="G1691" s="34"/>
      <c r="H1691" s="53"/>
      <c r="I1691" s="34"/>
      <c r="J1691" s="53"/>
      <c r="K1691" s="53"/>
      <c r="L1691" s="53"/>
      <c r="M1691" s="160"/>
      <c r="N1691" s="243"/>
      <c r="O1691" s="244"/>
      <c r="P1691" s="53"/>
      <c r="Q1691" s="53"/>
      <c r="R1691" s="34"/>
    </row>
    <row r="1692" spans="1:18" hidden="1">
      <c r="A1692" s="53"/>
      <c r="B1692" s="90"/>
      <c r="C1692" s="53"/>
      <c r="D1692" s="53"/>
      <c r="E1692" s="53"/>
      <c r="F1692" s="53"/>
      <c r="G1692" s="34"/>
      <c r="H1692" s="53"/>
      <c r="I1692" s="34"/>
      <c r="J1692" s="53"/>
      <c r="K1692" s="53"/>
      <c r="L1692" s="53"/>
      <c r="M1692" s="160"/>
      <c r="N1692" s="243"/>
      <c r="O1692" s="244"/>
      <c r="P1692" s="53"/>
      <c r="Q1692" s="53"/>
      <c r="R1692" s="34"/>
    </row>
    <row r="1693" spans="1:18" hidden="1">
      <c r="A1693" s="53"/>
      <c r="B1693" s="90"/>
      <c r="C1693" s="53"/>
      <c r="D1693" s="53"/>
      <c r="E1693" s="53"/>
      <c r="F1693" s="53"/>
      <c r="G1693" s="34"/>
      <c r="H1693" s="53"/>
      <c r="I1693" s="34"/>
      <c r="J1693" s="53"/>
      <c r="K1693" s="53"/>
      <c r="L1693" s="53"/>
      <c r="M1693" s="160"/>
      <c r="N1693" s="243"/>
      <c r="O1693" s="244"/>
      <c r="P1693" s="53"/>
      <c r="Q1693" s="53"/>
      <c r="R1693" s="34"/>
    </row>
    <row r="1694" spans="1:18" hidden="1">
      <c r="A1694" s="53"/>
      <c r="B1694" s="90"/>
      <c r="C1694" s="53"/>
      <c r="D1694" s="53"/>
      <c r="E1694" s="53"/>
      <c r="F1694" s="53"/>
      <c r="G1694" s="34"/>
      <c r="H1694" s="53"/>
      <c r="I1694" s="34"/>
      <c r="J1694" s="53"/>
      <c r="K1694" s="53"/>
      <c r="L1694" s="53"/>
      <c r="M1694" s="160"/>
      <c r="N1694" s="243"/>
      <c r="O1694" s="244"/>
      <c r="P1694" s="53"/>
      <c r="Q1694" s="53"/>
      <c r="R1694" s="34"/>
    </row>
    <row r="1695" spans="1:18" hidden="1">
      <c r="A1695" s="53"/>
      <c r="B1695" s="90"/>
      <c r="C1695" s="53"/>
      <c r="D1695" s="53"/>
      <c r="E1695" s="53"/>
      <c r="F1695" s="53"/>
      <c r="G1695" s="34"/>
      <c r="H1695" s="53"/>
      <c r="I1695" s="34"/>
      <c r="J1695" s="53"/>
      <c r="K1695" s="53"/>
      <c r="L1695" s="53"/>
      <c r="M1695" s="160"/>
      <c r="N1695" s="243"/>
      <c r="O1695" s="244"/>
      <c r="P1695" s="53"/>
      <c r="Q1695" s="53"/>
      <c r="R1695" s="34"/>
    </row>
    <row r="1696" spans="1:18" hidden="1">
      <c r="A1696" s="53"/>
      <c r="B1696" s="90"/>
      <c r="C1696" s="53"/>
      <c r="D1696" s="53"/>
      <c r="E1696" s="53"/>
      <c r="F1696" s="53"/>
      <c r="G1696" s="34"/>
      <c r="H1696" s="53"/>
      <c r="I1696" s="34"/>
      <c r="J1696" s="53"/>
      <c r="K1696" s="53"/>
      <c r="L1696" s="53"/>
      <c r="M1696" s="160"/>
      <c r="N1696" s="243"/>
      <c r="O1696" s="244"/>
      <c r="P1696" s="53"/>
      <c r="Q1696" s="53"/>
      <c r="R1696" s="34"/>
    </row>
    <row r="1697" spans="1:18" hidden="1">
      <c r="A1697" s="53"/>
      <c r="B1697" s="90"/>
      <c r="C1697" s="53"/>
      <c r="D1697" s="53"/>
      <c r="E1697" s="53"/>
      <c r="F1697" s="53"/>
      <c r="G1697" s="34"/>
      <c r="H1697" s="53"/>
      <c r="I1697" s="34"/>
      <c r="J1697" s="53"/>
      <c r="K1697" s="53"/>
      <c r="L1697" s="53"/>
      <c r="M1697" s="160"/>
      <c r="N1697" s="243"/>
      <c r="O1697" s="244"/>
      <c r="P1697" s="53"/>
      <c r="Q1697" s="53"/>
      <c r="R1697" s="34"/>
    </row>
    <row r="1698" spans="1:18" hidden="1">
      <c r="A1698" s="53"/>
      <c r="B1698" s="90"/>
      <c r="C1698" s="53"/>
      <c r="D1698" s="53"/>
      <c r="E1698" s="53"/>
      <c r="F1698" s="53"/>
      <c r="G1698" s="34"/>
      <c r="H1698" s="53"/>
      <c r="I1698" s="34"/>
      <c r="J1698" s="53"/>
      <c r="K1698" s="53"/>
      <c r="L1698" s="53"/>
      <c r="M1698" s="160"/>
      <c r="N1698" s="243"/>
      <c r="O1698" s="244"/>
      <c r="P1698" s="53"/>
      <c r="Q1698" s="53"/>
      <c r="R1698" s="34"/>
    </row>
    <row r="1699" spans="1:18" hidden="1">
      <c r="A1699" s="53"/>
      <c r="B1699" s="90"/>
      <c r="C1699" s="53"/>
      <c r="D1699" s="53"/>
      <c r="E1699" s="53"/>
      <c r="F1699" s="53"/>
      <c r="G1699" s="34"/>
      <c r="H1699" s="53"/>
      <c r="I1699" s="34"/>
      <c r="J1699" s="53"/>
      <c r="K1699" s="53"/>
      <c r="L1699" s="53"/>
      <c r="M1699" s="160"/>
      <c r="N1699" s="243"/>
      <c r="O1699" s="244"/>
      <c r="P1699" s="53"/>
      <c r="Q1699" s="53"/>
      <c r="R1699" s="34"/>
    </row>
    <row r="1700" spans="1:18" hidden="1">
      <c r="A1700" s="53"/>
      <c r="B1700" s="90"/>
      <c r="C1700" s="53"/>
      <c r="D1700" s="53"/>
      <c r="E1700" s="53"/>
      <c r="F1700" s="53"/>
      <c r="G1700" s="34"/>
      <c r="H1700" s="53"/>
      <c r="I1700" s="34"/>
      <c r="J1700" s="53"/>
      <c r="K1700" s="53"/>
      <c r="L1700" s="53"/>
      <c r="M1700" s="160"/>
      <c r="N1700" s="243"/>
      <c r="O1700" s="244"/>
      <c r="P1700" s="53"/>
      <c r="Q1700" s="53"/>
      <c r="R1700" s="34"/>
    </row>
    <row r="1701" spans="1:18" hidden="1">
      <c r="A1701" s="53"/>
      <c r="B1701" s="90"/>
      <c r="C1701" s="53"/>
      <c r="D1701" s="53"/>
      <c r="E1701" s="53"/>
      <c r="F1701" s="53"/>
      <c r="G1701" s="34"/>
      <c r="H1701" s="53"/>
      <c r="I1701" s="34"/>
      <c r="J1701" s="53"/>
      <c r="K1701" s="53"/>
      <c r="L1701" s="53"/>
      <c r="M1701" s="160"/>
      <c r="N1701" s="243"/>
      <c r="O1701" s="244"/>
      <c r="P1701" s="53"/>
      <c r="Q1701" s="53"/>
      <c r="R1701" s="34"/>
    </row>
    <row r="1702" spans="1:18" hidden="1">
      <c r="A1702" s="53"/>
      <c r="B1702" s="90"/>
      <c r="C1702" s="53"/>
      <c r="D1702" s="53"/>
      <c r="E1702" s="53"/>
      <c r="F1702" s="53"/>
      <c r="G1702" s="34"/>
      <c r="H1702" s="53"/>
      <c r="I1702" s="34"/>
      <c r="J1702" s="53"/>
      <c r="K1702" s="53"/>
      <c r="L1702" s="53"/>
      <c r="M1702" s="160"/>
      <c r="N1702" s="243"/>
      <c r="O1702" s="244"/>
      <c r="P1702" s="53"/>
      <c r="Q1702" s="53"/>
      <c r="R1702" s="34"/>
    </row>
    <row r="1703" spans="1:18" hidden="1">
      <c r="A1703" s="53"/>
      <c r="B1703" s="90"/>
      <c r="C1703" s="53"/>
      <c r="D1703" s="53"/>
      <c r="E1703" s="53"/>
      <c r="F1703" s="53"/>
      <c r="G1703" s="34"/>
      <c r="H1703" s="53"/>
      <c r="I1703" s="34"/>
      <c r="J1703" s="53"/>
      <c r="K1703" s="53"/>
      <c r="L1703" s="53"/>
      <c r="M1703" s="160"/>
      <c r="N1703" s="243"/>
      <c r="O1703" s="244"/>
      <c r="P1703" s="53"/>
      <c r="Q1703" s="53"/>
      <c r="R1703" s="34"/>
    </row>
    <row r="1704" spans="1:18" hidden="1">
      <c r="A1704" s="53"/>
      <c r="B1704" s="90"/>
      <c r="C1704" s="53"/>
      <c r="D1704" s="53"/>
      <c r="E1704" s="53"/>
      <c r="F1704" s="53"/>
      <c r="G1704" s="34"/>
      <c r="H1704" s="53"/>
      <c r="I1704" s="34"/>
      <c r="J1704" s="53"/>
      <c r="K1704" s="53"/>
      <c r="L1704" s="53"/>
      <c r="M1704" s="160"/>
      <c r="N1704" s="243"/>
      <c r="O1704" s="244"/>
      <c r="P1704" s="53"/>
      <c r="Q1704" s="53"/>
      <c r="R1704" s="34"/>
    </row>
    <row r="1705" spans="1:18" hidden="1">
      <c r="A1705" s="53"/>
      <c r="B1705" s="90"/>
      <c r="C1705" s="53"/>
      <c r="D1705" s="53"/>
      <c r="E1705" s="53"/>
      <c r="F1705" s="53"/>
      <c r="G1705" s="34"/>
      <c r="H1705" s="53"/>
      <c r="I1705" s="34"/>
      <c r="J1705" s="53"/>
      <c r="K1705" s="53"/>
      <c r="L1705" s="53"/>
      <c r="M1705" s="160"/>
      <c r="N1705" s="243"/>
      <c r="O1705" s="244"/>
      <c r="P1705" s="53"/>
      <c r="Q1705" s="53"/>
      <c r="R1705" s="34"/>
    </row>
    <row r="1706" spans="1:18" hidden="1">
      <c r="A1706" s="53"/>
      <c r="B1706" s="90"/>
      <c r="C1706" s="53"/>
      <c r="D1706" s="53"/>
      <c r="E1706" s="53"/>
      <c r="F1706" s="53"/>
      <c r="G1706" s="34"/>
      <c r="H1706" s="53"/>
      <c r="I1706" s="34"/>
      <c r="J1706" s="53"/>
      <c r="K1706" s="53"/>
      <c r="L1706" s="53"/>
      <c r="M1706" s="160"/>
      <c r="N1706" s="243"/>
      <c r="O1706" s="244"/>
      <c r="P1706" s="53"/>
      <c r="Q1706" s="53"/>
      <c r="R1706" s="34"/>
    </row>
    <row r="1707" spans="1:18" hidden="1">
      <c r="A1707" s="53"/>
      <c r="B1707" s="90"/>
      <c r="C1707" s="53"/>
      <c r="D1707" s="53"/>
      <c r="E1707" s="53"/>
      <c r="F1707" s="53"/>
      <c r="G1707" s="34"/>
      <c r="H1707" s="53"/>
      <c r="I1707" s="34"/>
      <c r="J1707" s="53"/>
      <c r="K1707" s="53"/>
      <c r="L1707" s="53"/>
      <c r="M1707" s="160"/>
      <c r="N1707" s="243"/>
      <c r="O1707" s="244"/>
      <c r="P1707" s="53"/>
      <c r="Q1707" s="53"/>
      <c r="R1707" s="34"/>
    </row>
    <row r="1708" spans="1:18" hidden="1">
      <c r="A1708" s="53"/>
      <c r="B1708" s="90"/>
      <c r="C1708" s="53"/>
      <c r="D1708" s="53"/>
      <c r="E1708" s="53"/>
      <c r="F1708" s="53"/>
      <c r="G1708" s="34"/>
      <c r="H1708" s="53"/>
      <c r="I1708" s="34"/>
      <c r="J1708" s="53"/>
      <c r="K1708" s="53"/>
      <c r="L1708" s="53"/>
      <c r="M1708" s="160"/>
      <c r="N1708" s="243"/>
      <c r="O1708" s="244"/>
      <c r="P1708" s="53"/>
      <c r="Q1708" s="53"/>
      <c r="R1708" s="34"/>
    </row>
    <row r="1709" spans="1:18" hidden="1">
      <c r="A1709" s="53"/>
      <c r="B1709" s="90"/>
      <c r="C1709" s="53"/>
      <c r="D1709" s="53"/>
      <c r="E1709" s="53"/>
      <c r="F1709" s="53"/>
      <c r="G1709" s="34"/>
      <c r="H1709" s="53"/>
      <c r="I1709" s="34"/>
      <c r="J1709" s="53"/>
      <c r="K1709" s="53"/>
      <c r="L1709" s="53"/>
      <c r="M1709" s="160"/>
      <c r="N1709" s="243"/>
      <c r="O1709" s="244"/>
      <c r="P1709" s="53"/>
      <c r="Q1709" s="53"/>
      <c r="R1709" s="34"/>
    </row>
    <row r="1710" spans="1:18" hidden="1">
      <c r="A1710" s="53"/>
      <c r="B1710" s="90"/>
      <c r="C1710" s="53"/>
      <c r="D1710" s="53"/>
      <c r="E1710" s="53"/>
      <c r="F1710" s="53"/>
      <c r="G1710" s="34"/>
      <c r="H1710" s="53"/>
      <c r="I1710" s="34"/>
      <c r="J1710" s="53"/>
      <c r="K1710" s="53"/>
      <c r="L1710" s="53"/>
      <c r="M1710" s="160"/>
      <c r="N1710" s="243"/>
      <c r="O1710" s="244"/>
      <c r="P1710" s="53"/>
      <c r="Q1710" s="53"/>
      <c r="R1710" s="34"/>
    </row>
    <row r="1711" spans="1:18" hidden="1">
      <c r="A1711" s="53"/>
      <c r="B1711" s="90"/>
      <c r="C1711" s="53"/>
      <c r="D1711" s="53"/>
      <c r="E1711" s="53"/>
      <c r="F1711" s="53"/>
      <c r="G1711" s="34"/>
      <c r="H1711" s="53"/>
      <c r="I1711" s="34"/>
      <c r="J1711" s="53"/>
      <c r="K1711" s="53"/>
      <c r="L1711" s="53"/>
      <c r="M1711" s="160"/>
      <c r="N1711" s="243"/>
      <c r="O1711" s="244"/>
      <c r="P1711" s="53"/>
      <c r="Q1711" s="53"/>
      <c r="R1711" s="34"/>
    </row>
    <row r="1712" spans="1:18" hidden="1">
      <c r="A1712" s="53"/>
      <c r="B1712" s="90"/>
      <c r="C1712" s="53"/>
      <c r="D1712" s="53"/>
      <c r="E1712" s="53"/>
      <c r="F1712" s="53"/>
      <c r="G1712" s="34"/>
      <c r="H1712" s="53"/>
      <c r="I1712" s="34"/>
      <c r="J1712" s="53"/>
      <c r="K1712" s="53"/>
      <c r="L1712" s="53"/>
      <c r="M1712" s="160"/>
      <c r="N1712" s="243"/>
      <c r="O1712" s="244"/>
      <c r="P1712" s="53"/>
      <c r="Q1712" s="53"/>
      <c r="R1712" s="34"/>
    </row>
    <row r="1713" spans="1:18" hidden="1">
      <c r="A1713" s="53"/>
      <c r="B1713" s="90"/>
      <c r="C1713" s="53"/>
      <c r="D1713" s="53"/>
      <c r="E1713" s="53"/>
      <c r="F1713" s="53"/>
      <c r="G1713" s="34"/>
      <c r="H1713" s="53"/>
      <c r="I1713" s="34"/>
      <c r="J1713" s="53"/>
      <c r="K1713" s="53"/>
      <c r="L1713" s="53"/>
      <c r="M1713" s="160"/>
      <c r="N1713" s="243"/>
      <c r="O1713" s="244"/>
      <c r="P1713" s="53"/>
      <c r="Q1713" s="53"/>
      <c r="R1713" s="34"/>
    </row>
    <row r="1714" spans="1:18" hidden="1">
      <c r="A1714" s="53"/>
      <c r="B1714" s="90"/>
      <c r="C1714" s="53"/>
      <c r="D1714" s="53"/>
      <c r="E1714" s="53"/>
      <c r="F1714" s="53"/>
      <c r="G1714" s="34"/>
      <c r="H1714" s="53"/>
      <c r="I1714" s="34"/>
      <c r="J1714" s="53"/>
      <c r="K1714" s="53"/>
      <c r="L1714" s="53"/>
      <c r="M1714" s="160"/>
      <c r="N1714" s="243"/>
      <c r="O1714" s="244"/>
      <c r="P1714" s="53"/>
      <c r="Q1714" s="53"/>
      <c r="R1714" s="34"/>
    </row>
    <row r="1715" spans="1:18" hidden="1">
      <c r="A1715" s="53"/>
      <c r="B1715" s="90"/>
      <c r="C1715" s="53"/>
      <c r="D1715" s="53"/>
      <c r="E1715" s="53"/>
      <c r="F1715" s="53"/>
      <c r="G1715" s="34"/>
      <c r="H1715" s="53"/>
      <c r="I1715" s="34"/>
      <c r="J1715" s="53"/>
      <c r="K1715" s="53"/>
      <c r="L1715" s="53"/>
      <c r="M1715" s="160"/>
      <c r="N1715" s="243"/>
      <c r="O1715" s="244"/>
      <c r="P1715" s="53"/>
      <c r="Q1715" s="53"/>
      <c r="R1715" s="34"/>
    </row>
    <row r="1716" spans="1:18" hidden="1">
      <c r="A1716" s="53"/>
      <c r="B1716" s="90"/>
      <c r="C1716" s="53"/>
      <c r="D1716" s="53"/>
      <c r="E1716" s="53"/>
      <c r="F1716" s="53"/>
      <c r="G1716" s="34"/>
      <c r="H1716" s="53"/>
      <c r="I1716" s="34"/>
      <c r="J1716" s="53"/>
      <c r="K1716" s="53"/>
      <c r="L1716" s="53"/>
      <c r="M1716" s="160"/>
      <c r="N1716" s="243"/>
      <c r="O1716" s="244"/>
      <c r="P1716" s="53"/>
      <c r="Q1716" s="53"/>
      <c r="R1716" s="34"/>
    </row>
    <row r="1717" spans="1:18" hidden="1">
      <c r="A1717" s="53"/>
      <c r="B1717" s="90"/>
      <c r="C1717" s="53"/>
      <c r="D1717" s="53"/>
      <c r="E1717" s="53"/>
      <c r="F1717" s="53"/>
      <c r="G1717" s="34"/>
      <c r="H1717" s="53"/>
      <c r="I1717" s="34"/>
      <c r="J1717" s="53"/>
      <c r="K1717" s="53"/>
      <c r="L1717" s="53"/>
      <c r="M1717" s="160"/>
      <c r="N1717" s="243"/>
      <c r="O1717" s="244"/>
      <c r="P1717" s="53"/>
      <c r="Q1717" s="53"/>
      <c r="R1717" s="34"/>
    </row>
    <row r="1718" spans="1:18" hidden="1">
      <c r="A1718" s="53"/>
      <c r="B1718" s="90"/>
      <c r="C1718" s="53"/>
      <c r="D1718" s="53"/>
      <c r="E1718" s="53"/>
      <c r="F1718" s="53"/>
      <c r="G1718" s="34"/>
      <c r="H1718" s="53"/>
      <c r="I1718" s="34"/>
      <c r="J1718" s="53"/>
      <c r="K1718" s="53"/>
      <c r="L1718" s="53"/>
      <c r="M1718" s="160"/>
      <c r="N1718" s="243"/>
      <c r="O1718" s="244"/>
      <c r="P1718" s="53"/>
      <c r="Q1718" s="53"/>
      <c r="R1718" s="34"/>
    </row>
    <row r="1719" spans="1:18" hidden="1">
      <c r="A1719" s="53"/>
      <c r="B1719" s="90"/>
      <c r="C1719" s="53"/>
      <c r="D1719" s="53"/>
      <c r="E1719" s="53"/>
      <c r="F1719" s="53"/>
      <c r="G1719" s="34"/>
      <c r="H1719" s="53"/>
      <c r="I1719" s="34"/>
      <c r="J1719" s="53"/>
      <c r="K1719" s="53"/>
      <c r="L1719" s="53"/>
      <c r="M1719" s="160"/>
      <c r="N1719" s="243"/>
      <c r="O1719" s="244"/>
      <c r="P1719" s="53"/>
      <c r="Q1719" s="53"/>
      <c r="R1719" s="34"/>
    </row>
    <row r="1720" spans="1:18" hidden="1">
      <c r="A1720" s="53"/>
      <c r="B1720" s="90"/>
      <c r="C1720" s="53"/>
      <c r="D1720" s="53"/>
      <c r="E1720" s="53"/>
      <c r="F1720" s="53"/>
      <c r="G1720" s="34"/>
      <c r="H1720" s="53"/>
      <c r="I1720" s="34"/>
      <c r="J1720" s="53"/>
      <c r="K1720" s="53"/>
      <c r="L1720" s="53"/>
      <c r="M1720" s="160"/>
      <c r="N1720" s="243"/>
      <c r="O1720" s="244"/>
      <c r="P1720" s="53"/>
      <c r="Q1720" s="53"/>
      <c r="R1720" s="34"/>
    </row>
    <row r="1721" spans="1:18" hidden="1">
      <c r="A1721" s="53"/>
      <c r="B1721" s="90"/>
      <c r="C1721" s="53"/>
      <c r="D1721" s="53"/>
      <c r="E1721" s="53"/>
      <c r="F1721" s="53"/>
      <c r="G1721" s="34"/>
      <c r="H1721" s="53"/>
      <c r="I1721" s="34"/>
      <c r="J1721" s="53"/>
      <c r="K1721" s="53"/>
      <c r="L1721" s="53"/>
      <c r="M1721" s="160"/>
      <c r="N1721" s="243"/>
      <c r="O1721" s="244"/>
      <c r="P1721" s="53"/>
      <c r="Q1721" s="53"/>
      <c r="R1721" s="34"/>
    </row>
    <row r="1722" spans="1:18" hidden="1">
      <c r="A1722" s="53"/>
      <c r="B1722" s="90"/>
      <c r="C1722" s="53"/>
      <c r="D1722" s="53"/>
      <c r="E1722" s="53"/>
      <c r="F1722" s="53"/>
      <c r="G1722" s="34"/>
      <c r="H1722" s="53"/>
      <c r="I1722" s="34"/>
      <c r="J1722" s="53"/>
      <c r="K1722" s="53"/>
      <c r="L1722" s="53"/>
      <c r="M1722" s="160"/>
      <c r="N1722" s="243"/>
      <c r="O1722" s="244"/>
      <c r="P1722" s="53"/>
      <c r="Q1722" s="53"/>
      <c r="R1722" s="34"/>
    </row>
    <row r="1723" spans="1:18" hidden="1">
      <c r="A1723" s="53"/>
      <c r="B1723" s="90"/>
      <c r="C1723" s="53"/>
      <c r="D1723" s="53"/>
      <c r="E1723" s="53"/>
      <c r="F1723" s="53"/>
      <c r="G1723" s="34"/>
      <c r="H1723" s="53"/>
      <c r="I1723" s="34"/>
      <c r="J1723" s="53"/>
      <c r="K1723" s="53"/>
      <c r="L1723" s="53"/>
      <c r="M1723" s="160"/>
      <c r="N1723" s="243"/>
      <c r="O1723" s="244"/>
      <c r="P1723" s="53"/>
      <c r="Q1723" s="53"/>
      <c r="R1723" s="34"/>
    </row>
    <row r="1724" spans="1:18" hidden="1">
      <c r="A1724" s="53"/>
      <c r="B1724" s="90"/>
      <c r="C1724" s="53"/>
      <c r="D1724" s="53"/>
      <c r="E1724" s="53"/>
      <c r="F1724" s="53"/>
      <c r="G1724" s="34"/>
      <c r="H1724" s="53"/>
      <c r="I1724" s="34"/>
      <c r="J1724" s="53"/>
      <c r="K1724" s="53"/>
      <c r="L1724" s="53"/>
      <c r="M1724" s="160"/>
      <c r="N1724" s="243"/>
      <c r="O1724" s="244"/>
      <c r="P1724" s="53"/>
      <c r="Q1724" s="53"/>
      <c r="R1724" s="34"/>
    </row>
    <row r="1725" spans="1:18" hidden="1">
      <c r="A1725" s="53"/>
      <c r="B1725" s="90"/>
      <c r="C1725" s="53"/>
      <c r="D1725" s="53"/>
      <c r="E1725" s="53"/>
      <c r="F1725" s="53"/>
      <c r="G1725" s="34"/>
      <c r="H1725" s="53"/>
      <c r="I1725" s="34"/>
      <c r="J1725" s="53"/>
      <c r="K1725" s="53"/>
      <c r="L1725" s="53"/>
      <c r="M1725" s="160"/>
      <c r="N1725" s="243"/>
      <c r="O1725" s="244"/>
      <c r="P1725" s="53"/>
      <c r="Q1725" s="53"/>
      <c r="R1725" s="34"/>
    </row>
    <row r="1726" spans="1:18" hidden="1">
      <c r="A1726" s="53"/>
      <c r="B1726" s="90"/>
      <c r="C1726" s="53"/>
      <c r="D1726" s="53"/>
      <c r="E1726" s="53"/>
      <c r="F1726" s="53"/>
      <c r="G1726" s="34"/>
      <c r="H1726" s="53"/>
      <c r="I1726" s="34"/>
      <c r="J1726" s="53"/>
      <c r="K1726" s="53"/>
      <c r="L1726" s="53"/>
      <c r="M1726" s="160"/>
      <c r="N1726" s="243"/>
      <c r="O1726" s="244"/>
      <c r="P1726" s="53"/>
      <c r="Q1726" s="53"/>
      <c r="R1726" s="34"/>
    </row>
    <row r="1727" spans="1:18" hidden="1">
      <c r="A1727" s="53"/>
      <c r="B1727" s="90"/>
      <c r="C1727" s="53"/>
      <c r="D1727" s="53"/>
      <c r="E1727" s="53"/>
      <c r="F1727" s="53"/>
      <c r="G1727" s="34"/>
      <c r="H1727" s="53"/>
      <c r="I1727" s="34"/>
      <c r="J1727" s="53"/>
      <c r="K1727" s="53"/>
      <c r="L1727" s="53"/>
      <c r="M1727" s="160"/>
      <c r="N1727" s="243"/>
      <c r="O1727" s="244"/>
      <c r="P1727" s="53"/>
      <c r="Q1727" s="53"/>
      <c r="R1727" s="34"/>
    </row>
    <row r="1728" spans="1:18" hidden="1">
      <c r="A1728" s="53"/>
      <c r="B1728" s="90"/>
      <c r="C1728" s="53"/>
      <c r="D1728" s="53"/>
      <c r="E1728" s="53"/>
      <c r="F1728" s="53"/>
      <c r="G1728" s="34"/>
      <c r="H1728" s="53"/>
      <c r="I1728" s="34"/>
      <c r="J1728" s="53"/>
      <c r="K1728" s="53"/>
      <c r="L1728" s="53"/>
      <c r="M1728" s="160"/>
      <c r="N1728" s="243"/>
      <c r="O1728" s="244"/>
      <c r="P1728" s="53"/>
      <c r="Q1728" s="53"/>
      <c r="R1728" s="34"/>
    </row>
    <row r="1729" spans="1:18" hidden="1">
      <c r="A1729" s="53"/>
      <c r="B1729" s="90"/>
      <c r="C1729" s="53"/>
      <c r="D1729" s="53"/>
      <c r="E1729" s="53"/>
      <c r="F1729" s="53"/>
      <c r="G1729" s="34"/>
      <c r="H1729" s="53"/>
      <c r="I1729" s="34"/>
      <c r="J1729" s="53"/>
      <c r="K1729" s="53"/>
      <c r="L1729" s="53"/>
      <c r="M1729" s="160"/>
      <c r="N1729" s="243"/>
      <c r="O1729" s="244"/>
      <c r="P1729" s="53"/>
      <c r="Q1729" s="53"/>
      <c r="R1729" s="34"/>
    </row>
    <row r="1730" spans="1:18" hidden="1">
      <c r="A1730" s="53"/>
      <c r="B1730" s="90"/>
      <c r="C1730" s="53"/>
      <c r="D1730" s="53"/>
      <c r="E1730" s="53"/>
      <c r="F1730" s="53"/>
      <c r="G1730" s="34"/>
      <c r="H1730" s="53"/>
      <c r="I1730" s="34"/>
      <c r="J1730" s="53"/>
      <c r="K1730" s="53"/>
      <c r="L1730" s="53"/>
      <c r="M1730" s="160"/>
      <c r="N1730" s="243"/>
      <c r="O1730" s="244"/>
      <c r="P1730" s="53"/>
      <c r="Q1730" s="53"/>
      <c r="R1730" s="34"/>
    </row>
    <row r="1731" spans="1:18" hidden="1">
      <c r="A1731" s="53"/>
      <c r="B1731" s="90"/>
      <c r="C1731" s="53"/>
      <c r="D1731" s="53"/>
      <c r="E1731" s="53"/>
      <c r="F1731" s="53"/>
      <c r="G1731" s="34"/>
      <c r="H1731" s="53"/>
      <c r="I1731" s="34"/>
      <c r="J1731" s="53"/>
      <c r="K1731" s="53"/>
      <c r="L1731" s="53"/>
      <c r="M1731" s="160"/>
      <c r="N1731" s="243"/>
      <c r="O1731" s="244"/>
      <c r="P1731" s="53"/>
      <c r="Q1731" s="53"/>
      <c r="R1731" s="34"/>
    </row>
    <row r="1732" spans="1:18" hidden="1">
      <c r="A1732" s="53"/>
      <c r="B1732" s="90"/>
      <c r="C1732" s="53"/>
      <c r="D1732" s="53"/>
      <c r="E1732" s="53"/>
      <c r="F1732" s="53"/>
      <c r="G1732" s="34"/>
      <c r="H1732" s="53"/>
      <c r="I1732" s="34"/>
      <c r="J1732" s="53"/>
      <c r="K1732" s="53"/>
      <c r="L1732" s="53"/>
      <c r="M1732" s="160"/>
      <c r="N1732" s="243"/>
      <c r="O1732" s="244"/>
      <c r="P1732" s="53"/>
      <c r="Q1732" s="53"/>
      <c r="R1732" s="34"/>
    </row>
    <row r="1733" spans="1:18" hidden="1">
      <c r="A1733" s="53"/>
      <c r="B1733" s="90"/>
      <c r="C1733" s="53"/>
      <c r="D1733" s="53"/>
      <c r="E1733" s="53"/>
      <c r="F1733" s="53"/>
      <c r="G1733" s="34"/>
      <c r="H1733" s="53"/>
      <c r="I1733" s="34"/>
      <c r="J1733" s="53"/>
      <c r="K1733" s="53"/>
      <c r="L1733" s="53"/>
      <c r="M1733" s="160"/>
      <c r="N1733" s="243"/>
      <c r="O1733" s="244"/>
      <c r="P1733" s="53"/>
      <c r="Q1733" s="53"/>
      <c r="R1733" s="34"/>
    </row>
    <row r="1734" spans="1:18" hidden="1">
      <c r="A1734" s="53"/>
      <c r="B1734" s="90"/>
      <c r="C1734" s="53"/>
      <c r="D1734" s="53"/>
      <c r="E1734" s="53"/>
      <c r="F1734" s="53"/>
      <c r="G1734" s="34"/>
      <c r="H1734" s="53"/>
      <c r="I1734" s="34"/>
      <c r="J1734" s="53"/>
      <c r="K1734" s="53"/>
      <c r="L1734" s="53"/>
      <c r="M1734" s="160"/>
      <c r="N1734" s="243"/>
      <c r="O1734" s="244"/>
      <c r="P1734" s="53"/>
      <c r="Q1734" s="53"/>
      <c r="R1734" s="34"/>
    </row>
    <row r="1735" spans="1:18" hidden="1">
      <c r="A1735" s="53"/>
      <c r="B1735" s="90"/>
      <c r="C1735" s="53"/>
      <c r="D1735" s="53"/>
      <c r="E1735" s="53"/>
      <c r="F1735" s="53"/>
      <c r="G1735" s="34"/>
      <c r="H1735" s="53"/>
      <c r="I1735" s="34"/>
      <c r="J1735" s="53"/>
      <c r="K1735" s="53"/>
      <c r="L1735" s="53"/>
      <c r="M1735" s="160"/>
      <c r="N1735" s="243"/>
      <c r="O1735" s="244"/>
      <c r="P1735" s="53"/>
      <c r="Q1735" s="53"/>
      <c r="R1735" s="34"/>
    </row>
    <row r="1736" spans="1:18" hidden="1">
      <c r="A1736" s="53"/>
      <c r="B1736" s="90"/>
      <c r="C1736" s="53"/>
      <c r="D1736" s="53"/>
      <c r="E1736" s="53"/>
      <c r="F1736" s="53"/>
      <c r="G1736" s="34"/>
      <c r="H1736" s="53"/>
      <c r="I1736" s="34"/>
      <c r="J1736" s="53"/>
      <c r="K1736" s="53"/>
      <c r="L1736" s="53"/>
      <c r="M1736" s="160"/>
      <c r="N1736" s="243"/>
      <c r="O1736" s="244"/>
      <c r="P1736" s="53"/>
      <c r="Q1736" s="53"/>
      <c r="R1736" s="34"/>
    </row>
    <row r="1737" spans="1:18" hidden="1">
      <c r="A1737" s="53"/>
      <c r="B1737" s="90"/>
      <c r="C1737" s="53"/>
      <c r="D1737" s="53"/>
      <c r="E1737" s="53"/>
      <c r="F1737" s="53"/>
      <c r="G1737" s="34"/>
      <c r="H1737" s="53"/>
      <c r="I1737" s="34"/>
      <c r="J1737" s="53"/>
      <c r="K1737" s="53"/>
      <c r="L1737" s="53"/>
      <c r="M1737" s="160"/>
      <c r="N1737" s="243"/>
      <c r="O1737" s="244"/>
      <c r="P1737" s="53"/>
      <c r="Q1737" s="53"/>
      <c r="R1737" s="34"/>
    </row>
    <row r="1738" spans="1:18" hidden="1">
      <c r="A1738" s="53"/>
      <c r="B1738" s="90"/>
      <c r="C1738" s="53"/>
      <c r="D1738" s="53"/>
      <c r="E1738" s="53"/>
      <c r="F1738" s="53"/>
      <c r="G1738" s="34"/>
      <c r="H1738" s="53"/>
      <c r="I1738" s="34"/>
      <c r="J1738" s="53"/>
      <c r="K1738" s="53"/>
      <c r="L1738" s="53"/>
      <c r="M1738" s="160"/>
      <c r="N1738" s="243"/>
      <c r="O1738" s="244"/>
      <c r="P1738" s="53"/>
      <c r="Q1738" s="53"/>
      <c r="R1738" s="34"/>
    </row>
    <row r="1739" spans="1:18" hidden="1">
      <c r="A1739" s="53"/>
      <c r="B1739" s="90"/>
      <c r="C1739" s="53"/>
      <c r="D1739" s="53"/>
      <c r="E1739" s="53"/>
      <c r="F1739" s="53"/>
      <c r="G1739" s="34"/>
      <c r="H1739" s="53"/>
      <c r="I1739" s="34"/>
      <c r="J1739" s="53"/>
      <c r="K1739" s="53"/>
      <c r="L1739" s="53"/>
      <c r="M1739" s="160"/>
      <c r="N1739" s="243"/>
      <c r="O1739" s="244"/>
      <c r="P1739" s="53"/>
      <c r="Q1739" s="53"/>
      <c r="R1739" s="34"/>
    </row>
    <row r="1740" spans="1:18" hidden="1">
      <c r="A1740" s="53"/>
      <c r="B1740" s="90"/>
      <c r="C1740" s="53"/>
      <c r="D1740" s="53"/>
      <c r="E1740" s="53"/>
      <c r="F1740" s="53"/>
      <c r="G1740" s="34"/>
      <c r="H1740" s="53"/>
      <c r="I1740" s="34"/>
      <c r="J1740" s="53"/>
      <c r="K1740" s="53"/>
      <c r="L1740" s="53"/>
      <c r="M1740" s="160"/>
      <c r="N1740" s="243"/>
      <c r="O1740" s="244"/>
      <c r="P1740" s="53"/>
      <c r="Q1740" s="53"/>
      <c r="R1740" s="34"/>
    </row>
    <row r="1741" spans="1:18" hidden="1">
      <c r="A1741" s="53"/>
      <c r="B1741" s="90"/>
      <c r="C1741" s="53"/>
      <c r="D1741" s="53"/>
      <c r="E1741" s="53"/>
      <c r="F1741" s="53"/>
      <c r="G1741" s="34"/>
      <c r="H1741" s="53"/>
      <c r="I1741" s="34"/>
      <c r="J1741" s="53"/>
      <c r="K1741" s="53"/>
      <c r="L1741" s="53"/>
      <c r="M1741" s="160"/>
      <c r="N1741" s="243"/>
      <c r="O1741" s="244"/>
      <c r="P1741" s="53"/>
      <c r="Q1741" s="53"/>
      <c r="R1741" s="34"/>
    </row>
    <row r="1742" spans="1:18" hidden="1">
      <c r="A1742" s="53"/>
      <c r="B1742" s="90"/>
      <c r="C1742" s="53"/>
      <c r="D1742" s="53"/>
      <c r="E1742" s="53"/>
      <c r="F1742" s="53"/>
      <c r="G1742" s="34"/>
      <c r="H1742" s="53"/>
      <c r="I1742" s="34"/>
      <c r="J1742" s="53"/>
      <c r="K1742" s="53"/>
      <c r="L1742" s="53"/>
      <c r="M1742" s="160"/>
      <c r="N1742" s="243"/>
      <c r="O1742" s="244"/>
      <c r="P1742" s="53"/>
      <c r="Q1742" s="53"/>
      <c r="R1742" s="34"/>
    </row>
    <row r="1743" spans="1:18" hidden="1">
      <c r="A1743" s="53"/>
      <c r="B1743" s="90"/>
      <c r="C1743" s="53"/>
      <c r="D1743" s="53"/>
      <c r="E1743" s="53"/>
      <c r="F1743" s="53"/>
      <c r="G1743" s="34"/>
      <c r="H1743" s="53"/>
      <c r="I1743" s="34"/>
      <c r="J1743" s="53"/>
      <c r="K1743" s="53"/>
      <c r="L1743" s="53"/>
      <c r="M1743" s="160"/>
      <c r="N1743" s="243"/>
      <c r="O1743" s="244"/>
      <c r="P1743" s="53"/>
      <c r="Q1743" s="53"/>
      <c r="R1743" s="34"/>
    </row>
    <row r="1744" spans="1:18" hidden="1">
      <c r="A1744" s="53"/>
      <c r="B1744" s="90"/>
      <c r="C1744" s="53"/>
      <c r="D1744" s="53"/>
      <c r="E1744" s="53"/>
      <c r="F1744" s="53"/>
      <c r="G1744" s="34"/>
      <c r="H1744" s="53"/>
      <c r="I1744" s="34"/>
      <c r="J1744" s="53"/>
      <c r="K1744" s="53"/>
      <c r="L1744" s="53"/>
      <c r="M1744" s="160"/>
      <c r="N1744" s="243"/>
      <c r="O1744" s="244"/>
      <c r="P1744" s="53"/>
      <c r="Q1744" s="53"/>
      <c r="R1744" s="34"/>
    </row>
    <row r="1745" spans="1:18" hidden="1">
      <c r="A1745" s="53"/>
      <c r="B1745" s="90"/>
      <c r="C1745" s="53"/>
      <c r="D1745" s="53"/>
      <c r="E1745" s="53"/>
      <c r="F1745" s="53"/>
      <c r="G1745" s="34"/>
      <c r="H1745" s="53"/>
      <c r="I1745" s="34"/>
      <c r="J1745" s="53"/>
      <c r="K1745" s="53"/>
      <c r="L1745" s="53"/>
      <c r="M1745" s="160"/>
      <c r="N1745" s="243"/>
      <c r="O1745" s="244"/>
      <c r="P1745" s="53"/>
      <c r="Q1745" s="53"/>
      <c r="R1745" s="34"/>
    </row>
    <row r="1746" spans="1:18" hidden="1">
      <c r="A1746" s="53"/>
      <c r="B1746" s="90"/>
      <c r="C1746" s="53"/>
      <c r="D1746" s="53"/>
      <c r="E1746" s="53"/>
      <c r="F1746" s="53"/>
      <c r="G1746" s="34"/>
      <c r="H1746" s="53"/>
      <c r="I1746" s="34"/>
      <c r="J1746" s="53"/>
      <c r="K1746" s="53"/>
      <c r="L1746" s="53"/>
      <c r="M1746" s="160"/>
      <c r="N1746" s="243"/>
      <c r="O1746" s="244"/>
      <c r="P1746" s="53"/>
      <c r="Q1746" s="53"/>
      <c r="R1746" s="34"/>
    </row>
    <row r="1747" spans="1:18" hidden="1">
      <c r="A1747" s="53"/>
      <c r="B1747" s="90"/>
      <c r="C1747" s="53"/>
      <c r="D1747" s="53"/>
      <c r="E1747" s="53"/>
      <c r="F1747" s="53"/>
      <c r="G1747" s="34"/>
      <c r="H1747" s="53"/>
      <c r="I1747" s="34"/>
      <c r="J1747" s="53"/>
      <c r="K1747" s="53"/>
      <c r="L1747" s="53"/>
      <c r="M1747" s="160"/>
      <c r="N1747" s="243"/>
      <c r="O1747" s="244"/>
      <c r="P1747" s="53"/>
      <c r="Q1747" s="53"/>
      <c r="R1747" s="34"/>
    </row>
    <row r="1748" spans="1:18" hidden="1">
      <c r="A1748" s="53"/>
      <c r="B1748" s="90"/>
      <c r="C1748" s="53"/>
      <c r="D1748" s="53"/>
      <c r="E1748" s="53"/>
      <c r="F1748" s="53"/>
      <c r="G1748" s="34"/>
      <c r="H1748" s="53"/>
      <c r="I1748" s="34"/>
      <c r="J1748" s="53"/>
      <c r="K1748" s="53"/>
      <c r="L1748" s="53"/>
      <c r="M1748" s="160"/>
      <c r="N1748" s="243"/>
      <c r="O1748" s="244"/>
      <c r="P1748" s="53"/>
      <c r="Q1748" s="53"/>
      <c r="R1748" s="34"/>
    </row>
    <row r="1749" spans="1:18" hidden="1">
      <c r="A1749" s="53"/>
      <c r="B1749" s="90"/>
      <c r="C1749" s="53"/>
      <c r="D1749" s="53"/>
      <c r="E1749" s="53"/>
      <c r="F1749" s="53"/>
      <c r="G1749" s="34"/>
      <c r="H1749" s="53"/>
      <c r="I1749" s="34"/>
      <c r="J1749" s="53"/>
      <c r="K1749" s="53"/>
      <c r="L1749" s="53"/>
      <c r="M1749" s="160"/>
      <c r="N1749" s="243"/>
      <c r="O1749" s="244"/>
      <c r="P1749" s="53"/>
      <c r="Q1749" s="53"/>
      <c r="R1749" s="34"/>
    </row>
    <row r="1750" spans="1:18" hidden="1">
      <c r="A1750" s="53"/>
      <c r="B1750" s="90"/>
      <c r="C1750" s="53"/>
      <c r="D1750" s="53"/>
      <c r="E1750" s="53"/>
      <c r="F1750" s="53"/>
      <c r="G1750" s="34"/>
      <c r="H1750" s="53"/>
      <c r="I1750" s="34"/>
      <c r="J1750" s="53"/>
      <c r="K1750" s="53"/>
      <c r="L1750" s="53"/>
      <c r="M1750" s="160"/>
      <c r="N1750" s="243"/>
      <c r="O1750" s="244"/>
      <c r="P1750" s="53"/>
      <c r="Q1750" s="53"/>
      <c r="R1750" s="34"/>
    </row>
    <row r="1751" spans="1:18" hidden="1">
      <c r="A1751" s="53"/>
      <c r="B1751" s="90"/>
      <c r="C1751" s="53"/>
      <c r="D1751" s="53"/>
      <c r="E1751" s="53"/>
      <c r="F1751" s="53"/>
      <c r="G1751" s="34"/>
      <c r="H1751" s="53"/>
      <c r="I1751" s="34"/>
      <c r="J1751" s="53"/>
      <c r="K1751" s="53"/>
      <c r="L1751" s="53"/>
      <c r="M1751" s="160"/>
      <c r="N1751" s="243"/>
      <c r="O1751" s="244"/>
      <c r="P1751" s="53"/>
      <c r="Q1751" s="53"/>
      <c r="R1751" s="34"/>
    </row>
    <row r="1752" spans="1:18" hidden="1">
      <c r="A1752" s="53"/>
      <c r="B1752" s="90"/>
      <c r="C1752" s="53"/>
      <c r="D1752" s="53"/>
      <c r="E1752" s="53"/>
      <c r="F1752" s="53"/>
      <c r="G1752" s="34"/>
      <c r="H1752" s="53"/>
      <c r="I1752" s="34"/>
      <c r="J1752" s="53"/>
      <c r="K1752" s="53"/>
      <c r="L1752" s="53"/>
      <c r="M1752" s="160"/>
      <c r="N1752" s="243"/>
      <c r="O1752" s="244"/>
      <c r="P1752" s="53"/>
      <c r="Q1752" s="53"/>
      <c r="R1752" s="34"/>
    </row>
    <row r="1753" spans="1:18" hidden="1">
      <c r="A1753" s="53"/>
      <c r="B1753" s="90"/>
      <c r="C1753" s="53"/>
      <c r="D1753" s="53"/>
      <c r="E1753" s="53"/>
      <c r="F1753" s="53"/>
      <c r="G1753" s="34"/>
      <c r="H1753" s="53"/>
      <c r="I1753" s="34"/>
      <c r="J1753" s="53"/>
      <c r="K1753" s="53"/>
      <c r="L1753" s="53"/>
      <c r="M1753" s="160"/>
      <c r="N1753" s="243"/>
      <c r="O1753" s="244"/>
      <c r="P1753" s="53"/>
      <c r="Q1753" s="53"/>
      <c r="R1753" s="34"/>
    </row>
    <row r="1754" spans="1:18" hidden="1">
      <c r="A1754" s="53"/>
      <c r="B1754" s="90"/>
      <c r="C1754" s="53"/>
      <c r="D1754" s="53"/>
      <c r="E1754" s="53"/>
      <c r="F1754" s="53"/>
      <c r="G1754" s="34"/>
      <c r="H1754" s="53"/>
      <c r="I1754" s="34"/>
      <c r="J1754" s="53"/>
      <c r="K1754" s="53"/>
      <c r="L1754" s="53"/>
      <c r="M1754" s="160"/>
      <c r="N1754" s="243"/>
      <c r="O1754" s="244"/>
      <c r="P1754" s="53"/>
      <c r="Q1754" s="53"/>
      <c r="R1754" s="34"/>
    </row>
    <row r="1755" spans="1:18" hidden="1">
      <c r="A1755" s="53"/>
      <c r="B1755" s="90"/>
      <c r="C1755" s="53"/>
      <c r="D1755" s="53"/>
      <c r="E1755" s="53"/>
      <c r="F1755" s="53"/>
      <c r="G1755" s="34"/>
      <c r="H1755" s="53"/>
      <c r="I1755" s="34"/>
      <c r="J1755" s="53"/>
      <c r="K1755" s="53"/>
      <c r="L1755" s="53"/>
      <c r="M1755" s="160"/>
      <c r="N1755" s="243"/>
      <c r="O1755" s="244"/>
      <c r="P1755" s="53"/>
      <c r="Q1755" s="53"/>
      <c r="R1755" s="34"/>
    </row>
    <row r="1756" spans="1:18" hidden="1">
      <c r="A1756" s="53"/>
      <c r="B1756" s="90"/>
      <c r="C1756" s="53"/>
      <c r="D1756" s="53"/>
      <c r="E1756" s="53"/>
      <c r="F1756" s="53"/>
      <c r="G1756" s="34"/>
      <c r="H1756" s="53"/>
      <c r="I1756" s="34"/>
      <c r="J1756" s="53"/>
      <c r="K1756" s="53"/>
      <c r="L1756" s="53"/>
      <c r="M1756" s="160"/>
      <c r="N1756" s="243"/>
      <c r="O1756" s="244"/>
      <c r="P1756" s="53"/>
      <c r="Q1756" s="53"/>
      <c r="R1756" s="34"/>
    </row>
    <row r="1757" spans="1:18" hidden="1">
      <c r="A1757" s="53"/>
      <c r="B1757" s="90"/>
      <c r="C1757" s="53"/>
      <c r="D1757" s="53"/>
      <c r="E1757" s="53"/>
      <c r="F1757" s="53"/>
      <c r="G1757" s="34"/>
      <c r="H1757" s="53"/>
      <c r="I1757" s="34"/>
      <c r="J1757" s="53"/>
      <c r="K1757" s="53"/>
      <c r="L1757" s="53"/>
      <c r="M1757" s="160"/>
      <c r="N1757" s="243"/>
      <c r="O1757" s="244"/>
      <c r="P1757" s="53"/>
      <c r="Q1757" s="53"/>
      <c r="R1757" s="34"/>
    </row>
    <row r="1758" spans="1:18" hidden="1">
      <c r="A1758" s="53"/>
      <c r="B1758" s="90"/>
      <c r="C1758" s="53"/>
      <c r="D1758" s="53"/>
      <c r="E1758" s="53"/>
      <c r="F1758" s="53"/>
      <c r="G1758" s="34"/>
      <c r="H1758" s="53"/>
      <c r="I1758" s="34"/>
      <c r="J1758" s="53"/>
      <c r="K1758" s="53"/>
      <c r="L1758" s="53"/>
      <c r="M1758" s="160"/>
      <c r="N1758" s="243"/>
      <c r="O1758" s="244"/>
      <c r="P1758" s="53"/>
      <c r="Q1758" s="53"/>
      <c r="R1758" s="34"/>
    </row>
    <row r="1759" spans="1:18" hidden="1">
      <c r="A1759" s="53"/>
      <c r="B1759" s="90"/>
      <c r="C1759" s="53"/>
      <c r="D1759" s="53"/>
      <c r="E1759" s="53"/>
      <c r="F1759" s="53"/>
      <c r="G1759" s="34"/>
      <c r="H1759" s="53"/>
      <c r="I1759" s="34"/>
      <c r="J1759" s="53"/>
      <c r="K1759" s="53"/>
      <c r="L1759" s="53"/>
      <c r="M1759" s="160"/>
      <c r="N1759" s="243"/>
      <c r="O1759" s="244"/>
      <c r="P1759" s="53"/>
      <c r="Q1759" s="53"/>
      <c r="R1759" s="34"/>
    </row>
    <row r="1760" spans="1:18" hidden="1">
      <c r="A1760" s="53"/>
      <c r="B1760" s="90"/>
      <c r="C1760" s="53"/>
      <c r="D1760" s="53"/>
      <c r="E1760" s="53"/>
      <c r="F1760" s="53"/>
      <c r="G1760" s="34"/>
      <c r="H1760" s="53"/>
      <c r="I1760" s="34"/>
      <c r="J1760" s="53"/>
      <c r="K1760" s="53"/>
      <c r="L1760" s="53"/>
      <c r="M1760" s="160"/>
      <c r="N1760" s="243"/>
      <c r="O1760" s="244"/>
      <c r="P1760" s="53"/>
      <c r="Q1760" s="53"/>
      <c r="R1760" s="34"/>
    </row>
    <row r="1761" spans="1:18" hidden="1">
      <c r="A1761" s="53"/>
      <c r="B1761" s="90"/>
      <c r="C1761" s="53"/>
      <c r="D1761" s="53"/>
      <c r="E1761" s="53"/>
      <c r="F1761" s="53"/>
      <c r="G1761" s="34"/>
      <c r="H1761" s="53"/>
      <c r="I1761" s="34"/>
      <c r="J1761" s="53"/>
      <c r="K1761" s="53"/>
      <c r="L1761" s="53"/>
      <c r="M1761" s="160"/>
      <c r="N1761" s="243"/>
      <c r="O1761" s="244"/>
      <c r="P1761" s="53"/>
      <c r="Q1761" s="53"/>
      <c r="R1761" s="34"/>
    </row>
    <row r="1762" spans="1:18" hidden="1">
      <c r="A1762" s="53"/>
      <c r="B1762" s="90"/>
      <c r="C1762" s="53"/>
      <c r="D1762" s="53"/>
      <c r="E1762" s="53"/>
      <c r="F1762" s="53"/>
      <c r="G1762" s="34"/>
      <c r="H1762" s="53"/>
      <c r="I1762" s="34"/>
      <c r="J1762" s="53"/>
      <c r="K1762" s="53"/>
      <c r="L1762" s="53"/>
      <c r="M1762" s="160"/>
      <c r="N1762" s="243"/>
      <c r="O1762" s="244"/>
      <c r="P1762" s="53"/>
      <c r="Q1762" s="53"/>
      <c r="R1762" s="34"/>
    </row>
    <row r="1763" spans="1:18" hidden="1">
      <c r="A1763" s="53"/>
      <c r="B1763" s="90"/>
      <c r="C1763" s="53"/>
      <c r="D1763" s="53"/>
      <c r="E1763" s="53"/>
      <c r="F1763" s="53"/>
      <c r="G1763" s="34"/>
      <c r="H1763" s="53"/>
      <c r="I1763" s="34"/>
      <c r="J1763" s="53"/>
      <c r="K1763" s="53"/>
      <c r="L1763" s="53"/>
      <c r="M1763" s="160"/>
      <c r="N1763" s="243"/>
      <c r="O1763" s="244"/>
      <c r="P1763" s="53"/>
      <c r="Q1763" s="53"/>
      <c r="R1763" s="34"/>
    </row>
    <row r="1764" spans="1:18" hidden="1">
      <c r="A1764" s="53"/>
      <c r="B1764" s="90"/>
      <c r="C1764" s="53"/>
      <c r="D1764" s="53"/>
      <c r="E1764" s="53"/>
      <c r="F1764" s="53"/>
      <c r="G1764" s="34"/>
      <c r="H1764" s="53"/>
      <c r="I1764" s="34"/>
      <c r="J1764" s="53"/>
      <c r="K1764" s="53"/>
      <c r="L1764" s="53"/>
      <c r="M1764" s="160"/>
      <c r="N1764" s="243"/>
      <c r="O1764" s="244"/>
      <c r="P1764" s="53"/>
      <c r="Q1764" s="53"/>
      <c r="R1764" s="34"/>
    </row>
    <row r="1765" spans="1:18" hidden="1">
      <c r="A1765" s="53"/>
      <c r="B1765" s="90"/>
      <c r="C1765" s="53"/>
      <c r="D1765" s="53"/>
      <c r="E1765" s="53"/>
      <c r="F1765" s="53"/>
      <c r="G1765" s="34"/>
      <c r="H1765" s="53"/>
      <c r="I1765" s="34"/>
      <c r="J1765" s="53"/>
      <c r="K1765" s="53"/>
      <c r="L1765" s="53"/>
      <c r="M1765" s="160"/>
      <c r="N1765" s="243"/>
      <c r="O1765" s="244"/>
      <c r="P1765" s="53"/>
      <c r="Q1765" s="53"/>
      <c r="R1765" s="34"/>
    </row>
    <row r="1766" spans="1:18" hidden="1">
      <c r="A1766" s="53"/>
      <c r="B1766" s="90"/>
      <c r="C1766" s="53"/>
      <c r="D1766" s="53"/>
      <c r="E1766" s="53"/>
      <c r="F1766" s="53"/>
      <c r="G1766" s="34"/>
      <c r="H1766" s="53"/>
      <c r="I1766" s="34"/>
      <c r="J1766" s="53"/>
      <c r="K1766" s="53"/>
      <c r="L1766" s="53"/>
      <c r="M1766" s="160"/>
      <c r="N1766" s="243"/>
      <c r="O1766" s="244"/>
      <c r="P1766" s="53"/>
      <c r="Q1766" s="53"/>
      <c r="R1766" s="34"/>
    </row>
    <row r="1767" spans="1:18" hidden="1">
      <c r="A1767" s="53"/>
      <c r="B1767" s="90"/>
      <c r="C1767" s="53"/>
      <c r="D1767" s="53"/>
      <c r="E1767" s="53"/>
      <c r="F1767" s="53"/>
      <c r="G1767" s="34"/>
      <c r="H1767" s="53"/>
      <c r="I1767" s="34"/>
      <c r="J1767" s="53"/>
      <c r="K1767" s="53"/>
      <c r="L1767" s="53"/>
      <c r="M1767" s="160"/>
      <c r="N1767" s="243"/>
      <c r="O1767" s="244"/>
      <c r="P1767" s="53"/>
      <c r="Q1767" s="53"/>
      <c r="R1767" s="34"/>
    </row>
    <row r="1768" spans="1:18" hidden="1">
      <c r="A1768" s="53"/>
      <c r="B1768" s="90"/>
      <c r="C1768" s="53"/>
      <c r="D1768" s="53"/>
      <c r="E1768" s="53"/>
      <c r="F1768" s="53"/>
      <c r="G1768" s="34"/>
      <c r="H1768" s="53"/>
      <c r="I1768" s="34"/>
      <c r="J1768" s="53"/>
      <c r="K1768" s="53"/>
      <c r="L1768" s="53"/>
      <c r="M1768" s="160"/>
      <c r="N1768" s="243"/>
      <c r="O1768" s="244"/>
      <c r="P1768" s="53"/>
      <c r="Q1768" s="53"/>
      <c r="R1768" s="34"/>
    </row>
    <row r="1769" spans="1:18" hidden="1">
      <c r="A1769" s="53"/>
      <c r="B1769" s="90"/>
      <c r="C1769" s="53"/>
      <c r="D1769" s="53"/>
      <c r="E1769" s="53"/>
      <c r="F1769" s="53"/>
      <c r="G1769" s="34"/>
      <c r="H1769" s="53"/>
      <c r="I1769" s="34"/>
      <c r="J1769" s="53"/>
      <c r="K1769" s="53"/>
      <c r="L1769" s="53"/>
      <c r="M1769" s="160"/>
      <c r="N1769" s="243"/>
      <c r="O1769" s="244"/>
      <c r="P1769" s="53"/>
      <c r="Q1769" s="53"/>
      <c r="R1769" s="34"/>
    </row>
    <row r="1770" spans="1:18" hidden="1">
      <c r="A1770" s="53"/>
      <c r="B1770" s="90"/>
      <c r="C1770" s="53"/>
      <c r="D1770" s="53"/>
      <c r="E1770" s="53"/>
      <c r="F1770" s="53"/>
      <c r="G1770" s="34"/>
      <c r="H1770" s="53"/>
      <c r="I1770" s="34"/>
      <c r="J1770" s="53"/>
      <c r="K1770" s="53"/>
      <c r="L1770" s="53"/>
      <c r="M1770" s="160"/>
      <c r="N1770" s="243"/>
      <c r="O1770" s="244"/>
      <c r="P1770" s="53"/>
      <c r="Q1770" s="53"/>
      <c r="R1770" s="34"/>
    </row>
    <row r="1771" spans="1:18" hidden="1">
      <c r="A1771" s="53"/>
      <c r="B1771" s="90"/>
      <c r="C1771" s="53"/>
      <c r="D1771" s="53"/>
      <c r="E1771" s="53"/>
      <c r="F1771" s="53"/>
      <c r="G1771" s="34"/>
      <c r="H1771" s="53"/>
      <c r="I1771" s="34"/>
      <c r="J1771" s="53"/>
      <c r="K1771" s="53"/>
      <c r="L1771" s="53"/>
      <c r="M1771" s="160"/>
      <c r="N1771" s="243"/>
      <c r="O1771" s="244"/>
      <c r="P1771" s="53"/>
      <c r="Q1771" s="53"/>
      <c r="R1771" s="34"/>
    </row>
    <row r="1772" spans="1:18" hidden="1">
      <c r="A1772" s="53"/>
      <c r="B1772" s="90"/>
      <c r="C1772" s="53"/>
      <c r="D1772" s="53"/>
      <c r="E1772" s="53"/>
      <c r="F1772" s="53"/>
      <c r="G1772" s="34"/>
      <c r="H1772" s="53"/>
      <c r="I1772" s="34"/>
      <c r="J1772" s="53"/>
      <c r="K1772" s="53"/>
      <c r="L1772" s="53"/>
      <c r="M1772" s="160"/>
      <c r="N1772" s="243"/>
      <c r="O1772" s="244"/>
      <c r="P1772" s="53"/>
      <c r="Q1772" s="53"/>
      <c r="R1772" s="34"/>
    </row>
    <row r="1773" spans="1:18" hidden="1">
      <c r="A1773" s="53"/>
      <c r="B1773" s="90"/>
      <c r="C1773" s="53"/>
      <c r="D1773" s="53"/>
      <c r="E1773" s="53"/>
      <c r="F1773" s="53"/>
      <c r="G1773" s="34"/>
      <c r="H1773" s="53"/>
      <c r="I1773" s="34"/>
      <c r="J1773" s="53"/>
      <c r="K1773" s="53"/>
      <c r="L1773" s="53"/>
      <c r="M1773" s="160"/>
      <c r="N1773" s="243"/>
      <c r="O1773" s="244"/>
      <c r="P1773" s="53"/>
      <c r="Q1773" s="53"/>
      <c r="R1773" s="34"/>
    </row>
    <row r="1774" spans="1:18" hidden="1">
      <c r="A1774" s="53"/>
      <c r="B1774" s="90"/>
      <c r="C1774" s="53"/>
      <c r="D1774" s="53"/>
      <c r="E1774" s="53"/>
      <c r="F1774" s="53"/>
      <c r="G1774" s="34"/>
      <c r="H1774" s="53"/>
      <c r="I1774" s="34"/>
      <c r="J1774" s="53"/>
      <c r="K1774" s="53"/>
      <c r="L1774" s="53"/>
      <c r="M1774" s="160"/>
      <c r="N1774" s="243"/>
      <c r="O1774" s="244"/>
      <c r="P1774" s="53"/>
      <c r="Q1774" s="53"/>
      <c r="R1774" s="34"/>
    </row>
    <row r="1775" spans="1:18" hidden="1">
      <c r="A1775" s="53"/>
      <c r="B1775" s="90"/>
      <c r="C1775" s="53"/>
      <c r="D1775" s="53"/>
      <c r="E1775" s="53"/>
      <c r="F1775" s="53"/>
      <c r="G1775" s="34"/>
      <c r="H1775" s="53"/>
      <c r="I1775" s="34"/>
      <c r="J1775" s="53"/>
      <c r="K1775" s="53"/>
      <c r="L1775" s="53"/>
      <c r="M1775" s="160"/>
      <c r="N1775" s="243"/>
      <c r="O1775" s="244"/>
      <c r="P1775" s="53"/>
      <c r="Q1775" s="53"/>
      <c r="R1775" s="34"/>
    </row>
    <row r="1776" spans="1:18" hidden="1">
      <c r="A1776" s="53"/>
      <c r="B1776" s="90"/>
      <c r="C1776" s="53"/>
      <c r="D1776" s="53"/>
      <c r="E1776" s="53"/>
      <c r="F1776" s="53"/>
      <c r="G1776" s="34"/>
      <c r="H1776" s="53"/>
      <c r="I1776" s="34"/>
      <c r="J1776" s="53"/>
      <c r="K1776" s="53"/>
      <c r="L1776" s="53"/>
      <c r="M1776" s="160"/>
      <c r="N1776" s="243"/>
      <c r="O1776" s="244"/>
      <c r="P1776" s="53"/>
      <c r="Q1776" s="53"/>
      <c r="R1776" s="34"/>
    </row>
    <row r="1777" spans="1:18" hidden="1">
      <c r="A1777" s="53"/>
      <c r="B1777" s="90"/>
      <c r="C1777" s="53"/>
      <c r="D1777" s="53"/>
      <c r="E1777" s="53"/>
      <c r="F1777" s="53"/>
      <c r="G1777" s="34"/>
      <c r="H1777" s="53"/>
      <c r="I1777" s="34"/>
      <c r="J1777" s="53"/>
      <c r="K1777" s="53"/>
      <c r="L1777" s="53"/>
      <c r="M1777" s="160"/>
      <c r="N1777" s="243"/>
      <c r="O1777" s="244"/>
      <c r="P1777" s="53"/>
      <c r="Q1777" s="53"/>
      <c r="R1777" s="34"/>
    </row>
    <row r="1778" spans="1:18" hidden="1">
      <c r="A1778" s="53"/>
      <c r="B1778" s="90"/>
      <c r="C1778" s="53"/>
      <c r="D1778" s="53"/>
      <c r="E1778" s="53"/>
      <c r="F1778" s="53"/>
      <c r="G1778" s="34"/>
      <c r="H1778" s="53"/>
      <c r="I1778" s="34"/>
      <c r="J1778" s="53"/>
      <c r="K1778" s="53"/>
      <c r="L1778" s="53"/>
      <c r="M1778" s="160"/>
      <c r="N1778" s="243"/>
      <c r="O1778" s="244"/>
      <c r="P1778" s="53"/>
      <c r="Q1778" s="53"/>
      <c r="R1778" s="34"/>
    </row>
    <row r="1779" spans="1:18" hidden="1">
      <c r="A1779" s="53"/>
      <c r="B1779" s="90"/>
      <c r="C1779" s="53"/>
      <c r="D1779" s="53"/>
      <c r="E1779" s="53"/>
      <c r="F1779" s="53"/>
      <c r="G1779" s="34"/>
      <c r="H1779" s="53"/>
      <c r="I1779" s="34"/>
      <c r="J1779" s="53"/>
      <c r="K1779" s="53"/>
      <c r="L1779" s="53"/>
      <c r="M1779" s="160"/>
      <c r="N1779" s="243"/>
      <c r="O1779" s="244"/>
      <c r="P1779" s="53"/>
      <c r="Q1779" s="53"/>
      <c r="R1779" s="34"/>
    </row>
    <row r="1780" spans="1:18" hidden="1">
      <c r="A1780" s="53"/>
      <c r="B1780" s="90"/>
      <c r="C1780" s="53"/>
      <c r="D1780" s="53"/>
      <c r="E1780" s="53"/>
      <c r="F1780" s="53"/>
      <c r="G1780" s="34"/>
      <c r="H1780" s="53"/>
      <c r="I1780" s="34"/>
      <c r="J1780" s="53"/>
      <c r="K1780" s="53"/>
      <c r="L1780" s="53"/>
      <c r="M1780" s="160"/>
      <c r="N1780" s="243"/>
      <c r="O1780" s="244"/>
      <c r="P1780" s="53"/>
      <c r="Q1780" s="53"/>
      <c r="R1780" s="34"/>
    </row>
    <row r="1781" spans="1:18" hidden="1">
      <c r="A1781" s="53"/>
      <c r="B1781" s="90"/>
      <c r="C1781" s="53"/>
      <c r="D1781" s="53"/>
      <c r="E1781" s="53"/>
      <c r="F1781" s="53"/>
      <c r="G1781" s="34"/>
      <c r="H1781" s="53"/>
      <c r="I1781" s="34"/>
      <c r="J1781" s="53"/>
      <c r="K1781" s="53"/>
      <c r="L1781" s="53"/>
      <c r="M1781" s="160"/>
      <c r="N1781" s="243"/>
      <c r="O1781" s="244"/>
      <c r="P1781" s="53"/>
      <c r="Q1781" s="53"/>
      <c r="R1781" s="34"/>
    </row>
    <row r="1782" spans="1:18" hidden="1">
      <c r="A1782" s="53"/>
      <c r="B1782" s="90"/>
      <c r="C1782" s="53"/>
      <c r="D1782" s="53"/>
      <c r="E1782" s="53"/>
      <c r="F1782" s="53"/>
      <c r="G1782" s="34"/>
      <c r="H1782" s="53"/>
      <c r="I1782" s="34"/>
      <c r="J1782" s="53"/>
      <c r="K1782" s="53"/>
      <c r="L1782" s="53"/>
      <c r="M1782" s="160"/>
      <c r="N1782" s="243"/>
      <c r="O1782" s="244"/>
      <c r="P1782" s="53"/>
      <c r="Q1782" s="53"/>
      <c r="R1782" s="34"/>
    </row>
    <row r="1783" spans="1:18" hidden="1">
      <c r="A1783" s="53"/>
      <c r="B1783" s="90"/>
      <c r="C1783" s="53"/>
      <c r="D1783" s="53"/>
      <c r="E1783" s="53"/>
      <c r="F1783" s="53"/>
      <c r="G1783" s="34"/>
      <c r="H1783" s="53"/>
      <c r="I1783" s="34"/>
      <c r="J1783" s="53"/>
      <c r="K1783" s="53"/>
      <c r="L1783" s="53"/>
      <c r="M1783" s="160"/>
      <c r="N1783" s="243"/>
      <c r="O1783" s="244"/>
      <c r="P1783" s="53"/>
      <c r="Q1783" s="53"/>
      <c r="R1783" s="34"/>
    </row>
    <row r="1784" spans="1:18" hidden="1">
      <c r="A1784" s="53"/>
      <c r="B1784" s="90"/>
      <c r="C1784" s="53"/>
      <c r="D1784" s="53"/>
      <c r="E1784" s="53"/>
      <c r="F1784" s="53"/>
      <c r="G1784" s="34"/>
      <c r="H1784" s="53"/>
      <c r="I1784" s="34"/>
      <c r="J1784" s="53"/>
      <c r="K1784" s="53"/>
      <c r="L1784" s="53"/>
      <c r="M1784" s="160"/>
      <c r="N1784" s="243"/>
      <c r="O1784" s="244"/>
      <c r="P1784" s="53"/>
      <c r="Q1784" s="53"/>
      <c r="R1784" s="34"/>
    </row>
    <row r="1785" spans="1:18" hidden="1">
      <c r="A1785" s="53"/>
      <c r="B1785" s="90"/>
      <c r="C1785" s="53"/>
      <c r="D1785" s="53"/>
      <c r="E1785" s="53"/>
      <c r="F1785" s="53"/>
      <c r="G1785" s="34"/>
      <c r="H1785" s="53"/>
      <c r="I1785" s="34"/>
      <c r="J1785" s="53"/>
      <c r="K1785" s="53"/>
      <c r="L1785" s="53"/>
      <c r="M1785" s="160"/>
      <c r="N1785" s="243"/>
      <c r="O1785" s="244"/>
      <c r="P1785" s="53"/>
      <c r="Q1785" s="53"/>
      <c r="R1785" s="34"/>
    </row>
    <row r="1786" spans="1:18" hidden="1">
      <c r="A1786" s="53"/>
      <c r="B1786" s="90"/>
      <c r="C1786" s="53"/>
      <c r="D1786" s="53"/>
      <c r="E1786" s="53"/>
      <c r="F1786" s="53"/>
      <c r="G1786" s="34"/>
      <c r="H1786" s="53"/>
      <c r="I1786" s="34"/>
      <c r="J1786" s="53"/>
      <c r="K1786" s="53"/>
      <c r="L1786" s="53"/>
      <c r="M1786" s="160"/>
      <c r="N1786" s="243"/>
      <c r="O1786" s="244"/>
      <c r="P1786" s="53"/>
      <c r="Q1786" s="53"/>
      <c r="R1786" s="34"/>
    </row>
    <row r="1787" spans="1:18" hidden="1">
      <c r="A1787" s="53"/>
      <c r="B1787" s="90"/>
      <c r="C1787" s="53"/>
      <c r="D1787" s="53"/>
      <c r="E1787" s="53"/>
      <c r="F1787" s="53"/>
      <c r="G1787" s="34"/>
      <c r="H1787" s="53"/>
      <c r="I1787" s="34"/>
      <c r="J1787" s="53"/>
      <c r="K1787" s="53"/>
      <c r="L1787" s="53"/>
      <c r="M1787" s="160"/>
      <c r="N1787" s="243"/>
      <c r="O1787" s="244"/>
      <c r="P1787" s="53"/>
      <c r="Q1787" s="53"/>
      <c r="R1787" s="34"/>
    </row>
    <row r="1788" spans="1:18" hidden="1">
      <c r="A1788" s="53"/>
      <c r="B1788" s="90"/>
      <c r="C1788" s="53"/>
      <c r="D1788" s="53"/>
      <c r="E1788" s="53"/>
      <c r="F1788" s="53"/>
      <c r="G1788" s="34"/>
      <c r="H1788" s="53"/>
      <c r="I1788" s="34"/>
      <c r="J1788" s="53"/>
      <c r="K1788" s="53"/>
      <c r="L1788" s="53"/>
      <c r="M1788" s="160"/>
      <c r="N1788" s="243"/>
      <c r="O1788" s="244"/>
      <c r="P1788" s="53"/>
      <c r="Q1788" s="53"/>
      <c r="R1788" s="34"/>
    </row>
    <row r="1789" spans="1:18" hidden="1">
      <c r="A1789" s="53"/>
      <c r="B1789" s="90"/>
      <c r="C1789" s="53"/>
      <c r="D1789" s="53"/>
      <c r="E1789" s="53"/>
      <c r="F1789" s="53"/>
      <c r="G1789" s="34"/>
      <c r="H1789" s="53"/>
      <c r="I1789" s="34"/>
      <c r="J1789" s="53"/>
      <c r="K1789" s="53"/>
      <c r="L1789" s="53"/>
      <c r="M1789" s="160"/>
      <c r="N1789" s="243"/>
      <c r="O1789" s="244"/>
      <c r="P1789" s="53"/>
      <c r="Q1789" s="53"/>
      <c r="R1789" s="34"/>
    </row>
    <row r="1790" spans="1:18" hidden="1">
      <c r="A1790" s="53"/>
      <c r="B1790" s="90"/>
      <c r="C1790" s="53"/>
      <c r="D1790" s="53"/>
      <c r="E1790" s="53"/>
      <c r="F1790" s="53"/>
      <c r="G1790" s="34"/>
      <c r="H1790" s="53"/>
      <c r="I1790" s="34"/>
      <c r="J1790" s="53"/>
      <c r="K1790" s="53"/>
      <c r="L1790" s="53"/>
      <c r="M1790" s="160"/>
      <c r="N1790" s="243"/>
      <c r="O1790" s="244"/>
      <c r="P1790" s="53"/>
      <c r="Q1790" s="53"/>
      <c r="R1790" s="34"/>
    </row>
    <row r="1791" spans="1:18" hidden="1">
      <c r="A1791" s="53"/>
      <c r="B1791" s="90"/>
      <c r="C1791" s="53"/>
      <c r="D1791" s="53"/>
      <c r="E1791" s="53"/>
      <c r="F1791" s="53"/>
      <c r="G1791" s="34"/>
      <c r="H1791" s="53"/>
      <c r="I1791" s="34"/>
      <c r="J1791" s="53"/>
      <c r="K1791" s="53"/>
      <c r="L1791" s="53"/>
      <c r="M1791" s="160"/>
      <c r="N1791" s="243"/>
      <c r="O1791" s="244"/>
      <c r="P1791" s="53"/>
      <c r="Q1791" s="53"/>
      <c r="R1791" s="34"/>
    </row>
    <row r="1792" spans="1:18" hidden="1">
      <c r="A1792" s="53"/>
      <c r="B1792" s="90"/>
      <c r="C1792" s="53"/>
      <c r="D1792" s="53"/>
      <c r="E1792" s="53"/>
      <c r="F1792" s="53"/>
      <c r="G1792" s="34"/>
      <c r="H1792" s="53"/>
      <c r="I1792" s="34"/>
      <c r="J1792" s="53"/>
      <c r="K1792" s="53"/>
      <c r="L1792" s="53"/>
      <c r="M1792" s="160"/>
      <c r="N1792" s="243"/>
      <c r="O1792" s="244"/>
      <c r="P1792" s="53"/>
      <c r="Q1792" s="53"/>
      <c r="R1792" s="34"/>
    </row>
    <row r="1793" spans="1:18" hidden="1">
      <c r="A1793" s="53"/>
      <c r="B1793" s="90"/>
      <c r="C1793" s="53"/>
      <c r="D1793" s="53"/>
      <c r="E1793" s="53"/>
      <c r="F1793" s="53"/>
      <c r="G1793" s="34"/>
      <c r="H1793" s="53"/>
      <c r="I1793" s="34"/>
      <c r="J1793" s="53"/>
      <c r="K1793" s="53"/>
      <c r="L1793" s="53"/>
      <c r="M1793" s="160"/>
      <c r="N1793" s="243"/>
      <c r="O1793" s="244"/>
      <c r="P1793" s="53"/>
      <c r="Q1793" s="53"/>
      <c r="R1793" s="34"/>
    </row>
    <row r="1794" spans="1:18" hidden="1">
      <c r="A1794" s="53"/>
      <c r="B1794" s="90"/>
      <c r="C1794" s="53"/>
      <c r="D1794" s="53"/>
      <c r="E1794" s="53"/>
      <c r="F1794" s="53"/>
      <c r="G1794" s="34"/>
      <c r="H1794" s="53"/>
      <c r="I1794" s="34"/>
      <c r="J1794" s="53"/>
      <c r="K1794" s="53"/>
      <c r="L1794" s="53"/>
      <c r="M1794" s="160"/>
      <c r="N1794" s="243"/>
      <c r="O1794" s="244"/>
      <c r="P1794" s="53"/>
      <c r="Q1794" s="53"/>
      <c r="R1794" s="34"/>
    </row>
    <row r="1795" spans="1:18" hidden="1">
      <c r="A1795" s="53"/>
      <c r="B1795" s="90"/>
      <c r="C1795" s="53"/>
      <c r="D1795" s="53"/>
      <c r="E1795" s="53"/>
      <c r="F1795" s="53"/>
      <c r="G1795" s="34"/>
      <c r="H1795" s="53"/>
      <c r="I1795" s="34"/>
      <c r="J1795" s="53"/>
      <c r="K1795" s="53"/>
      <c r="L1795" s="53"/>
      <c r="M1795" s="160"/>
      <c r="N1795" s="243"/>
      <c r="O1795" s="244"/>
      <c r="P1795" s="53"/>
      <c r="Q1795" s="53"/>
      <c r="R1795" s="34"/>
    </row>
    <row r="1796" spans="1:18" hidden="1">
      <c r="A1796" s="53"/>
      <c r="B1796" s="90"/>
      <c r="C1796" s="53"/>
      <c r="D1796" s="53"/>
      <c r="E1796" s="53"/>
      <c r="F1796" s="53"/>
      <c r="G1796" s="34"/>
      <c r="H1796" s="53"/>
      <c r="I1796" s="34"/>
      <c r="J1796" s="53"/>
      <c r="K1796" s="53"/>
      <c r="L1796" s="53"/>
      <c r="M1796" s="160"/>
      <c r="N1796" s="243"/>
      <c r="O1796" s="244"/>
      <c r="P1796" s="53"/>
      <c r="Q1796" s="53"/>
      <c r="R1796" s="34"/>
    </row>
    <row r="1797" spans="1:18" hidden="1">
      <c r="A1797" s="53"/>
      <c r="B1797" s="90"/>
      <c r="C1797" s="53"/>
      <c r="D1797" s="53"/>
      <c r="E1797" s="53"/>
      <c r="F1797" s="53"/>
      <c r="G1797" s="34"/>
      <c r="H1797" s="53"/>
      <c r="I1797" s="34"/>
      <c r="J1797" s="53"/>
      <c r="K1797" s="53"/>
      <c r="L1797" s="53"/>
      <c r="M1797" s="160"/>
      <c r="N1797" s="243"/>
      <c r="O1797" s="244"/>
      <c r="P1797" s="53"/>
      <c r="Q1797" s="53"/>
      <c r="R1797" s="34"/>
    </row>
    <row r="1798" spans="1:18" hidden="1">
      <c r="A1798" s="53"/>
      <c r="B1798" s="90"/>
      <c r="C1798" s="53"/>
      <c r="D1798" s="53"/>
      <c r="E1798" s="53"/>
      <c r="F1798" s="53"/>
      <c r="G1798" s="34"/>
      <c r="H1798" s="53"/>
      <c r="I1798" s="34"/>
      <c r="J1798" s="53"/>
      <c r="K1798" s="53"/>
      <c r="L1798" s="53"/>
      <c r="M1798" s="160"/>
      <c r="N1798" s="243"/>
      <c r="O1798" s="244"/>
      <c r="P1798" s="53"/>
      <c r="Q1798" s="53"/>
      <c r="R1798" s="34"/>
    </row>
    <row r="1799" spans="1:18" hidden="1">
      <c r="A1799" s="53"/>
      <c r="B1799" s="90"/>
      <c r="C1799" s="53"/>
      <c r="D1799" s="53"/>
      <c r="E1799" s="53"/>
      <c r="F1799" s="53"/>
      <c r="G1799" s="34"/>
      <c r="H1799" s="53"/>
      <c r="I1799" s="34"/>
      <c r="J1799" s="53"/>
      <c r="K1799" s="53"/>
      <c r="L1799" s="53"/>
      <c r="M1799" s="160"/>
      <c r="N1799" s="243"/>
      <c r="O1799" s="244"/>
      <c r="P1799" s="53"/>
      <c r="Q1799" s="53"/>
      <c r="R1799" s="34"/>
    </row>
    <row r="1800" spans="1:18" hidden="1">
      <c r="A1800" s="53"/>
      <c r="B1800" s="90"/>
      <c r="C1800" s="53"/>
      <c r="D1800" s="53"/>
      <c r="E1800" s="53"/>
      <c r="F1800" s="53"/>
      <c r="G1800" s="34"/>
      <c r="H1800" s="53"/>
      <c r="I1800" s="34"/>
      <c r="J1800" s="53"/>
      <c r="K1800" s="53"/>
      <c r="L1800" s="53"/>
      <c r="M1800" s="160"/>
      <c r="N1800" s="243"/>
      <c r="O1800" s="244"/>
      <c r="P1800" s="53"/>
      <c r="Q1800" s="53"/>
      <c r="R1800" s="34"/>
    </row>
    <row r="1801" spans="1:18" hidden="1">
      <c r="A1801" s="53"/>
      <c r="B1801" s="90"/>
      <c r="C1801" s="53"/>
      <c r="D1801" s="53"/>
      <c r="E1801" s="53"/>
      <c r="F1801" s="53"/>
      <c r="G1801" s="34"/>
      <c r="H1801" s="53"/>
      <c r="I1801" s="34"/>
      <c r="J1801" s="53"/>
      <c r="K1801" s="53"/>
      <c r="L1801" s="53"/>
      <c r="M1801" s="160"/>
      <c r="N1801" s="243"/>
      <c r="O1801" s="244"/>
      <c r="P1801" s="53"/>
      <c r="Q1801" s="53"/>
      <c r="R1801" s="34"/>
    </row>
    <row r="1802" spans="1:18" hidden="1">
      <c r="A1802" s="53"/>
      <c r="B1802" s="90"/>
      <c r="C1802" s="53"/>
      <c r="D1802" s="53"/>
      <c r="E1802" s="53"/>
      <c r="F1802" s="53"/>
      <c r="G1802" s="34"/>
      <c r="H1802" s="53"/>
      <c r="I1802" s="34"/>
      <c r="J1802" s="53"/>
      <c r="K1802" s="53"/>
      <c r="L1802" s="53"/>
      <c r="M1802" s="160"/>
      <c r="N1802" s="243"/>
      <c r="O1802" s="244"/>
      <c r="P1802" s="53"/>
      <c r="Q1802" s="53"/>
      <c r="R1802" s="34"/>
    </row>
    <row r="1803" spans="1:18" hidden="1">
      <c r="A1803" s="53"/>
      <c r="B1803" s="90"/>
      <c r="C1803" s="53"/>
      <c r="D1803" s="53"/>
      <c r="E1803" s="53"/>
      <c r="F1803" s="53"/>
      <c r="G1803" s="34"/>
      <c r="H1803" s="53"/>
      <c r="I1803" s="34"/>
      <c r="J1803" s="53"/>
      <c r="K1803" s="53"/>
      <c r="L1803" s="53"/>
      <c r="M1803" s="160"/>
      <c r="N1803" s="243"/>
      <c r="O1803" s="244"/>
      <c r="P1803" s="53"/>
      <c r="Q1803" s="53"/>
      <c r="R1803" s="34"/>
    </row>
    <row r="1804" spans="1:18" hidden="1">
      <c r="A1804" s="53"/>
      <c r="B1804" s="90"/>
      <c r="C1804" s="53"/>
      <c r="D1804" s="53"/>
      <c r="E1804" s="53"/>
      <c r="F1804" s="53"/>
      <c r="G1804" s="34"/>
      <c r="H1804" s="53"/>
      <c r="I1804" s="34"/>
      <c r="J1804" s="53"/>
      <c r="K1804" s="53"/>
      <c r="L1804" s="53"/>
      <c r="M1804" s="160"/>
      <c r="N1804" s="243"/>
      <c r="O1804" s="244"/>
      <c r="P1804" s="53"/>
      <c r="Q1804" s="53"/>
      <c r="R1804" s="34"/>
    </row>
    <row r="1805" spans="1:18" hidden="1">
      <c r="A1805" s="53"/>
      <c r="B1805" s="90"/>
      <c r="C1805" s="53"/>
      <c r="D1805" s="53"/>
      <c r="E1805" s="53"/>
      <c r="F1805" s="53"/>
      <c r="G1805" s="34"/>
      <c r="H1805" s="53"/>
      <c r="I1805" s="34"/>
      <c r="J1805" s="53"/>
      <c r="K1805" s="53"/>
      <c r="L1805" s="53"/>
      <c r="M1805" s="160"/>
      <c r="N1805" s="243"/>
      <c r="O1805" s="244"/>
      <c r="P1805" s="53"/>
      <c r="Q1805" s="53"/>
      <c r="R1805" s="34"/>
    </row>
    <row r="1806" spans="1:18" hidden="1">
      <c r="A1806" s="53"/>
      <c r="B1806" s="90"/>
      <c r="C1806" s="53"/>
      <c r="D1806" s="53"/>
      <c r="E1806" s="53"/>
      <c r="F1806" s="53"/>
      <c r="G1806" s="34"/>
      <c r="H1806" s="53"/>
      <c r="I1806" s="34"/>
      <c r="J1806" s="53"/>
      <c r="K1806" s="53"/>
      <c r="L1806" s="53"/>
      <c r="M1806" s="160"/>
      <c r="N1806" s="243"/>
      <c r="O1806" s="244"/>
      <c r="P1806" s="53"/>
      <c r="Q1806" s="53"/>
      <c r="R1806" s="34"/>
    </row>
    <row r="1807" spans="1:18" hidden="1">
      <c r="A1807" s="53"/>
      <c r="B1807" s="90"/>
      <c r="C1807" s="53"/>
      <c r="D1807" s="53"/>
      <c r="E1807" s="53"/>
      <c r="F1807" s="53"/>
      <c r="G1807" s="34"/>
      <c r="H1807" s="53"/>
      <c r="I1807" s="34"/>
      <c r="J1807" s="53"/>
      <c r="K1807" s="53"/>
      <c r="L1807" s="53"/>
      <c r="M1807" s="160"/>
      <c r="N1807" s="243"/>
      <c r="O1807" s="244"/>
      <c r="P1807" s="53"/>
      <c r="Q1807" s="53"/>
      <c r="R1807" s="34"/>
    </row>
    <row r="1808" spans="1:18" hidden="1">
      <c r="A1808" s="53"/>
      <c r="B1808" s="90"/>
      <c r="C1808" s="53"/>
      <c r="D1808" s="53"/>
      <c r="E1808" s="53"/>
      <c r="F1808" s="53"/>
      <c r="G1808" s="34"/>
      <c r="H1808" s="53"/>
      <c r="I1808" s="34"/>
      <c r="J1808" s="53"/>
      <c r="K1808" s="53"/>
      <c r="L1808" s="53"/>
      <c r="M1808" s="160"/>
      <c r="N1808" s="243"/>
      <c r="O1808" s="244"/>
      <c r="P1808" s="53"/>
      <c r="Q1808" s="53"/>
      <c r="R1808" s="34"/>
    </row>
    <row r="1809" spans="1:18" hidden="1">
      <c r="A1809" s="53"/>
      <c r="B1809" s="90"/>
      <c r="C1809" s="53"/>
      <c r="D1809" s="53"/>
      <c r="E1809" s="53"/>
      <c r="F1809" s="53"/>
      <c r="G1809" s="34"/>
      <c r="H1809" s="53"/>
      <c r="I1809" s="34"/>
      <c r="J1809" s="53"/>
      <c r="K1809" s="53"/>
      <c r="L1809" s="53"/>
      <c r="M1809" s="160"/>
      <c r="N1809" s="243"/>
      <c r="O1809" s="244"/>
      <c r="P1809" s="53"/>
      <c r="Q1809" s="53"/>
      <c r="R1809" s="34"/>
    </row>
    <row r="1810" spans="1:18" hidden="1">
      <c r="A1810" s="53"/>
      <c r="B1810" s="90"/>
      <c r="C1810" s="53"/>
      <c r="D1810" s="53"/>
      <c r="E1810" s="53"/>
      <c r="F1810" s="53"/>
      <c r="G1810" s="34"/>
      <c r="H1810" s="53"/>
      <c r="I1810" s="34"/>
      <c r="J1810" s="53"/>
      <c r="K1810" s="53"/>
      <c r="L1810" s="53"/>
      <c r="M1810" s="160"/>
      <c r="N1810" s="243"/>
      <c r="O1810" s="244"/>
      <c r="P1810" s="53"/>
      <c r="Q1810" s="53"/>
      <c r="R1810" s="34"/>
    </row>
    <row r="1811" spans="1:18" hidden="1">
      <c r="A1811" s="53"/>
      <c r="B1811" s="90"/>
      <c r="C1811" s="53"/>
      <c r="D1811" s="53"/>
      <c r="E1811" s="53"/>
      <c r="F1811" s="53"/>
      <c r="G1811" s="34"/>
      <c r="H1811" s="53"/>
      <c r="I1811" s="34"/>
      <c r="J1811" s="53"/>
      <c r="K1811" s="53"/>
      <c r="L1811" s="53"/>
      <c r="M1811" s="160"/>
      <c r="N1811" s="243"/>
      <c r="O1811" s="244"/>
      <c r="P1811" s="53"/>
      <c r="Q1811" s="53"/>
      <c r="R1811" s="34"/>
    </row>
    <row r="1812" spans="1:18" hidden="1">
      <c r="A1812" s="53"/>
      <c r="B1812" s="90"/>
      <c r="C1812" s="53"/>
      <c r="D1812" s="53"/>
      <c r="E1812" s="53"/>
      <c r="F1812" s="53"/>
      <c r="G1812" s="34"/>
      <c r="H1812" s="53"/>
      <c r="I1812" s="34"/>
      <c r="J1812" s="53"/>
      <c r="K1812" s="53"/>
      <c r="L1812" s="53"/>
      <c r="M1812" s="160"/>
      <c r="N1812" s="243"/>
      <c r="O1812" s="244"/>
      <c r="P1812" s="53"/>
      <c r="Q1812" s="53"/>
      <c r="R1812" s="34"/>
    </row>
    <row r="1813" spans="1:18" hidden="1">
      <c r="A1813" s="53"/>
      <c r="B1813" s="90"/>
      <c r="C1813" s="53"/>
      <c r="D1813" s="53"/>
      <c r="E1813" s="53"/>
      <c r="F1813" s="53"/>
      <c r="G1813" s="34"/>
      <c r="H1813" s="53"/>
      <c r="I1813" s="34"/>
      <c r="J1813" s="53"/>
      <c r="K1813" s="53"/>
      <c r="L1813" s="53"/>
      <c r="M1813" s="160"/>
      <c r="N1813" s="243"/>
      <c r="O1813" s="244"/>
      <c r="P1813" s="53"/>
      <c r="Q1813" s="53"/>
      <c r="R1813" s="34"/>
    </row>
    <row r="1814" spans="1:18" hidden="1">
      <c r="A1814" s="53"/>
      <c r="B1814" s="90"/>
      <c r="C1814" s="53"/>
      <c r="D1814" s="53"/>
      <c r="E1814" s="53"/>
      <c r="F1814" s="53"/>
      <c r="G1814" s="34"/>
      <c r="H1814" s="53"/>
      <c r="I1814" s="34"/>
      <c r="J1814" s="53"/>
      <c r="K1814" s="53"/>
      <c r="L1814" s="53"/>
      <c r="M1814" s="160"/>
      <c r="N1814" s="243"/>
      <c r="O1814" s="244"/>
      <c r="P1814" s="53"/>
      <c r="Q1814" s="53"/>
      <c r="R1814" s="34"/>
    </row>
    <row r="1815" spans="1:18" hidden="1">
      <c r="A1815" s="53"/>
      <c r="B1815" s="90"/>
      <c r="C1815" s="53"/>
      <c r="D1815" s="53"/>
      <c r="E1815" s="53"/>
      <c r="F1815" s="53"/>
      <c r="G1815" s="34"/>
      <c r="H1815" s="53"/>
      <c r="I1815" s="34"/>
      <c r="J1815" s="53"/>
      <c r="K1815" s="53"/>
      <c r="L1815" s="53"/>
      <c r="M1815" s="160"/>
      <c r="N1815" s="243"/>
      <c r="O1815" s="244"/>
      <c r="P1815" s="53"/>
      <c r="Q1815" s="53"/>
      <c r="R1815" s="34"/>
    </row>
    <row r="1816" spans="1:18" hidden="1">
      <c r="A1816" s="53"/>
      <c r="B1816" s="90"/>
      <c r="C1816" s="53"/>
      <c r="D1816" s="53"/>
      <c r="E1816" s="53"/>
      <c r="F1816" s="53"/>
      <c r="G1816" s="34"/>
      <c r="H1816" s="53"/>
      <c r="I1816" s="34"/>
      <c r="J1816" s="53"/>
      <c r="K1816" s="53"/>
      <c r="L1816" s="53"/>
      <c r="M1816" s="160"/>
      <c r="N1816" s="243"/>
      <c r="O1816" s="244"/>
      <c r="P1816" s="53"/>
      <c r="Q1816" s="53"/>
      <c r="R1816" s="34"/>
    </row>
    <row r="1817" spans="1:18" hidden="1">
      <c r="A1817" s="53"/>
      <c r="B1817" s="90"/>
      <c r="C1817" s="53"/>
      <c r="D1817" s="53"/>
      <c r="E1817" s="53"/>
      <c r="F1817" s="53"/>
      <c r="G1817" s="34"/>
      <c r="H1817" s="53"/>
      <c r="I1817" s="34"/>
      <c r="J1817" s="53"/>
      <c r="K1817" s="53"/>
      <c r="L1817" s="53"/>
      <c r="M1817" s="160"/>
      <c r="N1817" s="243"/>
      <c r="O1817" s="244"/>
      <c r="P1817" s="53"/>
      <c r="Q1817" s="53"/>
      <c r="R1817" s="34"/>
    </row>
    <row r="1818" spans="1:18" hidden="1">
      <c r="A1818" s="53"/>
      <c r="B1818" s="90"/>
      <c r="C1818" s="53"/>
      <c r="D1818" s="53"/>
      <c r="E1818" s="53"/>
      <c r="F1818" s="53"/>
      <c r="G1818" s="34"/>
      <c r="H1818" s="53"/>
      <c r="I1818" s="34"/>
      <c r="J1818" s="53"/>
      <c r="K1818" s="53"/>
      <c r="L1818" s="53"/>
      <c r="M1818" s="160"/>
      <c r="N1818" s="243"/>
      <c r="O1818" s="244"/>
      <c r="P1818" s="53"/>
      <c r="Q1818" s="53"/>
      <c r="R1818" s="34"/>
    </row>
    <row r="1819" spans="1:18" hidden="1">
      <c r="A1819" s="53"/>
      <c r="B1819" s="90"/>
      <c r="C1819" s="53"/>
      <c r="D1819" s="53"/>
      <c r="E1819" s="53"/>
      <c r="F1819" s="53"/>
      <c r="G1819" s="34"/>
      <c r="H1819" s="53"/>
      <c r="I1819" s="34"/>
      <c r="J1819" s="53"/>
      <c r="K1819" s="53"/>
      <c r="L1819" s="53"/>
      <c r="M1819" s="160"/>
      <c r="N1819" s="243"/>
      <c r="O1819" s="244"/>
      <c r="P1819" s="53"/>
      <c r="Q1819" s="53"/>
      <c r="R1819" s="34"/>
    </row>
    <row r="1820" spans="1:18" hidden="1">
      <c r="A1820" s="53"/>
      <c r="B1820" s="90"/>
      <c r="C1820" s="53"/>
      <c r="D1820" s="53"/>
      <c r="E1820" s="53"/>
      <c r="F1820" s="53"/>
      <c r="G1820" s="34"/>
      <c r="H1820" s="53"/>
      <c r="I1820" s="34"/>
      <c r="J1820" s="53"/>
      <c r="K1820" s="53"/>
      <c r="L1820" s="53"/>
      <c r="M1820" s="160"/>
      <c r="N1820" s="243"/>
      <c r="O1820" s="244"/>
      <c r="P1820" s="53"/>
      <c r="Q1820" s="53"/>
      <c r="R1820" s="34"/>
    </row>
    <row r="1821" spans="1:18" hidden="1">
      <c r="A1821" s="53"/>
      <c r="B1821" s="90"/>
      <c r="C1821" s="53"/>
      <c r="D1821" s="53"/>
      <c r="E1821" s="53"/>
      <c r="F1821" s="53"/>
      <c r="G1821" s="34"/>
      <c r="H1821" s="53"/>
      <c r="I1821" s="34"/>
      <c r="J1821" s="53"/>
      <c r="K1821" s="53"/>
      <c r="L1821" s="53"/>
      <c r="M1821" s="160"/>
      <c r="N1821" s="243"/>
      <c r="O1821" s="244"/>
      <c r="P1821" s="53"/>
      <c r="Q1821" s="53"/>
      <c r="R1821" s="34"/>
    </row>
    <row r="1822" spans="1:18" hidden="1">
      <c r="A1822" s="53"/>
      <c r="B1822" s="90"/>
      <c r="C1822" s="53"/>
      <c r="D1822" s="53"/>
      <c r="E1822" s="53"/>
      <c r="F1822" s="53"/>
      <c r="G1822" s="34"/>
      <c r="H1822" s="53"/>
      <c r="I1822" s="34"/>
      <c r="J1822" s="53"/>
      <c r="K1822" s="53"/>
      <c r="L1822" s="53"/>
      <c r="M1822" s="160"/>
      <c r="N1822" s="243"/>
      <c r="O1822" s="244"/>
      <c r="P1822" s="53"/>
      <c r="Q1822" s="53"/>
      <c r="R1822" s="34"/>
    </row>
    <row r="1823" spans="1:18" hidden="1">
      <c r="A1823" s="53"/>
      <c r="B1823" s="90"/>
      <c r="C1823" s="53"/>
      <c r="D1823" s="53"/>
      <c r="E1823" s="53"/>
      <c r="F1823" s="53"/>
      <c r="G1823" s="34"/>
      <c r="H1823" s="53"/>
      <c r="I1823" s="34"/>
      <c r="J1823" s="53"/>
      <c r="K1823" s="53"/>
      <c r="L1823" s="53"/>
      <c r="M1823" s="160"/>
      <c r="N1823" s="243"/>
      <c r="O1823" s="244"/>
      <c r="P1823" s="53"/>
      <c r="Q1823" s="53"/>
      <c r="R1823" s="34"/>
    </row>
    <row r="1824" spans="1:18" hidden="1">
      <c r="A1824" s="53"/>
      <c r="B1824" s="90"/>
      <c r="C1824" s="53"/>
      <c r="D1824" s="53"/>
      <c r="E1824" s="53"/>
      <c r="F1824" s="53"/>
      <c r="G1824" s="34"/>
      <c r="H1824" s="53"/>
      <c r="I1824" s="34"/>
      <c r="J1824" s="53"/>
      <c r="K1824" s="53"/>
      <c r="L1824" s="53"/>
      <c r="M1824" s="160"/>
      <c r="N1824" s="243"/>
      <c r="O1824" s="244"/>
      <c r="P1824" s="53"/>
      <c r="Q1824" s="53"/>
      <c r="R1824" s="34"/>
    </row>
    <row r="1825" spans="1:18" hidden="1">
      <c r="A1825" s="53"/>
      <c r="B1825" s="90"/>
      <c r="C1825" s="53"/>
      <c r="D1825" s="53"/>
      <c r="E1825" s="53"/>
      <c r="F1825" s="53"/>
      <c r="G1825" s="34"/>
      <c r="H1825" s="53"/>
      <c r="I1825" s="34"/>
      <c r="J1825" s="53"/>
      <c r="K1825" s="53"/>
      <c r="L1825" s="53"/>
      <c r="M1825" s="160"/>
      <c r="N1825" s="243"/>
      <c r="O1825" s="244"/>
      <c r="P1825" s="53"/>
      <c r="Q1825" s="53"/>
      <c r="R1825" s="34"/>
    </row>
    <row r="1826" spans="1:18" hidden="1">
      <c r="A1826" s="53"/>
      <c r="B1826" s="90"/>
      <c r="C1826" s="53"/>
      <c r="D1826" s="53"/>
      <c r="E1826" s="53"/>
      <c r="F1826" s="53"/>
      <c r="G1826" s="34"/>
      <c r="H1826" s="53"/>
      <c r="I1826" s="34"/>
      <c r="J1826" s="53"/>
      <c r="K1826" s="53"/>
      <c r="L1826" s="53"/>
      <c r="M1826" s="160"/>
      <c r="N1826" s="243"/>
      <c r="O1826" s="244"/>
      <c r="P1826" s="53"/>
      <c r="Q1826" s="53"/>
      <c r="R1826" s="34"/>
    </row>
    <row r="1827" spans="1:18" hidden="1">
      <c r="A1827" s="53"/>
      <c r="B1827" s="90"/>
      <c r="C1827" s="53"/>
      <c r="D1827" s="53"/>
      <c r="E1827" s="53"/>
      <c r="F1827" s="53"/>
      <c r="G1827" s="34"/>
      <c r="H1827" s="53"/>
      <c r="I1827" s="34"/>
      <c r="J1827" s="53"/>
      <c r="K1827" s="53"/>
      <c r="L1827" s="53"/>
      <c r="M1827" s="160"/>
      <c r="N1827" s="243"/>
      <c r="O1827" s="244"/>
      <c r="P1827" s="53"/>
      <c r="Q1827" s="53"/>
      <c r="R1827" s="34"/>
    </row>
    <row r="1828" spans="1:18" hidden="1">
      <c r="A1828" s="53"/>
      <c r="B1828" s="90"/>
      <c r="C1828" s="53"/>
      <c r="D1828" s="53"/>
      <c r="E1828" s="53"/>
      <c r="F1828" s="53"/>
      <c r="G1828" s="34"/>
      <c r="H1828" s="53"/>
      <c r="I1828" s="34"/>
      <c r="J1828" s="53"/>
      <c r="K1828" s="53"/>
      <c r="L1828" s="53"/>
      <c r="M1828" s="160"/>
      <c r="N1828" s="243"/>
      <c r="O1828" s="244"/>
      <c r="P1828" s="53"/>
      <c r="Q1828" s="53"/>
      <c r="R1828" s="34"/>
    </row>
    <row r="1829" spans="1:18" hidden="1">
      <c r="A1829" s="53"/>
      <c r="B1829" s="90"/>
      <c r="C1829" s="53"/>
      <c r="D1829" s="53"/>
      <c r="E1829" s="53"/>
      <c r="F1829" s="53"/>
      <c r="G1829" s="34"/>
      <c r="H1829" s="53"/>
      <c r="I1829" s="34"/>
      <c r="J1829" s="53"/>
      <c r="K1829" s="53"/>
      <c r="L1829" s="53"/>
      <c r="M1829" s="160"/>
      <c r="N1829" s="243"/>
      <c r="O1829" s="244"/>
      <c r="P1829" s="53"/>
      <c r="Q1829" s="53"/>
      <c r="R1829" s="34"/>
    </row>
    <row r="1830" spans="1:18" hidden="1">
      <c r="A1830" s="53"/>
      <c r="B1830" s="90"/>
      <c r="C1830" s="53"/>
      <c r="D1830" s="53"/>
      <c r="E1830" s="53"/>
      <c r="F1830" s="53"/>
      <c r="G1830" s="34"/>
      <c r="H1830" s="53"/>
      <c r="I1830" s="34"/>
      <c r="J1830" s="53"/>
      <c r="K1830" s="53"/>
      <c r="L1830" s="53"/>
      <c r="M1830" s="160"/>
      <c r="N1830" s="243"/>
      <c r="O1830" s="244"/>
      <c r="P1830" s="53"/>
      <c r="Q1830" s="53"/>
      <c r="R1830" s="34"/>
    </row>
    <row r="1831" spans="1:18" hidden="1">
      <c r="A1831" s="53"/>
      <c r="B1831" s="90"/>
      <c r="C1831" s="53"/>
      <c r="D1831" s="53"/>
      <c r="E1831" s="53"/>
      <c r="F1831" s="53"/>
      <c r="G1831" s="34"/>
      <c r="H1831" s="53"/>
      <c r="I1831" s="34"/>
      <c r="J1831" s="53"/>
      <c r="K1831" s="53"/>
      <c r="L1831" s="53"/>
      <c r="M1831" s="160"/>
      <c r="N1831" s="243"/>
      <c r="O1831" s="244"/>
      <c r="P1831" s="53"/>
      <c r="Q1831" s="53"/>
      <c r="R1831" s="34"/>
    </row>
    <row r="1832" spans="1:18" hidden="1">
      <c r="A1832" s="53"/>
      <c r="B1832" s="90"/>
      <c r="C1832" s="53"/>
      <c r="D1832" s="53"/>
      <c r="E1832" s="53"/>
      <c r="F1832" s="53"/>
      <c r="G1832" s="34"/>
      <c r="H1832" s="53"/>
      <c r="I1832" s="34"/>
      <c r="J1832" s="53"/>
      <c r="K1832" s="53"/>
      <c r="L1832" s="53"/>
      <c r="M1832" s="160"/>
      <c r="N1832" s="243"/>
      <c r="O1832" s="244"/>
      <c r="P1832" s="53"/>
      <c r="Q1832" s="53"/>
      <c r="R1832" s="34"/>
    </row>
    <row r="1833" spans="1:18" hidden="1">
      <c r="A1833" s="53"/>
      <c r="B1833" s="90"/>
      <c r="C1833" s="53"/>
      <c r="D1833" s="53"/>
      <c r="E1833" s="53"/>
      <c r="F1833" s="53"/>
      <c r="G1833" s="34"/>
      <c r="H1833" s="53"/>
      <c r="I1833" s="34"/>
      <c r="J1833" s="53"/>
      <c r="K1833" s="53"/>
      <c r="L1833" s="53"/>
      <c r="M1833" s="160"/>
      <c r="N1833" s="243"/>
      <c r="O1833" s="244"/>
      <c r="P1833" s="53"/>
      <c r="Q1833" s="53"/>
      <c r="R1833" s="34"/>
    </row>
    <row r="1834" spans="1:18" hidden="1">
      <c r="A1834" s="53"/>
      <c r="B1834" s="90"/>
      <c r="C1834" s="53"/>
      <c r="D1834" s="53"/>
      <c r="E1834" s="53"/>
      <c r="F1834" s="53"/>
      <c r="G1834" s="34"/>
      <c r="H1834" s="53"/>
      <c r="I1834" s="34"/>
      <c r="J1834" s="53"/>
      <c r="K1834" s="53"/>
      <c r="L1834" s="53"/>
      <c r="M1834" s="160"/>
      <c r="N1834" s="243"/>
      <c r="O1834" s="244"/>
      <c r="P1834" s="53"/>
      <c r="Q1834" s="53"/>
      <c r="R1834" s="34"/>
    </row>
    <row r="1835" spans="1:18" hidden="1">
      <c r="A1835" s="53"/>
      <c r="B1835" s="90"/>
      <c r="C1835" s="53"/>
      <c r="D1835" s="53"/>
      <c r="E1835" s="53"/>
      <c r="F1835" s="53"/>
      <c r="G1835" s="34"/>
      <c r="H1835" s="53"/>
      <c r="I1835" s="34"/>
      <c r="J1835" s="53"/>
      <c r="K1835" s="53"/>
      <c r="L1835" s="53"/>
      <c r="M1835" s="160"/>
      <c r="N1835" s="243"/>
      <c r="O1835" s="244"/>
      <c r="P1835" s="53"/>
      <c r="Q1835" s="53"/>
      <c r="R1835" s="34"/>
    </row>
    <row r="1836" spans="1:18" hidden="1">
      <c r="A1836" s="53"/>
      <c r="B1836" s="90"/>
      <c r="C1836" s="53"/>
      <c r="D1836" s="53"/>
      <c r="E1836" s="53"/>
      <c r="F1836" s="53"/>
      <c r="G1836" s="34"/>
      <c r="H1836" s="53"/>
      <c r="I1836" s="34"/>
      <c r="J1836" s="53"/>
      <c r="K1836" s="53"/>
      <c r="L1836" s="53"/>
      <c r="M1836" s="160"/>
      <c r="N1836" s="243"/>
      <c r="O1836" s="244"/>
      <c r="P1836" s="53"/>
      <c r="Q1836" s="53"/>
      <c r="R1836" s="34"/>
    </row>
    <row r="1837" spans="1:18" hidden="1">
      <c r="A1837" s="53"/>
      <c r="B1837" s="90"/>
      <c r="C1837" s="53"/>
      <c r="D1837" s="53"/>
      <c r="E1837" s="53"/>
      <c r="F1837" s="53"/>
      <c r="G1837" s="34"/>
      <c r="H1837" s="53"/>
      <c r="I1837" s="34"/>
      <c r="J1837" s="53"/>
      <c r="K1837" s="53"/>
      <c r="L1837" s="53"/>
      <c r="M1837" s="160"/>
      <c r="N1837" s="243"/>
      <c r="O1837" s="244"/>
      <c r="P1837" s="53"/>
      <c r="Q1837" s="53"/>
      <c r="R1837" s="34"/>
    </row>
    <row r="1838" spans="1:18" hidden="1">
      <c r="A1838" s="53"/>
      <c r="B1838" s="90"/>
      <c r="C1838" s="53"/>
      <c r="D1838" s="53"/>
      <c r="E1838" s="53"/>
      <c r="F1838" s="53"/>
      <c r="G1838" s="34"/>
      <c r="H1838" s="53"/>
      <c r="I1838" s="34"/>
      <c r="J1838" s="53"/>
      <c r="K1838" s="53"/>
      <c r="L1838" s="53"/>
      <c r="M1838" s="160"/>
      <c r="N1838" s="243"/>
      <c r="O1838" s="244"/>
      <c r="P1838" s="53"/>
      <c r="Q1838" s="53"/>
      <c r="R1838" s="34"/>
    </row>
    <row r="1839" spans="1:18" hidden="1">
      <c r="A1839" s="53"/>
      <c r="B1839" s="90"/>
      <c r="C1839" s="53"/>
      <c r="D1839" s="53"/>
      <c r="E1839" s="53"/>
      <c r="F1839" s="53"/>
      <c r="G1839" s="34"/>
      <c r="H1839" s="53"/>
      <c r="I1839" s="34"/>
      <c r="J1839" s="53"/>
      <c r="K1839" s="53"/>
      <c r="L1839" s="53"/>
      <c r="M1839" s="160"/>
      <c r="N1839" s="243"/>
      <c r="O1839" s="244"/>
      <c r="P1839" s="53"/>
      <c r="Q1839" s="53"/>
      <c r="R1839" s="34"/>
    </row>
    <row r="1840" spans="1:18" hidden="1">
      <c r="A1840" s="53"/>
      <c r="B1840" s="90"/>
      <c r="C1840" s="53"/>
      <c r="D1840" s="53"/>
      <c r="E1840" s="53"/>
      <c r="F1840" s="53"/>
      <c r="G1840" s="34"/>
      <c r="H1840" s="53"/>
      <c r="I1840" s="34"/>
      <c r="J1840" s="53"/>
      <c r="K1840" s="53"/>
      <c r="L1840" s="53"/>
      <c r="M1840" s="160"/>
      <c r="N1840" s="243"/>
      <c r="O1840" s="244"/>
      <c r="P1840" s="53"/>
      <c r="Q1840" s="53"/>
      <c r="R1840" s="34"/>
    </row>
    <row r="1841" spans="1:18" hidden="1">
      <c r="A1841" s="53"/>
      <c r="B1841" s="90"/>
      <c r="C1841" s="53"/>
      <c r="D1841" s="53"/>
      <c r="E1841" s="53"/>
      <c r="F1841" s="53"/>
      <c r="G1841" s="34"/>
      <c r="H1841" s="53"/>
      <c r="I1841" s="34"/>
      <c r="J1841" s="53"/>
      <c r="K1841" s="53"/>
      <c r="L1841" s="53"/>
      <c r="M1841" s="160"/>
      <c r="N1841" s="243"/>
      <c r="O1841" s="244"/>
      <c r="P1841" s="53"/>
      <c r="Q1841" s="53"/>
      <c r="R1841" s="34"/>
    </row>
    <row r="1842" spans="1:18" hidden="1">
      <c r="A1842" s="53"/>
      <c r="B1842" s="90"/>
      <c r="C1842" s="53"/>
      <c r="D1842" s="53"/>
      <c r="E1842" s="53"/>
      <c r="F1842" s="53"/>
      <c r="G1842" s="34"/>
      <c r="H1842" s="53"/>
      <c r="I1842" s="34"/>
      <c r="J1842" s="53"/>
      <c r="K1842" s="53"/>
      <c r="L1842" s="53"/>
      <c r="M1842" s="160"/>
      <c r="N1842" s="243"/>
      <c r="O1842" s="244"/>
      <c r="P1842" s="53"/>
      <c r="Q1842" s="53"/>
      <c r="R1842" s="34"/>
    </row>
    <row r="1843" spans="1:18" hidden="1">
      <c r="A1843" s="53"/>
      <c r="B1843" s="90"/>
      <c r="C1843" s="53"/>
      <c r="D1843" s="53"/>
      <c r="E1843" s="53"/>
      <c r="F1843" s="53"/>
      <c r="G1843" s="34"/>
      <c r="H1843" s="53"/>
      <c r="I1843" s="34"/>
      <c r="J1843" s="53"/>
      <c r="K1843" s="53"/>
      <c r="L1843" s="53"/>
      <c r="M1843" s="160"/>
      <c r="N1843" s="243"/>
      <c r="O1843" s="244"/>
      <c r="P1843" s="53"/>
      <c r="Q1843" s="53"/>
      <c r="R1843" s="34"/>
    </row>
    <row r="1844" spans="1:18" hidden="1">
      <c r="A1844" s="53"/>
      <c r="B1844" s="90"/>
      <c r="C1844" s="53"/>
      <c r="D1844" s="53"/>
      <c r="E1844" s="53"/>
      <c r="F1844" s="53"/>
      <c r="G1844" s="34"/>
      <c r="H1844" s="53"/>
      <c r="I1844" s="34"/>
      <c r="J1844" s="53"/>
      <c r="K1844" s="53"/>
      <c r="L1844" s="53"/>
      <c r="M1844" s="160"/>
      <c r="N1844" s="243"/>
      <c r="O1844" s="244"/>
      <c r="P1844" s="53"/>
      <c r="Q1844" s="53"/>
      <c r="R1844" s="34"/>
    </row>
    <row r="1845" spans="1:18" hidden="1">
      <c r="A1845" s="53"/>
      <c r="B1845" s="90"/>
      <c r="C1845" s="53"/>
      <c r="D1845" s="53"/>
      <c r="E1845" s="53"/>
      <c r="F1845" s="53"/>
      <c r="G1845" s="34"/>
      <c r="H1845" s="53"/>
      <c r="I1845" s="34"/>
      <c r="J1845" s="53"/>
      <c r="K1845" s="53"/>
      <c r="L1845" s="53"/>
      <c r="M1845" s="160"/>
      <c r="N1845" s="243"/>
      <c r="O1845" s="244"/>
      <c r="P1845" s="53"/>
      <c r="Q1845" s="53"/>
      <c r="R1845" s="34"/>
    </row>
    <row r="1846" spans="1:18" hidden="1">
      <c r="A1846" s="53"/>
      <c r="B1846" s="90"/>
      <c r="C1846" s="53"/>
      <c r="D1846" s="53"/>
      <c r="E1846" s="53"/>
      <c r="F1846" s="53"/>
      <c r="G1846" s="34"/>
      <c r="H1846" s="53"/>
      <c r="I1846" s="34"/>
      <c r="J1846" s="53"/>
      <c r="K1846" s="53"/>
      <c r="L1846" s="53"/>
      <c r="M1846" s="160"/>
      <c r="N1846" s="243"/>
      <c r="O1846" s="244"/>
      <c r="P1846" s="53"/>
      <c r="Q1846" s="53"/>
      <c r="R1846" s="34"/>
    </row>
    <row r="1847" spans="1:18" hidden="1">
      <c r="A1847" s="53"/>
      <c r="B1847" s="90"/>
      <c r="C1847" s="53"/>
      <c r="D1847" s="53"/>
      <c r="E1847" s="53"/>
      <c r="F1847" s="53"/>
      <c r="G1847" s="34"/>
      <c r="H1847" s="53"/>
      <c r="I1847" s="34"/>
      <c r="J1847" s="53"/>
      <c r="K1847" s="53"/>
      <c r="L1847" s="53"/>
      <c r="M1847" s="160"/>
      <c r="N1847" s="243"/>
      <c r="O1847" s="244"/>
      <c r="P1847" s="53"/>
      <c r="Q1847" s="53"/>
      <c r="R1847" s="34"/>
    </row>
    <row r="1848" spans="1:18" hidden="1">
      <c r="A1848" s="53"/>
      <c r="B1848" s="90"/>
      <c r="C1848" s="53"/>
      <c r="D1848" s="53"/>
      <c r="E1848" s="53"/>
      <c r="F1848" s="53"/>
      <c r="G1848" s="34"/>
      <c r="H1848" s="53"/>
      <c r="I1848" s="34"/>
      <c r="J1848" s="53"/>
      <c r="K1848" s="53"/>
      <c r="L1848" s="53"/>
      <c r="M1848" s="160"/>
      <c r="N1848" s="243"/>
      <c r="O1848" s="244"/>
      <c r="P1848" s="53"/>
      <c r="Q1848" s="53"/>
      <c r="R1848" s="34"/>
    </row>
    <row r="1849" spans="1:18" hidden="1">
      <c r="A1849" s="53"/>
      <c r="B1849" s="90"/>
      <c r="C1849" s="53"/>
      <c r="D1849" s="53"/>
      <c r="E1849" s="53"/>
      <c r="F1849" s="53"/>
      <c r="G1849" s="34"/>
      <c r="H1849" s="53"/>
      <c r="I1849" s="34"/>
      <c r="J1849" s="53"/>
      <c r="K1849" s="53"/>
      <c r="L1849" s="53"/>
      <c r="M1849" s="160"/>
      <c r="N1849" s="243"/>
      <c r="O1849" s="244"/>
      <c r="P1849" s="53"/>
      <c r="Q1849" s="53"/>
      <c r="R1849" s="34"/>
    </row>
    <row r="1850" spans="1:18" hidden="1">
      <c r="A1850" s="53"/>
      <c r="B1850" s="90"/>
      <c r="C1850" s="53"/>
      <c r="D1850" s="53"/>
      <c r="E1850" s="53"/>
      <c r="F1850" s="53"/>
      <c r="G1850" s="34"/>
      <c r="H1850" s="53"/>
      <c r="I1850" s="34"/>
      <c r="J1850" s="53"/>
      <c r="K1850" s="53"/>
      <c r="L1850" s="53"/>
      <c r="M1850" s="160"/>
      <c r="N1850" s="243"/>
      <c r="O1850" s="244"/>
      <c r="P1850" s="53"/>
      <c r="Q1850" s="53"/>
      <c r="R1850" s="34"/>
    </row>
    <row r="1851" spans="1:18" hidden="1">
      <c r="A1851" s="53"/>
      <c r="B1851" s="90"/>
      <c r="C1851" s="53"/>
      <c r="D1851" s="53"/>
      <c r="E1851" s="53"/>
      <c r="F1851" s="53"/>
      <c r="G1851" s="34"/>
      <c r="H1851" s="53"/>
      <c r="I1851" s="34"/>
      <c r="J1851" s="53"/>
      <c r="K1851" s="53"/>
      <c r="L1851" s="53"/>
      <c r="M1851" s="160"/>
      <c r="N1851" s="243"/>
      <c r="O1851" s="244"/>
      <c r="P1851" s="53"/>
      <c r="Q1851" s="53"/>
      <c r="R1851" s="34"/>
    </row>
    <row r="1852" spans="1:18" hidden="1">
      <c r="A1852" s="53"/>
      <c r="B1852" s="90"/>
      <c r="C1852" s="53"/>
      <c r="D1852" s="53"/>
      <c r="E1852" s="53"/>
      <c r="F1852" s="53"/>
      <c r="G1852" s="34"/>
      <c r="H1852" s="53"/>
      <c r="I1852" s="34"/>
      <c r="J1852" s="53"/>
      <c r="K1852" s="53"/>
      <c r="L1852" s="53"/>
      <c r="M1852" s="160"/>
      <c r="N1852" s="243"/>
      <c r="O1852" s="244"/>
      <c r="P1852" s="53"/>
      <c r="Q1852" s="53"/>
      <c r="R1852" s="34"/>
    </row>
    <row r="1853" spans="1:18" hidden="1">
      <c r="A1853" s="53"/>
      <c r="B1853" s="90"/>
      <c r="C1853" s="53"/>
      <c r="D1853" s="53"/>
      <c r="E1853" s="53"/>
      <c r="F1853" s="53"/>
      <c r="G1853" s="34"/>
      <c r="H1853" s="53"/>
      <c r="I1853" s="34"/>
      <c r="J1853" s="53"/>
      <c r="K1853" s="53"/>
      <c r="L1853" s="53"/>
      <c r="M1853" s="160"/>
      <c r="N1853" s="243"/>
      <c r="O1853" s="244"/>
      <c r="P1853" s="53"/>
      <c r="Q1853" s="53"/>
      <c r="R1853" s="34"/>
    </row>
    <row r="1854" spans="1:18" hidden="1">
      <c r="A1854" s="53"/>
      <c r="B1854" s="90"/>
      <c r="C1854" s="53"/>
      <c r="D1854" s="53"/>
      <c r="E1854" s="53"/>
      <c r="F1854" s="53"/>
      <c r="G1854" s="34"/>
      <c r="H1854" s="53"/>
      <c r="I1854" s="34"/>
      <c r="J1854" s="53"/>
      <c r="K1854" s="53"/>
      <c r="L1854" s="53"/>
      <c r="M1854" s="160"/>
      <c r="N1854" s="243"/>
      <c r="O1854" s="244"/>
      <c r="P1854" s="53"/>
      <c r="Q1854" s="53"/>
      <c r="R1854" s="34"/>
    </row>
    <row r="1855" spans="1:18" hidden="1">
      <c r="A1855" s="53"/>
      <c r="B1855" s="90"/>
      <c r="C1855" s="53"/>
      <c r="D1855" s="53"/>
      <c r="E1855" s="53"/>
      <c r="F1855" s="53"/>
      <c r="G1855" s="34"/>
      <c r="H1855" s="53"/>
      <c r="I1855" s="34"/>
      <c r="J1855" s="53"/>
      <c r="K1855" s="53"/>
      <c r="L1855" s="53"/>
      <c r="M1855" s="160"/>
      <c r="N1855" s="243"/>
      <c r="O1855" s="244"/>
      <c r="P1855" s="53"/>
      <c r="Q1855" s="53"/>
      <c r="R1855" s="34"/>
    </row>
    <row r="1856" spans="1:18" hidden="1">
      <c r="A1856" s="53"/>
      <c r="B1856" s="90"/>
      <c r="C1856" s="53"/>
      <c r="D1856" s="53"/>
      <c r="E1856" s="53"/>
      <c r="F1856" s="53"/>
      <c r="G1856" s="34"/>
      <c r="H1856" s="53"/>
      <c r="I1856" s="34"/>
      <c r="J1856" s="53"/>
      <c r="K1856" s="53"/>
      <c r="L1856" s="53"/>
      <c r="M1856" s="160"/>
      <c r="N1856" s="243"/>
      <c r="O1856" s="244"/>
      <c r="P1856" s="53"/>
      <c r="Q1856" s="53"/>
      <c r="R1856" s="34"/>
    </row>
    <row r="1857" spans="1:18" hidden="1">
      <c r="A1857" s="53"/>
      <c r="B1857" s="90"/>
      <c r="C1857" s="53"/>
      <c r="D1857" s="53"/>
      <c r="E1857" s="53"/>
      <c r="F1857" s="53"/>
      <c r="G1857" s="34"/>
      <c r="H1857" s="53"/>
      <c r="I1857" s="34"/>
      <c r="J1857" s="53"/>
      <c r="K1857" s="53"/>
      <c r="L1857" s="53"/>
      <c r="M1857" s="160"/>
      <c r="N1857" s="243"/>
      <c r="O1857" s="244"/>
      <c r="P1857" s="53"/>
      <c r="Q1857" s="53"/>
      <c r="R1857" s="34"/>
    </row>
    <row r="1858" spans="1:18" hidden="1">
      <c r="A1858" s="53"/>
      <c r="B1858" s="90"/>
      <c r="C1858" s="53"/>
      <c r="D1858" s="53"/>
      <c r="E1858" s="53"/>
      <c r="F1858" s="53"/>
      <c r="G1858" s="34"/>
      <c r="H1858" s="53"/>
      <c r="I1858" s="34"/>
      <c r="J1858" s="53"/>
      <c r="K1858" s="53"/>
      <c r="L1858" s="53"/>
      <c r="M1858" s="160"/>
      <c r="N1858" s="243"/>
      <c r="O1858" s="244"/>
      <c r="P1858" s="53"/>
      <c r="Q1858" s="53"/>
      <c r="R1858" s="34"/>
    </row>
    <row r="1859" spans="1:18" hidden="1">
      <c r="A1859" s="53"/>
      <c r="B1859" s="90"/>
      <c r="C1859" s="53"/>
      <c r="D1859" s="53"/>
      <c r="E1859" s="53"/>
      <c r="F1859" s="53"/>
      <c r="G1859" s="34"/>
      <c r="H1859" s="53"/>
      <c r="I1859" s="34"/>
      <c r="J1859" s="53"/>
      <c r="K1859" s="53"/>
      <c r="L1859" s="53"/>
      <c r="M1859" s="160"/>
      <c r="N1859" s="243"/>
      <c r="O1859" s="244"/>
      <c r="P1859" s="53"/>
      <c r="Q1859" s="53"/>
      <c r="R1859" s="34"/>
    </row>
    <row r="1860" spans="1:18" hidden="1">
      <c r="A1860" s="53"/>
      <c r="B1860" s="90"/>
      <c r="C1860" s="53"/>
      <c r="D1860" s="53"/>
      <c r="E1860" s="53"/>
      <c r="F1860" s="53"/>
      <c r="G1860" s="34"/>
      <c r="H1860" s="53"/>
      <c r="I1860" s="34"/>
      <c r="J1860" s="53"/>
      <c r="K1860" s="53"/>
      <c r="L1860" s="53"/>
      <c r="M1860" s="160"/>
      <c r="N1860" s="243"/>
      <c r="O1860" s="244"/>
      <c r="P1860" s="53"/>
      <c r="Q1860" s="53"/>
      <c r="R1860" s="34"/>
    </row>
    <row r="1861" spans="1:18" hidden="1">
      <c r="A1861" s="53"/>
      <c r="B1861" s="90"/>
      <c r="C1861" s="53"/>
      <c r="D1861" s="53"/>
      <c r="E1861" s="53"/>
      <c r="F1861" s="53"/>
      <c r="G1861" s="34"/>
      <c r="H1861" s="53"/>
      <c r="I1861" s="34"/>
      <c r="J1861" s="53"/>
      <c r="K1861" s="53"/>
      <c r="L1861" s="53"/>
      <c r="M1861" s="160"/>
      <c r="N1861" s="243"/>
      <c r="O1861" s="244"/>
      <c r="P1861" s="53"/>
      <c r="Q1861" s="53"/>
      <c r="R1861" s="34"/>
    </row>
    <row r="1862" spans="1:18" hidden="1">
      <c r="A1862" s="53"/>
      <c r="B1862" s="90"/>
      <c r="C1862" s="53"/>
      <c r="D1862" s="53"/>
      <c r="E1862" s="53"/>
      <c r="F1862" s="53"/>
      <c r="G1862" s="34"/>
      <c r="H1862" s="53"/>
      <c r="I1862" s="34"/>
      <c r="J1862" s="53"/>
      <c r="K1862" s="53"/>
      <c r="L1862" s="53"/>
      <c r="M1862" s="160"/>
      <c r="N1862" s="243"/>
      <c r="O1862" s="244"/>
      <c r="P1862" s="53"/>
      <c r="Q1862" s="53"/>
      <c r="R1862" s="34"/>
    </row>
    <row r="1863" spans="1:18" hidden="1">
      <c r="A1863" s="53"/>
      <c r="B1863" s="90"/>
      <c r="C1863" s="53"/>
      <c r="D1863" s="53"/>
      <c r="E1863" s="53"/>
      <c r="F1863" s="53"/>
      <c r="G1863" s="34"/>
      <c r="H1863" s="53"/>
      <c r="I1863" s="34"/>
      <c r="J1863" s="53"/>
      <c r="K1863" s="53"/>
      <c r="L1863" s="53"/>
      <c r="M1863" s="160"/>
      <c r="N1863" s="243"/>
      <c r="O1863" s="244"/>
      <c r="P1863" s="53"/>
      <c r="Q1863" s="53"/>
      <c r="R1863" s="34"/>
    </row>
    <row r="1864" spans="1:18" hidden="1">
      <c r="A1864" s="53"/>
      <c r="B1864" s="90"/>
      <c r="C1864" s="53"/>
      <c r="D1864" s="53"/>
      <c r="E1864" s="53"/>
      <c r="F1864" s="53"/>
      <c r="G1864" s="34"/>
      <c r="H1864" s="53"/>
      <c r="I1864" s="34"/>
      <c r="J1864" s="53"/>
      <c r="K1864" s="53"/>
      <c r="L1864" s="53"/>
      <c r="M1864" s="160"/>
      <c r="N1864" s="243"/>
      <c r="O1864" s="244"/>
      <c r="P1864" s="53"/>
      <c r="Q1864" s="53"/>
      <c r="R1864" s="34"/>
    </row>
    <row r="1865" spans="1:18" hidden="1">
      <c r="A1865" s="53"/>
      <c r="B1865" s="90"/>
      <c r="C1865" s="53"/>
      <c r="D1865" s="53"/>
      <c r="E1865" s="53"/>
      <c r="F1865" s="53"/>
      <c r="G1865" s="34"/>
      <c r="H1865" s="53"/>
      <c r="I1865" s="34"/>
      <c r="J1865" s="53"/>
      <c r="K1865" s="53"/>
      <c r="L1865" s="53"/>
      <c r="M1865" s="160"/>
      <c r="N1865" s="243"/>
      <c r="O1865" s="244"/>
      <c r="P1865" s="53"/>
      <c r="Q1865" s="53"/>
      <c r="R1865" s="34"/>
    </row>
    <row r="1866" spans="1:18" hidden="1">
      <c r="A1866" s="53"/>
      <c r="B1866" s="90"/>
      <c r="C1866" s="53"/>
      <c r="D1866" s="53"/>
      <c r="E1866" s="53"/>
      <c r="F1866" s="53"/>
      <c r="G1866" s="34"/>
      <c r="H1866" s="53"/>
      <c r="I1866" s="34"/>
      <c r="J1866" s="53"/>
      <c r="K1866" s="53"/>
      <c r="L1866" s="53"/>
      <c r="M1866" s="160"/>
      <c r="N1866" s="243"/>
      <c r="O1866" s="244"/>
      <c r="P1866" s="53"/>
      <c r="Q1866" s="53"/>
      <c r="R1866" s="34"/>
    </row>
    <row r="1867" spans="1:18" hidden="1">
      <c r="A1867" s="53"/>
      <c r="B1867" s="90"/>
      <c r="C1867" s="53"/>
      <c r="D1867" s="53"/>
      <c r="E1867" s="53"/>
      <c r="F1867" s="53"/>
      <c r="G1867" s="34"/>
      <c r="H1867" s="53"/>
      <c r="I1867" s="34"/>
      <c r="J1867" s="53"/>
      <c r="K1867" s="53"/>
      <c r="L1867" s="53"/>
      <c r="M1867" s="160"/>
      <c r="N1867" s="243"/>
      <c r="O1867" s="244"/>
      <c r="P1867" s="53"/>
      <c r="Q1867" s="53"/>
      <c r="R1867" s="34"/>
    </row>
    <row r="1868" spans="1:18" hidden="1">
      <c r="A1868" s="53"/>
      <c r="B1868" s="90"/>
      <c r="C1868" s="53"/>
      <c r="D1868" s="53"/>
      <c r="E1868" s="53"/>
      <c r="F1868" s="53"/>
      <c r="G1868" s="34"/>
      <c r="H1868" s="53"/>
      <c r="I1868" s="34"/>
      <c r="J1868" s="53"/>
      <c r="K1868" s="53"/>
      <c r="L1868" s="53"/>
      <c r="M1868" s="160"/>
      <c r="N1868" s="243"/>
      <c r="O1868" s="244"/>
      <c r="P1868" s="53"/>
      <c r="Q1868" s="53"/>
      <c r="R1868" s="34"/>
    </row>
    <row r="1869" spans="1:18" hidden="1">
      <c r="A1869" s="53"/>
      <c r="B1869" s="90"/>
      <c r="C1869" s="53"/>
      <c r="D1869" s="53"/>
      <c r="E1869" s="53"/>
      <c r="F1869" s="53"/>
      <c r="G1869" s="34"/>
      <c r="H1869" s="53"/>
      <c r="I1869" s="34"/>
      <c r="J1869" s="53"/>
      <c r="K1869" s="53"/>
      <c r="L1869" s="53"/>
      <c r="M1869" s="160"/>
      <c r="N1869" s="243"/>
      <c r="O1869" s="244"/>
      <c r="P1869" s="53"/>
      <c r="Q1869" s="53"/>
      <c r="R1869" s="34"/>
    </row>
    <row r="1870" spans="1:18" hidden="1">
      <c r="A1870" s="53"/>
      <c r="B1870" s="90"/>
      <c r="C1870" s="53"/>
      <c r="D1870" s="53"/>
      <c r="E1870" s="53"/>
      <c r="F1870" s="53"/>
      <c r="G1870" s="34"/>
      <c r="H1870" s="53"/>
      <c r="I1870" s="34"/>
      <c r="J1870" s="53"/>
      <c r="K1870" s="53"/>
      <c r="L1870" s="53"/>
      <c r="M1870" s="160"/>
      <c r="N1870" s="243"/>
      <c r="O1870" s="244"/>
      <c r="P1870" s="53"/>
      <c r="Q1870" s="53"/>
      <c r="R1870" s="34"/>
    </row>
    <row r="1871" spans="1:18" hidden="1">
      <c r="A1871" s="53"/>
      <c r="B1871" s="90"/>
      <c r="C1871" s="53"/>
      <c r="D1871" s="53"/>
      <c r="E1871" s="53"/>
      <c r="F1871" s="53"/>
      <c r="G1871" s="34"/>
      <c r="H1871" s="53"/>
      <c r="I1871" s="34"/>
      <c r="J1871" s="53"/>
      <c r="K1871" s="53"/>
      <c r="L1871" s="53"/>
      <c r="M1871" s="160"/>
      <c r="N1871" s="243"/>
      <c r="O1871" s="244"/>
      <c r="P1871" s="53"/>
      <c r="Q1871" s="53"/>
      <c r="R1871" s="34"/>
    </row>
    <row r="1872" spans="1:18" hidden="1">
      <c r="A1872" s="53"/>
      <c r="B1872" s="90"/>
      <c r="C1872" s="53"/>
      <c r="D1872" s="53"/>
      <c r="E1872" s="53"/>
      <c r="F1872" s="53"/>
      <c r="G1872" s="34"/>
      <c r="H1872" s="53"/>
      <c r="I1872" s="34"/>
      <c r="J1872" s="53"/>
      <c r="K1872" s="53"/>
      <c r="L1872" s="53"/>
      <c r="M1872" s="160"/>
      <c r="N1872" s="243"/>
      <c r="O1872" s="244"/>
      <c r="P1872" s="53"/>
      <c r="Q1872" s="53"/>
      <c r="R1872" s="34"/>
    </row>
    <row r="1873" spans="1:18" hidden="1">
      <c r="A1873" s="53"/>
      <c r="B1873" s="90"/>
      <c r="C1873" s="53"/>
      <c r="D1873" s="53"/>
      <c r="E1873" s="53"/>
      <c r="F1873" s="53"/>
      <c r="G1873" s="34"/>
      <c r="H1873" s="53"/>
      <c r="I1873" s="34"/>
      <c r="J1873" s="53"/>
      <c r="K1873" s="53"/>
      <c r="L1873" s="53"/>
      <c r="M1873" s="160"/>
      <c r="N1873" s="243"/>
      <c r="O1873" s="244"/>
      <c r="P1873" s="53"/>
      <c r="Q1873" s="53"/>
      <c r="R1873" s="34"/>
    </row>
    <row r="1874" spans="1:18" hidden="1">
      <c r="A1874" s="53"/>
      <c r="B1874" s="90"/>
      <c r="C1874" s="53"/>
      <c r="D1874" s="53"/>
      <c r="E1874" s="53"/>
      <c r="F1874" s="53"/>
      <c r="G1874" s="34"/>
      <c r="H1874" s="53"/>
      <c r="I1874" s="34"/>
      <c r="J1874" s="53"/>
      <c r="K1874" s="53"/>
      <c r="L1874" s="53"/>
      <c r="M1874" s="160"/>
      <c r="N1874" s="243"/>
      <c r="O1874" s="244"/>
      <c r="P1874" s="53"/>
      <c r="Q1874" s="53"/>
      <c r="R1874" s="34"/>
    </row>
    <row r="1875" spans="1:18" hidden="1">
      <c r="A1875" s="53"/>
      <c r="B1875" s="90"/>
      <c r="C1875" s="53"/>
      <c r="D1875" s="53"/>
      <c r="E1875" s="53"/>
      <c r="F1875" s="53"/>
      <c r="G1875" s="34"/>
      <c r="H1875" s="53"/>
      <c r="I1875" s="34"/>
      <c r="J1875" s="53"/>
      <c r="K1875" s="53"/>
      <c r="L1875" s="53"/>
      <c r="M1875" s="160"/>
      <c r="N1875" s="243"/>
      <c r="O1875" s="244"/>
      <c r="P1875" s="53"/>
      <c r="Q1875" s="53"/>
      <c r="R1875" s="34"/>
    </row>
    <row r="1876" spans="1:18" hidden="1">
      <c r="A1876" s="53"/>
      <c r="B1876" s="90"/>
      <c r="C1876" s="53"/>
      <c r="D1876" s="53"/>
      <c r="E1876" s="53"/>
      <c r="F1876" s="53"/>
      <c r="G1876" s="34"/>
      <c r="H1876" s="53"/>
      <c r="I1876" s="34"/>
      <c r="J1876" s="53"/>
      <c r="K1876" s="53"/>
      <c r="L1876" s="53"/>
      <c r="M1876" s="160"/>
      <c r="N1876" s="243"/>
      <c r="O1876" s="244"/>
      <c r="P1876" s="53"/>
      <c r="Q1876" s="53"/>
      <c r="R1876" s="34"/>
    </row>
    <row r="1877" spans="1:18" hidden="1">
      <c r="A1877" s="53"/>
      <c r="B1877" s="90"/>
      <c r="C1877" s="53"/>
      <c r="D1877" s="53"/>
      <c r="E1877" s="53"/>
      <c r="F1877" s="53"/>
      <c r="G1877" s="34"/>
      <c r="H1877" s="53"/>
      <c r="I1877" s="34"/>
      <c r="J1877" s="53"/>
      <c r="K1877" s="53"/>
      <c r="L1877" s="53"/>
      <c r="M1877" s="160"/>
      <c r="N1877" s="243"/>
      <c r="O1877" s="244"/>
      <c r="P1877" s="53"/>
      <c r="Q1877" s="53"/>
      <c r="R1877" s="34"/>
    </row>
    <row r="1878" spans="1:18" hidden="1">
      <c r="A1878" s="53"/>
      <c r="B1878" s="90"/>
      <c r="C1878" s="53"/>
      <c r="D1878" s="53"/>
      <c r="E1878" s="53"/>
      <c r="F1878" s="53"/>
      <c r="G1878" s="34"/>
      <c r="H1878" s="53"/>
      <c r="I1878" s="34"/>
      <c r="J1878" s="53"/>
      <c r="K1878" s="53"/>
      <c r="L1878" s="53"/>
      <c r="M1878" s="160"/>
      <c r="N1878" s="243"/>
      <c r="O1878" s="244"/>
      <c r="P1878" s="53"/>
      <c r="Q1878" s="53"/>
      <c r="R1878" s="34"/>
    </row>
    <row r="1879" spans="1:18" hidden="1">
      <c r="A1879" s="53"/>
      <c r="B1879" s="90"/>
      <c r="C1879" s="53"/>
      <c r="D1879" s="53"/>
      <c r="E1879" s="53"/>
      <c r="F1879" s="53"/>
      <c r="G1879" s="34"/>
      <c r="H1879" s="53"/>
      <c r="I1879" s="34"/>
      <c r="J1879" s="53"/>
      <c r="K1879" s="53"/>
      <c r="L1879" s="53"/>
      <c r="M1879" s="160"/>
      <c r="N1879" s="243"/>
      <c r="O1879" s="244"/>
      <c r="P1879" s="53"/>
      <c r="Q1879" s="53"/>
      <c r="R1879" s="34"/>
    </row>
    <row r="1880" spans="1:18" hidden="1">
      <c r="A1880" s="53"/>
      <c r="B1880" s="90"/>
      <c r="C1880" s="53"/>
      <c r="D1880" s="53"/>
      <c r="E1880" s="53"/>
      <c r="F1880" s="53"/>
      <c r="G1880" s="34"/>
      <c r="H1880" s="53"/>
      <c r="I1880" s="34"/>
      <c r="J1880" s="53"/>
      <c r="K1880" s="53"/>
      <c r="L1880" s="53"/>
      <c r="M1880" s="160"/>
      <c r="N1880" s="243"/>
      <c r="O1880" s="244"/>
      <c r="P1880" s="53"/>
      <c r="Q1880" s="53"/>
      <c r="R1880" s="34"/>
    </row>
    <row r="1881" spans="1:18" hidden="1">
      <c r="A1881" s="53"/>
      <c r="B1881" s="90"/>
      <c r="C1881" s="53"/>
      <c r="D1881" s="53"/>
      <c r="E1881" s="53"/>
      <c r="F1881" s="53"/>
      <c r="G1881" s="34"/>
      <c r="H1881" s="53"/>
      <c r="I1881" s="34"/>
      <c r="J1881" s="53"/>
      <c r="K1881" s="53"/>
      <c r="L1881" s="53"/>
      <c r="M1881" s="160"/>
      <c r="N1881" s="243"/>
      <c r="O1881" s="244"/>
      <c r="P1881" s="53"/>
      <c r="Q1881" s="53"/>
      <c r="R1881" s="34"/>
    </row>
    <row r="1882" spans="1:18" hidden="1">
      <c r="A1882" s="53"/>
      <c r="B1882" s="90"/>
      <c r="C1882" s="80"/>
      <c r="D1882" s="80"/>
      <c r="E1882" s="53"/>
      <c r="F1882" s="53"/>
      <c r="G1882" s="34"/>
      <c r="H1882" s="53"/>
      <c r="I1882" s="34"/>
      <c r="J1882" s="80"/>
      <c r="K1882" s="80"/>
      <c r="L1882" s="80"/>
      <c r="M1882" s="160"/>
      <c r="N1882" s="243"/>
      <c r="O1882" s="244"/>
      <c r="P1882" s="53"/>
      <c r="Q1882" s="53"/>
      <c r="R1882" s="34"/>
    </row>
    <row r="1883" spans="1:18" hidden="1">
      <c r="A1883" s="53"/>
      <c r="B1883" s="90"/>
      <c r="C1883" s="80"/>
      <c r="D1883" s="80"/>
      <c r="E1883" s="53"/>
      <c r="F1883" s="53"/>
      <c r="G1883" s="34"/>
      <c r="H1883" s="53"/>
      <c r="I1883" s="34"/>
      <c r="J1883" s="80"/>
      <c r="K1883" s="80"/>
      <c r="L1883" s="80"/>
      <c r="M1883" s="160"/>
      <c r="N1883" s="243"/>
      <c r="O1883" s="244"/>
      <c r="P1883" s="53"/>
      <c r="Q1883" s="53"/>
      <c r="R1883" s="34"/>
    </row>
    <row r="1884" spans="1:18" hidden="1">
      <c r="A1884" s="53"/>
      <c r="B1884" s="90"/>
      <c r="C1884" s="53"/>
      <c r="D1884" s="53"/>
      <c r="E1884" s="53"/>
      <c r="F1884" s="53"/>
      <c r="G1884" s="34"/>
      <c r="H1884" s="53"/>
      <c r="I1884" s="34"/>
      <c r="J1884" s="53"/>
      <c r="K1884" s="53"/>
      <c r="L1884" s="53"/>
      <c r="M1884" s="160"/>
      <c r="N1884" s="243"/>
      <c r="O1884" s="244"/>
      <c r="P1884" s="53"/>
      <c r="Q1884" s="53"/>
      <c r="R1884" s="34"/>
    </row>
    <row r="1885" spans="1:18" hidden="1">
      <c r="A1885" s="53"/>
      <c r="B1885" s="90"/>
      <c r="C1885" s="53"/>
      <c r="D1885" s="53"/>
      <c r="E1885" s="53"/>
      <c r="F1885" s="53"/>
      <c r="G1885" s="34"/>
      <c r="H1885" s="53"/>
      <c r="I1885" s="34"/>
      <c r="J1885" s="53"/>
      <c r="K1885" s="53"/>
      <c r="L1885" s="53"/>
      <c r="M1885" s="160"/>
      <c r="N1885" s="243"/>
      <c r="O1885" s="244"/>
      <c r="P1885" s="53"/>
      <c r="Q1885" s="53"/>
      <c r="R1885" s="34"/>
    </row>
    <row r="1886" spans="1:18" hidden="1">
      <c r="A1886" s="53"/>
      <c r="B1886" s="90"/>
      <c r="C1886" s="53"/>
      <c r="D1886" s="53"/>
      <c r="E1886" s="53"/>
      <c r="F1886" s="53"/>
      <c r="G1886" s="34"/>
      <c r="H1886" s="53"/>
      <c r="I1886" s="34"/>
      <c r="J1886" s="53"/>
      <c r="K1886" s="53"/>
      <c r="L1886" s="53"/>
      <c r="M1886" s="160"/>
      <c r="N1886" s="243"/>
      <c r="O1886" s="244"/>
      <c r="P1886" s="53"/>
      <c r="Q1886" s="53"/>
      <c r="R1886" s="34"/>
    </row>
    <row r="1887" spans="1:18" hidden="1">
      <c r="A1887" s="53"/>
      <c r="B1887" s="90"/>
      <c r="C1887" s="53"/>
      <c r="D1887" s="53"/>
      <c r="E1887" s="53"/>
      <c r="F1887" s="53"/>
      <c r="G1887" s="34"/>
      <c r="H1887" s="53"/>
      <c r="I1887" s="34"/>
      <c r="J1887" s="53"/>
      <c r="K1887" s="53"/>
      <c r="L1887" s="53"/>
      <c r="M1887" s="160"/>
      <c r="N1887" s="243"/>
      <c r="O1887" s="244"/>
      <c r="P1887" s="53"/>
      <c r="Q1887" s="53"/>
      <c r="R1887" s="34"/>
    </row>
    <row r="1888" spans="1:18" hidden="1">
      <c r="A1888" s="53"/>
      <c r="B1888" s="90"/>
      <c r="C1888" s="53"/>
      <c r="D1888" s="53"/>
      <c r="E1888" s="53"/>
      <c r="F1888" s="53"/>
      <c r="G1888" s="34"/>
      <c r="H1888" s="53"/>
      <c r="I1888" s="34"/>
      <c r="J1888" s="53"/>
      <c r="K1888" s="53"/>
      <c r="L1888" s="53"/>
      <c r="M1888" s="160"/>
      <c r="N1888" s="243"/>
      <c r="O1888" s="244"/>
      <c r="P1888" s="53"/>
      <c r="Q1888" s="53"/>
      <c r="R1888" s="34"/>
    </row>
    <row r="1889" spans="1:18" hidden="1">
      <c r="A1889" s="53"/>
      <c r="B1889" s="90"/>
      <c r="C1889" s="53"/>
      <c r="D1889" s="53"/>
      <c r="E1889" s="53"/>
      <c r="F1889" s="53"/>
      <c r="G1889" s="34"/>
      <c r="H1889" s="53"/>
      <c r="I1889" s="34"/>
      <c r="J1889" s="53"/>
      <c r="K1889" s="53"/>
      <c r="L1889" s="53"/>
      <c r="M1889" s="160"/>
      <c r="N1889" s="243"/>
      <c r="O1889" s="244"/>
      <c r="P1889" s="53"/>
      <c r="Q1889" s="53"/>
      <c r="R1889" s="34"/>
    </row>
    <row r="1890" spans="1:18" hidden="1">
      <c r="A1890" s="53"/>
      <c r="B1890" s="90"/>
      <c r="C1890" s="53"/>
      <c r="D1890" s="53"/>
      <c r="E1890" s="53"/>
      <c r="F1890" s="53"/>
      <c r="G1890" s="34"/>
      <c r="H1890" s="53"/>
      <c r="I1890" s="34"/>
      <c r="J1890" s="53"/>
      <c r="K1890" s="53"/>
      <c r="L1890" s="53"/>
      <c r="M1890" s="160"/>
      <c r="N1890" s="243"/>
      <c r="O1890" s="244"/>
      <c r="P1890" s="53"/>
      <c r="Q1890" s="53"/>
      <c r="R1890" s="34"/>
    </row>
    <row r="1891" spans="1:18" hidden="1">
      <c r="A1891" s="53"/>
      <c r="B1891" s="90"/>
      <c r="C1891" s="53"/>
      <c r="D1891" s="53"/>
      <c r="E1891" s="53"/>
      <c r="F1891" s="53"/>
      <c r="G1891" s="34"/>
      <c r="H1891" s="53"/>
      <c r="I1891" s="34"/>
      <c r="J1891" s="53"/>
      <c r="K1891" s="53"/>
      <c r="L1891" s="53"/>
      <c r="M1891" s="160"/>
      <c r="N1891" s="243"/>
      <c r="O1891" s="244"/>
      <c r="P1891" s="53"/>
      <c r="Q1891" s="53"/>
      <c r="R1891" s="34"/>
    </row>
    <row r="1892" spans="1:18" hidden="1">
      <c r="A1892" s="53"/>
      <c r="B1892" s="90"/>
      <c r="C1892" s="53"/>
      <c r="D1892" s="53"/>
      <c r="E1892" s="53"/>
      <c r="F1892" s="53"/>
      <c r="G1892" s="34"/>
      <c r="H1892" s="53"/>
      <c r="I1892" s="34"/>
      <c r="J1892" s="53"/>
      <c r="K1892" s="53"/>
      <c r="L1892" s="53"/>
      <c r="M1892" s="160"/>
      <c r="N1892" s="243"/>
      <c r="O1892" s="244"/>
      <c r="P1892" s="53"/>
      <c r="Q1892" s="53"/>
      <c r="R1892" s="34"/>
    </row>
    <row r="1893" spans="1:18" hidden="1">
      <c r="A1893" s="53"/>
      <c r="B1893" s="90"/>
      <c r="C1893" s="53"/>
      <c r="D1893" s="53"/>
      <c r="E1893" s="53"/>
      <c r="F1893" s="53"/>
      <c r="G1893" s="34"/>
      <c r="H1893" s="53"/>
      <c r="I1893" s="34"/>
      <c r="J1893" s="53"/>
      <c r="K1893" s="53"/>
      <c r="L1893" s="53"/>
      <c r="M1893" s="160"/>
      <c r="N1893" s="243"/>
      <c r="O1893" s="244"/>
      <c r="P1893" s="53"/>
      <c r="Q1893" s="53"/>
      <c r="R1893" s="34"/>
    </row>
    <row r="1894" spans="1:18" hidden="1">
      <c r="A1894" s="53"/>
      <c r="B1894" s="90"/>
      <c r="C1894" s="53"/>
      <c r="D1894" s="53"/>
      <c r="E1894" s="53"/>
      <c r="F1894" s="53"/>
      <c r="G1894" s="34"/>
      <c r="H1894" s="53"/>
      <c r="I1894" s="34"/>
      <c r="J1894" s="53"/>
      <c r="K1894" s="53"/>
      <c r="L1894" s="53"/>
      <c r="M1894" s="160"/>
      <c r="N1894" s="243"/>
      <c r="O1894" s="244"/>
      <c r="P1894" s="53"/>
      <c r="Q1894" s="53"/>
      <c r="R1894" s="34"/>
    </row>
    <row r="1895" spans="1:18" hidden="1">
      <c r="A1895" s="53"/>
      <c r="B1895" s="90"/>
      <c r="C1895" s="53"/>
      <c r="D1895" s="53"/>
      <c r="E1895" s="53"/>
      <c r="F1895" s="53"/>
      <c r="G1895" s="34"/>
      <c r="H1895" s="53"/>
      <c r="I1895" s="34"/>
      <c r="J1895" s="53"/>
      <c r="K1895" s="53"/>
      <c r="L1895" s="53"/>
      <c r="M1895" s="160"/>
      <c r="N1895" s="243"/>
      <c r="O1895" s="244"/>
      <c r="P1895" s="53"/>
      <c r="Q1895" s="53"/>
      <c r="R1895" s="34"/>
    </row>
    <row r="1896" spans="1:18" hidden="1">
      <c r="A1896" s="53"/>
      <c r="B1896" s="90"/>
      <c r="C1896" s="53"/>
      <c r="D1896" s="53"/>
      <c r="E1896" s="53"/>
      <c r="F1896" s="53"/>
      <c r="G1896" s="34"/>
      <c r="H1896" s="53"/>
      <c r="I1896" s="34"/>
      <c r="J1896" s="53"/>
      <c r="K1896" s="53"/>
      <c r="L1896" s="53"/>
      <c r="M1896" s="160"/>
      <c r="N1896" s="243"/>
      <c r="O1896" s="244"/>
      <c r="P1896" s="53"/>
      <c r="Q1896" s="53"/>
      <c r="R1896" s="34"/>
    </row>
    <row r="1897" spans="1:18" hidden="1">
      <c r="A1897" s="53"/>
      <c r="B1897" s="90"/>
      <c r="C1897" s="53"/>
      <c r="D1897" s="53"/>
      <c r="E1897" s="53"/>
      <c r="F1897" s="53"/>
      <c r="G1897" s="34"/>
      <c r="H1897" s="53"/>
      <c r="I1897" s="34"/>
      <c r="J1897" s="53"/>
      <c r="K1897" s="53"/>
      <c r="L1897" s="53"/>
      <c r="M1897" s="160"/>
      <c r="N1897" s="243"/>
      <c r="O1897" s="244"/>
      <c r="P1897" s="53"/>
      <c r="Q1897" s="53"/>
      <c r="R1897" s="34"/>
    </row>
    <row r="1898" spans="1:18" hidden="1">
      <c r="A1898" s="53"/>
      <c r="B1898" s="90"/>
      <c r="C1898" s="53"/>
      <c r="D1898" s="53"/>
      <c r="E1898" s="53"/>
      <c r="F1898" s="53"/>
      <c r="G1898" s="34"/>
      <c r="H1898" s="53"/>
      <c r="I1898" s="34"/>
      <c r="J1898" s="53"/>
      <c r="K1898" s="53"/>
      <c r="L1898" s="53"/>
      <c r="M1898" s="160"/>
      <c r="N1898" s="243"/>
      <c r="O1898" s="244"/>
      <c r="P1898" s="53"/>
      <c r="Q1898" s="53"/>
      <c r="R1898" s="34"/>
    </row>
    <row r="1899" spans="1:18" hidden="1">
      <c r="A1899" s="53"/>
      <c r="B1899" s="90"/>
      <c r="C1899" s="53"/>
      <c r="D1899" s="53"/>
      <c r="E1899" s="53"/>
      <c r="F1899" s="53"/>
      <c r="G1899" s="34"/>
      <c r="H1899" s="53"/>
      <c r="I1899" s="34"/>
      <c r="J1899" s="53"/>
      <c r="K1899" s="53"/>
      <c r="L1899" s="53"/>
      <c r="M1899" s="160"/>
      <c r="N1899" s="243"/>
      <c r="O1899" s="244"/>
      <c r="P1899" s="53"/>
      <c r="Q1899" s="53"/>
      <c r="R1899" s="34"/>
    </row>
    <row r="1900" spans="1:18" hidden="1">
      <c r="A1900" s="53"/>
      <c r="B1900" s="90"/>
      <c r="C1900" s="53"/>
      <c r="D1900" s="53"/>
      <c r="E1900" s="53"/>
      <c r="F1900" s="53"/>
      <c r="G1900" s="34"/>
      <c r="H1900" s="53"/>
      <c r="I1900" s="34"/>
      <c r="J1900" s="53"/>
      <c r="K1900" s="53"/>
      <c r="L1900" s="53"/>
      <c r="M1900" s="160"/>
      <c r="N1900" s="243"/>
      <c r="O1900" s="244"/>
      <c r="P1900" s="53"/>
      <c r="Q1900" s="53"/>
      <c r="R1900" s="34"/>
    </row>
    <row r="1901" spans="1:18" hidden="1">
      <c r="A1901" s="53"/>
      <c r="B1901" s="90"/>
      <c r="C1901" s="53"/>
      <c r="D1901" s="53"/>
      <c r="E1901" s="53"/>
      <c r="F1901" s="53"/>
      <c r="G1901" s="34"/>
      <c r="H1901" s="53"/>
      <c r="I1901" s="34"/>
      <c r="J1901" s="53"/>
      <c r="K1901" s="53"/>
      <c r="L1901" s="53"/>
      <c r="M1901" s="160"/>
      <c r="N1901" s="243"/>
      <c r="O1901" s="244"/>
      <c r="P1901" s="53"/>
      <c r="Q1901" s="53"/>
      <c r="R1901" s="34"/>
    </row>
    <row r="1902" spans="1:18" hidden="1">
      <c r="A1902" s="53"/>
      <c r="B1902" s="90"/>
      <c r="C1902" s="53"/>
      <c r="D1902" s="53"/>
      <c r="E1902" s="53"/>
      <c r="F1902" s="53"/>
      <c r="G1902" s="34"/>
      <c r="H1902" s="53"/>
      <c r="I1902" s="34"/>
      <c r="J1902" s="53"/>
      <c r="K1902" s="53"/>
      <c r="L1902" s="53"/>
      <c r="M1902" s="160"/>
      <c r="N1902" s="243"/>
      <c r="O1902" s="244"/>
      <c r="P1902" s="53"/>
      <c r="Q1902" s="53"/>
      <c r="R1902" s="34"/>
    </row>
    <row r="1903" spans="1:18" hidden="1">
      <c r="A1903" s="53"/>
      <c r="B1903" s="90"/>
      <c r="C1903" s="53"/>
      <c r="D1903" s="53"/>
      <c r="E1903" s="53"/>
      <c r="F1903" s="53"/>
      <c r="G1903" s="34"/>
      <c r="H1903" s="53"/>
      <c r="I1903" s="34"/>
      <c r="J1903" s="53"/>
      <c r="K1903" s="53"/>
      <c r="L1903" s="53"/>
      <c r="M1903" s="160"/>
      <c r="N1903" s="243"/>
      <c r="O1903" s="244"/>
      <c r="P1903" s="53"/>
      <c r="Q1903" s="53"/>
      <c r="R1903" s="34"/>
    </row>
    <row r="1904" spans="1:18" hidden="1">
      <c r="A1904" s="53"/>
      <c r="B1904" s="90"/>
      <c r="C1904" s="53"/>
      <c r="D1904" s="53"/>
      <c r="E1904" s="53"/>
      <c r="F1904" s="53"/>
      <c r="G1904" s="34"/>
      <c r="H1904" s="53"/>
      <c r="I1904" s="34"/>
      <c r="J1904" s="53"/>
      <c r="K1904" s="53"/>
      <c r="L1904" s="53"/>
      <c r="M1904" s="160"/>
      <c r="N1904" s="243"/>
      <c r="O1904" s="244"/>
      <c r="P1904" s="53"/>
      <c r="Q1904" s="53"/>
      <c r="R1904" s="34"/>
    </row>
    <row r="1905" spans="1:18" hidden="1">
      <c r="A1905" s="53"/>
      <c r="B1905" s="90"/>
      <c r="C1905" s="53"/>
      <c r="D1905" s="53"/>
      <c r="E1905" s="53"/>
      <c r="F1905" s="53"/>
      <c r="G1905" s="34"/>
      <c r="H1905" s="53"/>
      <c r="I1905" s="34"/>
      <c r="J1905" s="53"/>
      <c r="K1905" s="53"/>
      <c r="L1905" s="53"/>
      <c r="M1905" s="160"/>
      <c r="N1905" s="243"/>
      <c r="O1905" s="244"/>
      <c r="P1905" s="53"/>
      <c r="Q1905" s="53"/>
      <c r="R1905" s="34"/>
    </row>
    <row r="1906" spans="1:18" hidden="1">
      <c r="A1906" s="53"/>
      <c r="B1906" s="90"/>
      <c r="C1906" s="53"/>
      <c r="D1906" s="53"/>
      <c r="E1906" s="53"/>
      <c r="F1906" s="53"/>
      <c r="G1906" s="34"/>
      <c r="H1906" s="53"/>
      <c r="I1906" s="34"/>
      <c r="J1906" s="53"/>
      <c r="K1906" s="53"/>
      <c r="L1906" s="53"/>
      <c r="M1906" s="160"/>
      <c r="N1906" s="243"/>
      <c r="O1906" s="244"/>
      <c r="P1906" s="53"/>
      <c r="Q1906" s="53"/>
      <c r="R1906" s="34"/>
    </row>
    <row r="1907" spans="1:18" hidden="1">
      <c r="A1907" s="53"/>
      <c r="B1907" s="90"/>
      <c r="C1907" s="53"/>
      <c r="D1907" s="53"/>
      <c r="E1907" s="53"/>
      <c r="F1907" s="53"/>
      <c r="G1907" s="34"/>
      <c r="H1907" s="53"/>
      <c r="I1907" s="34"/>
      <c r="J1907" s="53"/>
      <c r="K1907" s="53"/>
      <c r="L1907" s="53"/>
      <c r="M1907" s="160"/>
      <c r="N1907" s="243"/>
      <c r="O1907" s="244"/>
      <c r="P1907" s="53"/>
      <c r="Q1907" s="53"/>
      <c r="R1907" s="34"/>
    </row>
    <row r="1908" spans="1:18" hidden="1">
      <c r="A1908" s="53"/>
      <c r="B1908" s="90"/>
      <c r="C1908" s="53"/>
      <c r="D1908" s="53"/>
      <c r="E1908" s="53"/>
      <c r="F1908" s="53"/>
      <c r="G1908" s="34"/>
      <c r="H1908" s="53"/>
      <c r="I1908" s="34"/>
      <c r="J1908" s="53"/>
      <c r="K1908" s="53"/>
      <c r="L1908" s="53"/>
      <c r="M1908" s="160"/>
      <c r="N1908" s="243"/>
      <c r="O1908" s="244"/>
      <c r="P1908" s="53"/>
      <c r="Q1908" s="53"/>
      <c r="R1908" s="34"/>
    </row>
    <row r="1909" spans="1:18" hidden="1">
      <c r="A1909" s="53"/>
      <c r="B1909" s="90"/>
      <c r="C1909" s="53"/>
      <c r="D1909" s="53"/>
      <c r="E1909" s="53"/>
      <c r="F1909" s="53"/>
      <c r="G1909" s="34"/>
      <c r="H1909" s="53"/>
      <c r="I1909" s="34"/>
      <c r="J1909" s="53"/>
      <c r="K1909" s="53"/>
      <c r="L1909" s="53"/>
      <c r="M1909" s="160"/>
      <c r="N1909" s="243"/>
      <c r="O1909" s="244"/>
      <c r="P1909" s="53"/>
      <c r="Q1909" s="53"/>
      <c r="R1909" s="34"/>
    </row>
    <row r="1910" spans="1:18" hidden="1">
      <c r="A1910" s="53"/>
      <c r="B1910" s="90"/>
      <c r="C1910" s="53"/>
      <c r="D1910" s="53"/>
      <c r="E1910" s="53"/>
      <c r="F1910" s="53"/>
      <c r="G1910" s="34"/>
      <c r="H1910" s="53"/>
      <c r="I1910" s="34"/>
      <c r="J1910" s="53"/>
      <c r="K1910" s="53"/>
      <c r="L1910" s="53"/>
      <c r="M1910" s="160"/>
      <c r="N1910" s="243"/>
      <c r="O1910" s="244"/>
      <c r="P1910" s="53"/>
      <c r="Q1910" s="53"/>
      <c r="R1910" s="34"/>
    </row>
    <row r="1911" spans="1:18" hidden="1">
      <c r="A1911" s="53"/>
      <c r="B1911" s="90"/>
      <c r="C1911" s="53"/>
      <c r="D1911" s="53"/>
      <c r="E1911" s="53"/>
      <c r="F1911" s="53"/>
      <c r="G1911" s="34"/>
      <c r="H1911" s="53"/>
      <c r="I1911" s="34"/>
      <c r="J1911" s="53"/>
      <c r="K1911" s="53"/>
      <c r="L1911" s="53"/>
      <c r="M1911" s="160"/>
      <c r="N1911" s="243"/>
      <c r="O1911" s="244"/>
      <c r="P1911" s="53"/>
      <c r="Q1911" s="53"/>
      <c r="R1911" s="34"/>
    </row>
    <row r="1912" spans="1:18" hidden="1">
      <c r="A1912" s="53"/>
      <c r="B1912" s="90"/>
      <c r="C1912" s="53"/>
      <c r="D1912" s="53"/>
      <c r="E1912" s="53"/>
      <c r="F1912" s="53"/>
      <c r="G1912" s="34"/>
      <c r="H1912" s="53"/>
      <c r="I1912" s="34"/>
      <c r="J1912" s="53"/>
      <c r="K1912" s="53"/>
      <c r="L1912" s="53"/>
      <c r="M1912" s="160"/>
      <c r="N1912" s="243"/>
      <c r="O1912" s="244"/>
      <c r="P1912" s="53"/>
      <c r="Q1912" s="53"/>
      <c r="R1912" s="34"/>
    </row>
    <row r="1913" spans="1:18" hidden="1">
      <c r="A1913" s="53"/>
      <c r="B1913" s="90"/>
      <c r="C1913" s="53"/>
      <c r="D1913" s="53"/>
      <c r="E1913" s="53"/>
      <c r="F1913" s="53"/>
      <c r="G1913" s="34"/>
      <c r="H1913" s="53"/>
      <c r="I1913" s="34"/>
      <c r="J1913" s="53"/>
      <c r="K1913" s="53"/>
      <c r="L1913" s="53"/>
      <c r="M1913" s="160"/>
      <c r="N1913" s="243"/>
      <c r="O1913" s="244"/>
      <c r="P1913" s="53"/>
      <c r="Q1913" s="53"/>
      <c r="R1913" s="34"/>
    </row>
    <row r="1914" spans="1:18" hidden="1">
      <c r="A1914" s="53"/>
      <c r="B1914" s="90"/>
      <c r="C1914" s="53"/>
      <c r="D1914" s="53"/>
      <c r="E1914" s="53"/>
      <c r="F1914" s="53"/>
      <c r="G1914" s="34"/>
      <c r="H1914" s="53"/>
      <c r="I1914" s="34"/>
      <c r="J1914" s="53"/>
      <c r="K1914" s="53"/>
      <c r="L1914" s="53"/>
      <c r="M1914" s="160"/>
      <c r="N1914" s="243"/>
      <c r="O1914" s="244"/>
      <c r="P1914" s="53"/>
      <c r="Q1914" s="53"/>
      <c r="R1914" s="34"/>
    </row>
    <row r="1915" spans="1:18" hidden="1">
      <c r="A1915" s="53"/>
      <c r="B1915" s="90"/>
      <c r="C1915" s="53"/>
      <c r="D1915" s="53"/>
      <c r="E1915" s="53"/>
      <c r="F1915" s="53"/>
      <c r="G1915" s="34"/>
      <c r="H1915" s="53"/>
      <c r="I1915" s="34"/>
      <c r="J1915" s="53"/>
      <c r="K1915" s="53"/>
      <c r="L1915" s="53"/>
      <c r="M1915" s="160"/>
      <c r="N1915" s="243"/>
      <c r="O1915" s="244"/>
      <c r="P1915" s="53"/>
      <c r="Q1915" s="53"/>
      <c r="R1915" s="34"/>
    </row>
    <row r="1916" spans="1:18" hidden="1">
      <c r="A1916" s="53"/>
      <c r="B1916" s="90"/>
      <c r="C1916" s="53"/>
      <c r="D1916" s="53"/>
      <c r="E1916" s="53"/>
      <c r="F1916" s="53"/>
      <c r="G1916" s="34"/>
      <c r="H1916" s="53"/>
      <c r="I1916" s="34"/>
      <c r="J1916" s="53"/>
      <c r="K1916" s="53"/>
      <c r="L1916" s="53"/>
      <c r="M1916" s="160"/>
      <c r="N1916" s="243"/>
      <c r="O1916" s="244"/>
      <c r="P1916" s="53"/>
      <c r="Q1916" s="53"/>
      <c r="R1916" s="34"/>
    </row>
    <row r="1917" spans="1:18" hidden="1">
      <c r="A1917" s="53"/>
      <c r="B1917" s="90"/>
      <c r="C1917" s="53"/>
      <c r="D1917" s="53"/>
      <c r="E1917" s="53"/>
      <c r="F1917" s="53"/>
      <c r="G1917" s="34"/>
      <c r="H1917" s="53"/>
      <c r="I1917" s="34"/>
      <c r="J1917" s="53"/>
      <c r="K1917" s="53"/>
      <c r="L1917" s="53"/>
      <c r="M1917" s="160"/>
      <c r="N1917" s="243"/>
      <c r="O1917" s="244"/>
      <c r="P1917" s="53"/>
      <c r="Q1917" s="53"/>
      <c r="R1917" s="34"/>
    </row>
    <row r="1918" spans="1:18" hidden="1">
      <c r="A1918" s="53"/>
      <c r="B1918" s="90"/>
      <c r="C1918" s="53"/>
      <c r="D1918" s="53"/>
      <c r="E1918" s="53"/>
      <c r="F1918" s="53"/>
      <c r="G1918" s="34"/>
      <c r="H1918" s="53"/>
      <c r="I1918" s="34"/>
      <c r="J1918" s="53"/>
      <c r="K1918" s="53"/>
      <c r="L1918" s="53"/>
      <c r="M1918" s="160"/>
      <c r="N1918" s="243"/>
      <c r="O1918" s="244"/>
      <c r="P1918" s="53"/>
      <c r="Q1918" s="53"/>
      <c r="R1918" s="34"/>
    </row>
    <row r="1919" spans="1:18" hidden="1">
      <c r="A1919" s="53"/>
      <c r="B1919" s="90"/>
      <c r="C1919" s="53"/>
      <c r="D1919" s="53"/>
      <c r="E1919" s="53"/>
      <c r="F1919" s="53"/>
      <c r="G1919" s="34"/>
      <c r="H1919" s="53"/>
      <c r="I1919" s="34"/>
      <c r="J1919" s="53"/>
      <c r="K1919" s="53"/>
      <c r="L1919" s="53"/>
      <c r="M1919" s="160"/>
      <c r="N1919" s="243"/>
      <c r="O1919" s="244"/>
      <c r="P1919" s="53"/>
      <c r="Q1919" s="53"/>
      <c r="R1919" s="34"/>
    </row>
    <row r="1920" spans="1:18" hidden="1">
      <c r="A1920" s="53"/>
      <c r="B1920" s="90"/>
      <c r="C1920" s="53"/>
      <c r="D1920" s="53"/>
      <c r="E1920" s="53"/>
      <c r="F1920" s="53"/>
      <c r="G1920" s="34"/>
      <c r="H1920" s="53"/>
      <c r="I1920" s="34"/>
      <c r="J1920" s="53"/>
      <c r="K1920" s="53"/>
      <c r="L1920" s="53"/>
      <c r="M1920" s="160"/>
      <c r="N1920" s="243"/>
      <c r="O1920" s="244"/>
      <c r="P1920" s="53"/>
      <c r="Q1920" s="53"/>
      <c r="R1920" s="34"/>
    </row>
    <row r="1921" spans="1:18" hidden="1">
      <c r="A1921" s="53"/>
      <c r="B1921" s="90"/>
      <c r="C1921" s="53"/>
      <c r="D1921" s="53"/>
      <c r="E1921" s="53"/>
      <c r="F1921" s="53"/>
      <c r="G1921" s="34"/>
      <c r="H1921" s="53"/>
      <c r="I1921" s="34"/>
      <c r="J1921" s="53"/>
      <c r="K1921" s="53"/>
      <c r="L1921" s="53"/>
      <c r="M1921" s="160"/>
      <c r="N1921" s="243"/>
      <c r="O1921" s="244"/>
      <c r="P1921" s="53"/>
      <c r="Q1921" s="53"/>
      <c r="R1921" s="34"/>
    </row>
    <row r="1922" spans="1:18" hidden="1">
      <c r="A1922" s="53"/>
      <c r="B1922" s="90"/>
      <c r="C1922" s="53"/>
      <c r="D1922" s="53"/>
      <c r="E1922" s="53"/>
      <c r="F1922" s="53"/>
      <c r="G1922" s="34"/>
      <c r="H1922" s="53"/>
      <c r="I1922" s="34"/>
      <c r="J1922" s="53"/>
      <c r="K1922" s="53"/>
      <c r="L1922" s="53"/>
      <c r="M1922" s="160"/>
      <c r="N1922" s="243"/>
      <c r="O1922" s="244"/>
      <c r="P1922" s="53"/>
      <c r="Q1922" s="53"/>
      <c r="R1922" s="34"/>
    </row>
    <row r="1923" spans="1:18" hidden="1">
      <c r="A1923" s="53"/>
      <c r="B1923" s="90"/>
      <c r="C1923" s="53"/>
      <c r="D1923" s="53"/>
      <c r="E1923" s="53"/>
      <c r="F1923" s="53"/>
      <c r="G1923" s="34"/>
      <c r="H1923" s="53"/>
      <c r="I1923" s="34"/>
      <c r="J1923" s="53"/>
      <c r="K1923" s="53"/>
      <c r="L1923" s="53"/>
      <c r="M1923" s="160"/>
      <c r="N1923" s="243"/>
      <c r="O1923" s="244"/>
      <c r="P1923" s="53"/>
      <c r="Q1923" s="53"/>
      <c r="R1923" s="34"/>
    </row>
    <row r="1924" spans="1:18" hidden="1">
      <c r="A1924" s="53"/>
      <c r="B1924" s="90"/>
      <c r="C1924" s="53"/>
      <c r="D1924" s="53"/>
      <c r="E1924" s="53"/>
      <c r="F1924" s="53"/>
      <c r="G1924" s="34"/>
      <c r="H1924" s="53"/>
      <c r="I1924" s="34"/>
      <c r="J1924" s="53"/>
      <c r="K1924" s="53"/>
      <c r="L1924" s="53"/>
      <c r="M1924" s="160"/>
      <c r="N1924" s="243"/>
      <c r="O1924" s="244"/>
      <c r="P1924" s="53"/>
      <c r="Q1924" s="53"/>
      <c r="R1924" s="34"/>
    </row>
    <row r="1925" spans="1:18" hidden="1">
      <c r="A1925" s="53"/>
      <c r="B1925" s="90"/>
      <c r="C1925" s="53"/>
      <c r="D1925" s="53"/>
      <c r="E1925" s="53"/>
      <c r="F1925" s="53"/>
      <c r="G1925" s="34"/>
      <c r="H1925" s="53"/>
      <c r="I1925" s="34"/>
      <c r="J1925" s="53"/>
      <c r="K1925" s="53"/>
      <c r="L1925" s="53"/>
      <c r="M1925" s="160"/>
      <c r="N1925" s="243"/>
      <c r="O1925" s="244"/>
      <c r="P1925" s="53"/>
      <c r="Q1925" s="53"/>
      <c r="R1925" s="34"/>
    </row>
    <row r="1926" spans="1:18" hidden="1">
      <c r="A1926" s="53"/>
      <c r="B1926" s="90"/>
      <c r="C1926" s="53"/>
      <c r="D1926" s="53"/>
      <c r="E1926" s="53"/>
      <c r="F1926" s="53"/>
      <c r="G1926" s="34"/>
      <c r="H1926" s="53"/>
      <c r="I1926" s="34"/>
      <c r="J1926" s="53"/>
      <c r="K1926" s="53"/>
      <c r="L1926" s="53"/>
      <c r="M1926" s="160"/>
      <c r="N1926" s="243"/>
      <c r="O1926" s="244"/>
      <c r="P1926" s="53"/>
      <c r="Q1926" s="53"/>
      <c r="R1926" s="34"/>
    </row>
    <row r="1927" spans="1:18" hidden="1">
      <c r="A1927" s="53"/>
      <c r="B1927" s="90"/>
      <c r="C1927" s="53"/>
      <c r="D1927" s="53"/>
      <c r="E1927" s="53"/>
      <c r="F1927" s="53"/>
      <c r="G1927" s="34"/>
      <c r="H1927" s="53"/>
      <c r="I1927" s="34"/>
      <c r="J1927" s="53"/>
      <c r="K1927" s="53"/>
      <c r="L1927" s="53"/>
      <c r="M1927" s="160"/>
      <c r="N1927" s="243"/>
      <c r="O1927" s="244"/>
      <c r="P1927" s="53"/>
      <c r="Q1927" s="53"/>
      <c r="R1927" s="34"/>
    </row>
    <row r="1928" spans="1:18" hidden="1">
      <c r="A1928" s="53"/>
      <c r="B1928" s="90"/>
      <c r="C1928" s="53"/>
      <c r="D1928" s="53"/>
      <c r="E1928" s="53"/>
      <c r="F1928" s="53"/>
      <c r="G1928" s="34"/>
      <c r="H1928" s="53"/>
      <c r="I1928" s="34"/>
      <c r="J1928" s="53"/>
      <c r="K1928" s="53"/>
      <c r="L1928" s="53"/>
      <c r="M1928" s="160"/>
      <c r="N1928" s="243"/>
      <c r="O1928" s="244"/>
      <c r="P1928" s="53"/>
      <c r="Q1928" s="53"/>
      <c r="R1928" s="34"/>
    </row>
    <row r="1929" spans="1:18" hidden="1">
      <c r="A1929" s="53"/>
      <c r="B1929" s="90"/>
      <c r="C1929" s="53"/>
      <c r="D1929" s="53"/>
      <c r="E1929" s="53"/>
      <c r="F1929" s="53"/>
      <c r="G1929" s="34"/>
      <c r="H1929" s="53"/>
      <c r="I1929" s="34"/>
      <c r="J1929" s="53"/>
      <c r="K1929" s="53"/>
      <c r="L1929" s="53"/>
      <c r="M1929" s="160"/>
      <c r="N1929" s="243"/>
      <c r="O1929" s="244"/>
      <c r="P1929" s="53"/>
      <c r="Q1929" s="53"/>
      <c r="R1929" s="34"/>
    </row>
    <row r="1930" spans="1:18" hidden="1">
      <c r="A1930" s="53"/>
      <c r="B1930" s="90"/>
      <c r="C1930" s="53"/>
      <c r="D1930" s="53"/>
      <c r="E1930" s="53"/>
      <c r="F1930" s="53"/>
      <c r="G1930" s="34"/>
      <c r="H1930" s="53"/>
      <c r="I1930" s="34"/>
      <c r="J1930" s="53"/>
      <c r="K1930" s="53"/>
      <c r="L1930" s="53"/>
      <c r="M1930" s="160"/>
      <c r="N1930" s="243"/>
      <c r="O1930" s="244"/>
      <c r="P1930" s="53"/>
      <c r="Q1930" s="53"/>
      <c r="R1930" s="34"/>
    </row>
    <row r="1931" spans="1:18" hidden="1">
      <c r="A1931" s="53"/>
      <c r="B1931" s="90"/>
      <c r="C1931" s="53"/>
      <c r="D1931" s="53"/>
      <c r="E1931" s="53"/>
      <c r="F1931" s="53"/>
      <c r="G1931" s="34"/>
      <c r="H1931" s="53"/>
      <c r="I1931" s="34"/>
      <c r="J1931" s="53"/>
      <c r="K1931" s="53"/>
      <c r="L1931" s="53"/>
      <c r="M1931" s="160"/>
      <c r="N1931" s="243"/>
      <c r="O1931" s="244"/>
      <c r="P1931" s="53"/>
      <c r="Q1931" s="53"/>
      <c r="R1931" s="34"/>
    </row>
    <row r="1932" spans="1:18" hidden="1">
      <c r="A1932" s="53"/>
      <c r="B1932" s="90"/>
      <c r="C1932" s="53"/>
      <c r="D1932" s="53"/>
      <c r="E1932" s="53"/>
      <c r="F1932" s="53"/>
      <c r="G1932" s="34"/>
      <c r="H1932" s="53"/>
      <c r="I1932" s="34"/>
      <c r="J1932" s="53"/>
      <c r="K1932" s="53"/>
      <c r="L1932" s="53"/>
      <c r="M1932" s="160"/>
      <c r="N1932" s="243"/>
      <c r="O1932" s="244"/>
      <c r="P1932" s="53"/>
      <c r="Q1932" s="53"/>
      <c r="R1932" s="34"/>
    </row>
    <row r="1933" spans="1:18" hidden="1">
      <c r="A1933" s="53"/>
      <c r="B1933" s="90"/>
      <c r="C1933" s="53"/>
      <c r="D1933" s="53"/>
      <c r="E1933" s="53"/>
      <c r="F1933" s="53"/>
      <c r="G1933" s="34"/>
      <c r="H1933" s="53"/>
      <c r="I1933" s="34"/>
      <c r="J1933" s="53"/>
      <c r="K1933" s="53"/>
      <c r="L1933" s="53"/>
      <c r="M1933" s="160"/>
      <c r="N1933" s="243"/>
      <c r="O1933" s="244"/>
      <c r="P1933" s="53"/>
      <c r="Q1933" s="53"/>
      <c r="R1933" s="34"/>
    </row>
    <row r="1934" spans="1:18" hidden="1">
      <c r="A1934" s="53"/>
      <c r="B1934" s="90"/>
      <c r="C1934" s="53"/>
      <c r="D1934" s="53"/>
      <c r="E1934" s="53"/>
      <c r="F1934" s="53"/>
      <c r="G1934" s="34"/>
      <c r="H1934" s="53"/>
      <c r="I1934" s="34"/>
      <c r="J1934" s="53"/>
      <c r="K1934" s="53"/>
      <c r="L1934" s="53"/>
      <c r="M1934" s="160"/>
      <c r="N1934" s="243"/>
      <c r="O1934" s="244"/>
      <c r="P1934" s="53"/>
      <c r="Q1934" s="53"/>
      <c r="R1934" s="34"/>
    </row>
    <row r="1935" spans="1:18" hidden="1">
      <c r="A1935" s="53"/>
      <c r="B1935" s="90"/>
      <c r="C1935" s="53"/>
      <c r="D1935" s="53"/>
      <c r="E1935" s="53"/>
      <c r="F1935" s="53"/>
      <c r="G1935" s="34"/>
      <c r="H1935" s="53"/>
      <c r="I1935" s="34"/>
      <c r="J1935" s="53"/>
      <c r="K1935" s="53"/>
      <c r="L1935" s="53"/>
      <c r="M1935" s="160"/>
      <c r="N1935" s="243"/>
      <c r="O1935" s="244"/>
      <c r="P1935" s="53"/>
      <c r="Q1935" s="53"/>
      <c r="R1935" s="34"/>
    </row>
    <row r="1936" spans="1:18" hidden="1">
      <c r="A1936" s="53"/>
      <c r="B1936" s="90"/>
      <c r="C1936" s="53"/>
      <c r="D1936" s="53"/>
      <c r="E1936" s="53"/>
      <c r="F1936" s="53"/>
      <c r="G1936" s="34"/>
      <c r="H1936" s="53"/>
      <c r="I1936" s="34"/>
      <c r="J1936" s="53"/>
      <c r="K1936" s="53"/>
      <c r="L1936" s="53"/>
      <c r="M1936" s="160"/>
      <c r="N1936" s="243"/>
      <c r="O1936" s="244"/>
      <c r="P1936" s="53"/>
      <c r="Q1936" s="53"/>
      <c r="R1936" s="34"/>
    </row>
    <row r="1937" spans="1:20" hidden="1">
      <c r="A1937" s="53"/>
      <c r="B1937" s="90"/>
      <c r="C1937" s="53"/>
      <c r="D1937" s="53"/>
      <c r="E1937" s="53"/>
      <c r="F1937" s="53"/>
      <c r="G1937" s="34"/>
      <c r="H1937" s="53"/>
      <c r="I1937" s="34"/>
      <c r="J1937" s="53"/>
      <c r="K1937" s="53"/>
      <c r="L1937" s="53"/>
      <c r="M1937" s="160"/>
      <c r="N1937" s="243"/>
      <c r="O1937" s="244"/>
      <c r="P1937" s="53"/>
      <c r="Q1937" s="53"/>
      <c r="R1937" s="34"/>
    </row>
    <row r="1938" spans="1:20" hidden="1">
      <c r="A1938" s="53"/>
      <c r="B1938" s="90"/>
      <c r="C1938" s="53"/>
      <c r="D1938" s="53"/>
      <c r="E1938" s="53"/>
      <c r="F1938" s="53"/>
      <c r="G1938" s="34"/>
      <c r="H1938" s="53"/>
      <c r="I1938" s="34"/>
      <c r="J1938" s="53"/>
      <c r="K1938" s="53"/>
      <c r="L1938" s="53"/>
      <c r="M1938" s="160"/>
      <c r="N1938" s="243"/>
      <c r="O1938" s="244"/>
      <c r="P1938" s="53"/>
      <c r="Q1938" s="53"/>
      <c r="R1938" s="34"/>
    </row>
    <row r="1939" spans="1:20" hidden="1">
      <c r="A1939" s="53"/>
      <c r="B1939" s="90"/>
      <c r="C1939" s="53"/>
      <c r="D1939" s="53"/>
      <c r="E1939" s="53"/>
      <c r="F1939" s="53"/>
      <c r="G1939" s="34"/>
      <c r="H1939" s="53"/>
      <c r="I1939" s="34"/>
      <c r="J1939" s="53"/>
      <c r="K1939" s="53"/>
      <c r="L1939" s="53"/>
      <c r="M1939" s="160"/>
      <c r="N1939" s="243"/>
      <c r="O1939" s="244"/>
      <c r="P1939" s="53"/>
      <c r="Q1939" s="53"/>
      <c r="R1939" s="34"/>
      <c r="T1939" s="163"/>
    </row>
    <row r="1940" spans="1:20" hidden="1">
      <c r="A1940" s="53"/>
      <c r="B1940" s="90"/>
      <c r="C1940" s="53"/>
      <c r="D1940" s="53"/>
      <c r="E1940" s="53"/>
      <c r="F1940" s="53"/>
      <c r="G1940" s="34"/>
      <c r="H1940" s="53"/>
      <c r="I1940" s="34"/>
      <c r="J1940" s="53"/>
      <c r="K1940" s="53"/>
      <c r="L1940" s="53"/>
      <c r="M1940" s="160"/>
      <c r="N1940" s="243"/>
      <c r="O1940" s="244"/>
      <c r="P1940" s="53"/>
      <c r="Q1940" s="53"/>
      <c r="R1940" s="34"/>
      <c r="T1940" s="163"/>
    </row>
    <row r="1941" spans="1:20" hidden="1">
      <c r="A1941" s="53"/>
      <c r="B1941" s="90"/>
      <c r="C1941" s="53"/>
      <c r="D1941" s="53"/>
      <c r="E1941" s="53"/>
      <c r="F1941" s="53"/>
      <c r="G1941" s="34"/>
      <c r="H1941" s="53"/>
      <c r="I1941" s="34"/>
      <c r="J1941" s="53"/>
      <c r="K1941" s="53"/>
      <c r="L1941" s="53"/>
      <c r="M1941" s="160"/>
      <c r="N1941" s="243"/>
      <c r="O1941" s="244"/>
      <c r="P1941" s="53"/>
      <c r="Q1941" s="53"/>
      <c r="R1941" s="34"/>
      <c r="T1941" s="163"/>
    </row>
    <row r="1942" spans="1:20" hidden="1">
      <c r="A1942" s="53"/>
      <c r="B1942" s="90"/>
      <c r="C1942" s="53"/>
      <c r="D1942" s="53"/>
      <c r="E1942" s="53"/>
      <c r="F1942" s="53"/>
      <c r="G1942" s="34"/>
      <c r="H1942" s="53"/>
      <c r="I1942" s="34"/>
      <c r="J1942" s="53"/>
      <c r="K1942" s="53"/>
      <c r="L1942" s="53"/>
      <c r="M1942" s="160"/>
      <c r="N1942" s="243"/>
      <c r="O1942" s="244"/>
      <c r="P1942" s="53"/>
      <c r="Q1942" s="53"/>
      <c r="R1942" s="34"/>
      <c r="T1942" s="163"/>
    </row>
    <row r="1943" spans="1:20" hidden="1">
      <c r="A1943" s="53"/>
      <c r="B1943" s="90"/>
      <c r="C1943" s="53"/>
      <c r="D1943" s="53"/>
      <c r="E1943" s="53"/>
      <c r="F1943" s="53"/>
      <c r="G1943" s="34"/>
      <c r="H1943" s="53"/>
      <c r="I1943" s="34"/>
      <c r="J1943" s="53"/>
      <c r="K1943" s="53"/>
      <c r="L1943" s="53"/>
      <c r="M1943" s="160"/>
      <c r="N1943" s="243"/>
      <c r="O1943" s="244"/>
      <c r="P1943" s="53"/>
      <c r="Q1943" s="53"/>
      <c r="R1943" s="34"/>
      <c r="T1943" s="163"/>
    </row>
    <row r="1944" spans="1:20" hidden="1">
      <c r="A1944" s="53"/>
      <c r="B1944" s="90"/>
      <c r="C1944" s="53"/>
      <c r="D1944" s="53"/>
      <c r="E1944" s="53"/>
      <c r="F1944" s="53"/>
      <c r="G1944" s="34"/>
      <c r="H1944" s="53"/>
      <c r="I1944" s="34"/>
      <c r="J1944" s="53"/>
      <c r="K1944" s="53"/>
      <c r="L1944" s="53"/>
      <c r="M1944" s="160"/>
      <c r="N1944" s="243"/>
      <c r="O1944" s="244"/>
      <c r="P1944" s="53"/>
      <c r="Q1944" s="53"/>
      <c r="R1944" s="34"/>
      <c r="T1944" s="163"/>
    </row>
    <row r="1945" spans="1:20" hidden="1">
      <c r="A1945" s="53"/>
      <c r="B1945" s="90"/>
      <c r="C1945" s="53"/>
      <c r="D1945" s="53"/>
      <c r="E1945" s="53"/>
      <c r="F1945" s="53"/>
      <c r="G1945" s="34"/>
      <c r="H1945" s="53"/>
      <c r="I1945" s="34"/>
      <c r="J1945" s="53"/>
      <c r="K1945" s="53"/>
      <c r="L1945" s="53"/>
      <c r="M1945" s="160"/>
      <c r="N1945" s="243"/>
      <c r="O1945" s="244"/>
      <c r="P1945" s="53"/>
      <c r="Q1945" s="53"/>
      <c r="R1945" s="34"/>
      <c r="T1945" s="163"/>
    </row>
    <row r="1946" spans="1:20" hidden="1">
      <c r="A1946" s="53"/>
      <c r="B1946" s="90"/>
      <c r="C1946" s="53"/>
      <c r="D1946" s="53"/>
      <c r="E1946" s="53"/>
      <c r="F1946" s="53"/>
      <c r="G1946" s="34"/>
      <c r="H1946" s="53"/>
      <c r="I1946" s="34"/>
      <c r="J1946" s="53"/>
      <c r="K1946" s="53"/>
      <c r="L1946" s="53"/>
      <c r="M1946" s="160"/>
      <c r="N1946" s="243"/>
      <c r="O1946" s="244"/>
      <c r="P1946" s="53"/>
      <c r="Q1946" s="53"/>
      <c r="R1946" s="34"/>
      <c r="T1946" s="163"/>
    </row>
    <row r="1947" spans="1:20" hidden="1">
      <c r="A1947" s="53"/>
      <c r="B1947" s="90"/>
      <c r="C1947" s="53"/>
      <c r="D1947" s="53"/>
      <c r="E1947" s="53"/>
      <c r="F1947" s="53"/>
      <c r="G1947" s="34"/>
      <c r="H1947" s="53"/>
      <c r="I1947" s="34"/>
      <c r="J1947" s="53"/>
      <c r="K1947" s="53"/>
      <c r="L1947" s="53"/>
      <c r="M1947" s="160"/>
      <c r="N1947" s="243"/>
      <c r="O1947" s="244"/>
      <c r="P1947" s="53"/>
      <c r="Q1947" s="53"/>
      <c r="R1947" s="34"/>
      <c r="T1947" s="163"/>
    </row>
    <row r="1948" spans="1:20" hidden="1">
      <c r="A1948" s="53"/>
      <c r="B1948" s="90"/>
      <c r="C1948" s="53"/>
      <c r="D1948" s="53"/>
      <c r="E1948" s="53"/>
      <c r="F1948" s="53"/>
      <c r="G1948" s="34"/>
      <c r="H1948" s="53"/>
      <c r="I1948" s="34"/>
      <c r="J1948" s="53"/>
      <c r="K1948" s="53"/>
      <c r="L1948" s="53"/>
      <c r="M1948" s="160"/>
      <c r="N1948" s="243"/>
      <c r="O1948" s="244"/>
      <c r="P1948" s="53"/>
      <c r="Q1948" s="53"/>
      <c r="R1948" s="34"/>
      <c r="T1948" s="163"/>
    </row>
    <row r="1949" spans="1:20" hidden="1">
      <c r="A1949" s="53"/>
      <c r="B1949" s="90"/>
      <c r="C1949" s="53"/>
      <c r="D1949" s="53"/>
      <c r="E1949" s="53"/>
      <c r="F1949" s="53"/>
      <c r="G1949" s="34"/>
      <c r="H1949" s="53"/>
      <c r="I1949" s="34"/>
      <c r="J1949" s="53"/>
      <c r="K1949" s="53"/>
      <c r="L1949" s="53"/>
      <c r="M1949" s="160"/>
      <c r="N1949" s="243"/>
      <c r="O1949" s="244"/>
      <c r="P1949" s="53"/>
      <c r="Q1949" s="53"/>
      <c r="R1949" s="34"/>
      <c r="T1949" s="163"/>
    </row>
    <row r="1950" spans="1:20" hidden="1">
      <c r="A1950" s="53"/>
      <c r="B1950" s="90"/>
      <c r="C1950" s="53"/>
      <c r="D1950" s="53"/>
      <c r="E1950" s="53"/>
      <c r="F1950" s="53"/>
      <c r="G1950" s="34"/>
      <c r="H1950" s="53"/>
      <c r="I1950" s="34"/>
      <c r="J1950" s="53"/>
      <c r="K1950" s="53"/>
      <c r="L1950" s="53"/>
      <c r="M1950" s="160"/>
      <c r="N1950" s="243"/>
      <c r="O1950" s="244"/>
      <c r="P1950" s="53"/>
      <c r="Q1950" s="53"/>
      <c r="R1950" s="34"/>
      <c r="T1950" s="163"/>
    </row>
    <row r="1951" spans="1:20" hidden="1">
      <c r="A1951" s="53"/>
      <c r="B1951" s="90"/>
      <c r="C1951" s="53"/>
      <c r="D1951" s="53"/>
      <c r="E1951" s="53"/>
      <c r="F1951" s="53"/>
      <c r="G1951" s="34"/>
      <c r="H1951" s="53"/>
      <c r="I1951" s="34"/>
      <c r="J1951" s="53"/>
      <c r="K1951" s="53"/>
      <c r="L1951" s="53"/>
      <c r="M1951" s="160"/>
      <c r="N1951" s="243"/>
      <c r="O1951" s="244"/>
      <c r="P1951" s="53"/>
      <c r="Q1951" s="53"/>
      <c r="R1951" s="34"/>
      <c r="T1951" s="163"/>
    </row>
    <row r="1952" spans="1:20" hidden="1">
      <c r="A1952" s="53"/>
      <c r="B1952" s="90"/>
      <c r="C1952" s="53"/>
      <c r="D1952" s="53"/>
      <c r="E1952" s="53"/>
      <c r="F1952" s="53"/>
      <c r="G1952" s="34"/>
      <c r="H1952" s="53"/>
      <c r="I1952" s="34"/>
      <c r="J1952" s="53"/>
      <c r="K1952" s="53"/>
      <c r="L1952" s="53"/>
      <c r="M1952" s="160"/>
      <c r="N1952" s="243"/>
      <c r="O1952" s="244"/>
      <c r="P1952" s="53"/>
      <c r="Q1952" s="53"/>
      <c r="R1952" s="34"/>
      <c r="T1952" s="163"/>
    </row>
    <row r="1953" spans="1:20" hidden="1">
      <c r="A1953" s="53"/>
      <c r="B1953" s="90"/>
      <c r="C1953" s="53"/>
      <c r="D1953" s="53"/>
      <c r="E1953" s="53"/>
      <c r="F1953" s="53"/>
      <c r="G1953" s="34"/>
      <c r="H1953" s="53"/>
      <c r="I1953" s="34"/>
      <c r="J1953" s="53"/>
      <c r="K1953" s="53"/>
      <c r="L1953" s="53"/>
      <c r="M1953" s="160"/>
      <c r="N1953" s="243"/>
      <c r="O1953" s="244"/>
      <c r="P1953" s="53"/>
      <c r="Q1953" s="53"/>
      <c r="R1953" s="34"/>
      <c r="T1953" s="163"/>
    </row>
    <row r="1954" spans="1:20" hidden="1">
      <c r="A1954" s="53"/>
      <c r="B1954" s="90"/>
      <c r="C1954" s="53"/>
      <c r="D1954" s="53"/>
      <c r="E1954" s="53"/>
      <c r="F1954" s="53"/>
      <c r="G1954" s="34"/>
      <c r="H1954" s="53"/>
      <c r="I1954" s="34"/>
      <c r="J1954" s="53"/>
      <c r="K1954" s="53"/>
      <c r="L1954" s="53"/>
      <c r="M1954" s="160"/>
      <c r="N1954" s="243"/>
      <c r="O1954" s="244"/>
      <c r="P1954" s="53"/>
      <c r="Q1954" s="53"/>
      <c r="R1954" s="34"/>
      <c r="T1954" s="163"/>
    </row>
    <row r="1955" spans="1:20" hidden="1">
      <c r="A1955" s="53"/>
      <c r="B1955" s="90"/>
      <c r="C1955" s="53"/>
      <c r="D1955" s="53"/>
      <c r="E1955" s="53"/>
      <c r="F1955" s="53"/>
      <c r="G1955" s="34"/>
      <c r="H1955" s="53"/>
      <c r="I1955" s="34"/>
      <c r="J1955" s="53"/>
      <c r="K1955" s="53"/>
      <c r="L1955" s="53"/>
      <c r="M1955" s="160"/>
      <c r="N1955" s="243"/>
      <c r="O1955" s="244"/>
      <c r="P1955" s="53"/>
      <c r="Q1955" s="53"/>
      <c r="R1955" s="34"/>
      <c r="T1955" s="163"/>
    </row>
    <row r="1956" spans="1:20" hidden="1">
      <c r="A1956" s="53"/>
      <c r="B1956" s="90"/>
      <c r="C1956" s="53"/>
      <c r="D1956" s="53"/>
      <c r="E1956" s="53"/>
      <c r="F1956" s="53"/>
      <c r="G1956" s="34"/>
      <c r="H1956" s="53"/>
      <c r="I1956" s="34"/>
      <c r="J1956" s="53"/>
      <c r="K1956" s="53"/>
      <c r="L1956" s="53"/>
      <c r="M1956" s="160"/>
      <c r="N1956" s="243"/>
      <c r="O1956" s="244"/>
      <c r="P1956" s="53"/>
      <c r="Q1956" s="53"/>
      <c r="R1956" s="34"/>
      <c r="T1956" s="163"/>
    </row>
    <row r="1957" spans="1:20" hidden="1">
      <c r="A1957" s="53"/>
      <c r="B1957" s="90"/>
      <c r="C1957" s="53"/>
      <c r="D1957" s="53"/>
      <c r="E1957" s="53"/>
      <c r="F1957" s="53"/>
      <c r="G1957" s="34"/>
      <c r="H1957" s="53"/>
      <c r="I1957" s="34"/>
      <c r="J1957" s="53"/>
      <c r="K1957" s="53"/>
      <c r="L1957" s="53"/>
      <c r="M1957" s="160"/>
      <c r="N1957" s="243"/>
      <c r="O1957" s="244"/>
      <c r="P1957" s="53"/>
      <c r="Q1957" s="53"/>
      <c r="R1957" s="34"/>
      <c r="T1957" s="163"/>
    </row>
    <row r="1958" spans="1:20" hidden="1">
      <c r="A1958" s="53"/>
      <c r="B1958" s="90"/>
      <c r="C1958" s="53"/>
      <c r="D1958" s="53"/>
      <c r="E1958" s="53"/>
      <c r="F1958" s="53"/>
      <c r="G1958" s="34"/>
      <c r="H1958" s="53"/>
      <c r="I1958" s="34"/>
      <c r="J1958" s="53"/>
      <c r="K1958" s="53"/>
      <c r="L1958" s="53"/>
      <c r="M1958" s="160"/>
      <c r="N1958" s="243"/>
      <c r="O1958" s="244"/>
      <c r="P1958" s="53"/>
      <c r="Q1958" s="53"/>
      <c r="R1958" s="34"/>
      <c r="T1958" s="163"/>
    </row>
    <row r="1959" spans="1:20" hidden="1">
      <c r="A1959" s="53"/>
      <c r="B1959" s="90"/>
      <c r="C1959" s="53"/>
      <c r="D1959" s="53"/>
      <c r="E1959" s="53"/>
      <c r="F1959" s="53"/>
      <c r="G1959" s="34"/>
      <c r="H1959" s="53"/>
      <c r="I1959" s="34"/>
      <c r="J1959" s="53"/>
      <c r="K1959" s="53"/>
      <c r="L1959" s="53"/>
      <c r="M1959" s="160"/>
      <c r="N1959" s="243"/>
      <c r="O1959" s="244"/>
      <c r="P1959" s="53"/>
      <c r="Q1959" s="53"/>
      <c r="R1959" s="34"/>
      <c r="T1959" s="163"/>
    </row>
    <row r="1960" spans="1:20" hidden="1">
      <c r="A1960" s="53"/>
      <c r="B1960" s="90"/>
      <c r="C1960" s="53"/>
      <c r="D1960" s="53"/>
      <c r="E1960" s="53"/>
      <c r="F1960" s="53"/>
      <c r="G1960" s="34"/>
      <c r="H1960" s="53"/>
      <c r="I1960" s="34"/>
      <c r="J1960" s="53"/>
      <c r="K1960" s="53"/>
      <c r="L1960" s="53"/>
      <c r="M1960" s="160"/>
      <c r="N1960" s="243"/>
      <c r="O1960" s="244"/>
      <c r="P1960" s="53"/>
      <c r="Q1960" s="53"/>
      <c r="R1960" s="34"/>
      <c r="T1960" s="163"/>
    </row>
    <row r="1961" spans="1:20" hidden="1">
      <c r="A1961" s="53"/>
      <c r="B1961" s="90"/>
      <c r="C1961" s="53"/>
      <c r="D1961" s="53"/>
      <c r="E1961" s="53"/>
      <c r="F1961" s="53"/>
      <c r="G1961" s="34"/>
      <c r="H1961" s="53"/>
      <c r="I1961" s="34"/>
      <c r="J1961" s="53"/>
      <c r="K1961" s="53"/>
      <c r="L1961" s="53"/>
      <c r="M1961" s="160"/>
      <c r="N1961" s="243"/>
      <c r="O1961" s="244"/>
      <c r="P1961" s="53"/>
      <c r="Q1961" s="53"/>
      <c r="R1961" s="34"/>
      <c r="T1961" s="163"/>
    </row>
    <row r="1962" spans="1:20" hidden="1">
      <c r="A1962" s="53"/>
      <c r="B1962" s="90"/>
      <c r="C1962" s="53"/>
      <c r="D1962" s="53"/>
      <c r="E1962" s="53"/>
      <c r="F1962" s="53"/>
      <c r="G1962" s="34"/>
      <c r="H1962" s="53"/>
      <c r="I1962" s="34"/>
      <c r="J1962" s="53"/>
      <c r="K1962" s="53"/>
      <c r="L1962" s="53"/>
      <c r="M1962" s="160"/>
      <c r="N1962" s="243"/>
      <c r="O1962" s="244"/>
      <c r="P1962" s="53"/>
      <c r="Q1962" s="53"/>
      <c r="R1962" s="34"/>
      <c r="T1962" s="163"/>
    </row>
    <row r="1963" spans="1:20" hidden="1">
      <c r="A1963" s="53"/>
      <c r="B1963" s="90"/>
      <c r="C1963" s="53"/>
      <c r="D1963" s="53"/>
      <c r="E1963" s="53"/>
      <c r="F1963" s="53"/>
      <c r="G1963" s="34"/>
      <c r="H1963" s="53"/>
      <c r="I1963" s="34"/>
      <c r="J1963" s="53"/>
      <c r="K1963" s="53"/>
      <c r="L1963" s="53"/>
      <c r="M1963" s="160"/>
      <c r="N1963" s="243"/>
      <c r="O1963" s="244"/>
      <c r="P1963" s="53"/>
      <c r="Q1963" s="53"/>
      <c r="R1963" s="34"/>
      <c r="T1963" s="163"/>
    </row>
    <row r="1964" spans="1:20" hidden="1">
      <c r="A1964" s="53"/>
      <c r="B1964" s="90"/>
      <c r="C1964" s="53"/>
      <c r="D1964" s="53"/>
      <c r="E1964" s="53"/>
      <c r="F1964" s="53"/>
      <c r="G1964" s="34"/>
      <c r="H1964" s="53"/>
      <c r="I1964" s="34"/>
      <c r="J1964" s="53"/>
      <c r="K1964" s="53"/>
      <c r="L1964" s="53"/>
      <c r="M1964" s="160"/>
      <c r="N1964" s="243"/>
      <c r="O1964" s="244"/>
      <c r="P1964" s="53"/>
      <c r="Q1964" s="53"/>
      <c r="R1964" s="34"/>
      <c r="T1964" s="163"/>
    </row>
    <row r="1965" spans="1:20" hidden="1">
      <c r="A1965" s="53"/>
      <c r="B1965" s="90"/>
      <c r="C1965" s="53"/>
      <c r="D1965" s="53"/>
      <c r="E1965" s="53"/>
      <c r="F1965" s="53"/>
      <c r="G1965" s="34"/>
      <c r="H1965" s="53"/>
      <c r="I1965" s="34"/>
      <c r="J1965" s="53"/>
      <c r="K1965" s="53"/>
      <c r="L1965" s="53"/>
      <c r="M1965" s="160"/>
      <c r="N1965" s="243"/>
      <c r="O1965" s="244"/>
      <c r="P1965" s="53"/>
      <c r="Q1965" s="53"/>
      <c r="R1965" s="34"/>
      <c r="T1965" s="163"/>
    </row>
    <row r="1966" spans="1:20" hidden="1">
      <c r="A1966" s="53"/>
      <c r="B1966" s="90"/>
      <c r="C1966" s="53"/>
      <c r="D1966" s="53"/>
      <c r="E1966" s="53"/>
      <c r="F1966" s="53"/>
      <c r="G1966" s="34"/>
      <c r="H1966" s="53"/>
      <c r="I1966" s="34"/>
      <c r="J1966" s="53"/>
      <c r="K1966" s="53"/>
      <c r="L1966" s="53"/>
      <c r="M1966" s="160"/>
      <c r="N1966" s="243"/>
      <c r="O1966" s="244"/>
      <c r="P1966" s="53"/>
      <c r="Q1966" s="53"/>
      <c r="R1966" s="34"/>
      <c r="T1966" s="163"/>
    </row>
    <row r="1967" spans="1:20" hidden="1">
      <c r="A1967" s="53"/>
      <c r="B1967" s="90"/>
      <c r="C1967" s="53"/>
      <c r="D1967" s="53"/>
      <c r="E1967" s="53"/>
      <c r="F1967" s="53"/>
      <c r="G1967" s="34"/>
      <c r="H1967" s="53"/>
      <c r="I1967" s="34"/>
      <c r="J1967" s="53"/>
      <c r="K1967" s="53"/>
      <c r="L1967" s="53"/>
      <c r="M1967" s="160"/>
      <c r="N1967" s="243"/>
      <c r="O1967" s="244"/>
      <c r="P1967" s="53"/>
      <c r="Q1967" s="53"/>
      <c r="R1967" s="34"/>
      <c r="T1967" s="163"/>
    </row>
    <row r="1968" spans="1:20" hidden="1">
      <c r="A1968" s="53"/>
      <c r="B1968" s="90"/>
      <c r="C1968" s="53"/>
      <c r="D1968" s="53"/>
      <c r="E1968" s="53"/>
      <c r="F1968" s="53"/>
      <c r="G1968" s="34"/>
      <c r="H1968" s="53"/>
      <c r="I1968" s="34"/>
      <c r="J1968" s="53"/>
      <c r="K1968" s="53"/>
      <c r="L1968" s="53"/>
      <c r="M1968" s="160"/>
      <c r="N1968" s="243"/>
      <c r="O1968" s="244"/>
      <c r="P1968" s="53"/>
      <c r="Q1968" s="53"/>
      <c r="R1968" s="34"/>
      <c r="T1968" s="163"/>
    </row>
    <row r="1969" spans="1:20" hidden="1">
      <c r="A1969" s="53"/>
      <c r="B1969" s="90"/>
      <c r="C1969" s="53"/>
      <c r="D1969" s="53"/>
      <c r="E1969" s="53"/>
      <c r="F1969" s="53"/>
      <c r="G1969" s="34"/>
      <c r="H1969" s="53"/>
      <c r="I1969" s="34"/>
      <c r="J1969" s="53"/>
      <c r="K1969" s="53"/>
      <c r="L1969" s="53"/>
      <c r="M1969" s="160"/>
      <c r="N1969" s="243"/>
      <c r="O1969" s="244"/>
      <c r="P1969" s="53"/>
      <c r="Q1969" s="53"/>
      <c r="R1969" s="34"/>
      <c r="T1969" s="163"/>
    </row>
    <row r="1970" spans="1:20" hidden="1">
      <c r="A1970" s="53"/>
      <c r="B1970" s="90"/>
      <c r="C1970" s="53"/>
      <c r="D1970" s="53"/>
      <c r="E1970" s="53"/>
      <c r="F1970" s="53"/>
      <c r="G1970" s="34"/>
      <c r="H1970" s="53"/>
      <c r="I1970" s="34"/>
      <c r="J1970" s="53"/>
      <c r="K1970" s="53"/>
      <c r="L1970" s="53"/>
      <c r="M1970" s="160"/>
      <c r="N1970" s="243"/>
      <c r="O1970" s="244"/>
      <c r="P1970" s="53"/>
      <c r="Q1970" s="53"/>
      <c r="R1970" s="34"/>
      <c r="T1970" s="163"/>
    </row>
    <row r="1971" spans="1:20" hidden="1">
      <c r="A1971" s="53"/>
      <c r="B1971" s="90"/>
      <c r="C1971" s="53"/>
      <c r="D1971" s="53"/>
      <c r="E1971" s="53"/>
      <c r="F1971" s="53"/>
      <c r="G1971" s="34"/>
      <c r="H1971" s="53"/>
      <c r="I1971" s="34"/>
      <c r="J1971" s="53"/>
      <c r="K1971" s="53"/>
      <c r="L1971" s="53"/>
      <c r="M1971" s="160"/>
      <c r="N1971" s="243"/>
      <c r="O1971" s="244"/>
      <c r="P1971" s="53"/>
      <c r="Q1971" s="53"/>
      <c r="R1971" s="34"/>
      <c r="T1971" s="163"/>
    </row>
    <row r="1972" spans="1:20" hidden="1">
      <c r="A1972" s="53"/>
      <c r="B1972" s="90"/>
      <c r="C1972" s="53"/>
      <c r="D1972" s="53"/>
      <c r="E1972" s="53"/>
      <c r="F1972" s="53"/>
      <c r="G1972" s="34"/>
      <c r="H1972" s="53"/>
      <c r="I1972" s="34"/>
      <c r="J1972" s="53"/>
      <c r="K1972" s="53"/>
      <c r="L1972" s="53"/>
      <c r="M1972" s="160"/>
      <c r="N1972" s="243"/>
      <c r="O1972" s="244"/>
      <c r="P1972" s="53"/>
      <c r="Q1972" s="53"/>
      <c r="R1972" s="34"/>
      <c r="T1972" s="163"/>
    </row>
    <row r="1973" spans="1:20" hidden="1">
      <c r="A1973" s="53"/>
      <c r="B1973" s="90"/>
      <c r="C1973" s="53"/>
      <c r="D1973" s="53"/>
      <c r="E1973" s="53"/>
      <c r="F1973" s="53"/>
      <c r="G1973" s="34"/>
      <c r="H1973" s="53"/>
      <c r="I1973" s="34"/>
      <c r="J1973" s="53"/>
      <c r="K1973" s="53"/>
      <c r="L1973" s="53"/>
      <c r="M1973" s="160"/>
      <c r="N1973" s="243"/>
      <c r="O1973" s="244"/>
      <c r="P1973" s="53"/>
      <c r="Q1973" s="53"/>
      <c r="R1973" s="34"/>
      <c r="T1973" s="163"/>
    </row>
    <row r="1974" spans="1:20" hidden="1">
      <c r="A1974" s="53"/>
      <c r="B1974" s="90"/>
      <c r="C1974" s="53"/>
      <c r="D1974" s="53"/>
      <c r="E1974" s="53"/>
      <c r="F1974" s="53"/>
      <c r="G1974" s="34"/>
      <c r="H1974" s="53"/>
      <c r="I1974" s="34"/>
      <c r="J1974" s="53"/>
      <c r="K1974" s="53"/>
      <c r="L1974" s="53"/>
      <c r="M1974" s="160"/>
      <c r="N1974" s="243"/>
      <c r="O1974" s="244"/>
      <c r="P1974" s="53"/>
      <c r="Q1974" s="53"/>
      <c r="R1974" s="34"/>
      <c r="T1974" s="163"/>
    </row>
    <row r="1975" spans="1:20" hidden="1">
      <c r="A1975" s="53"/>
      <c r="B1975" s="90"/>
      <c r="C1975" s="53"/>
      <c r="D1975" s="53"/>
      <c r="E1975" s="53"/>
      <c r="F1975" s="53"/>
      <c r="G1975" s="34"/>
      <c r="H1975" s="53"/>
      <c r="I1975" s="34"/>
      <c r="J1975" s="53"/>
      <c r="K1975" s="53"/>
      <c r="L1975" s="53"/>
      <c r="M1975" s="160"/>
      <c r="N1975" s="243"/>
      <c r="O1975" s="244"/>
      <c r="P1975" s="53"/>
      <c r="Q1975" s="53"/>
      <c r="R1975" s="34"/>
      <c r="T1975" s="163"/>
    </row>
    <row r="1976" spans="1:20" hidden="1">
      <c r="A1976" s="53"/>
      <c r="B1976" s="90"/>
      <c r="C1976" s="53"/>
      <c r="D1976" s="53"/>
      <c r="E1976" s="53"/>
      <c r="F1976" s="53"/>
      <c r="G1976" s="34"/>
      <c r="H1976" s="53"/>
      <c r="I1976" s="34"/>
      <c r="J1976" s="53"/>
      <c r="K1976" s="53"/>
      <c r="L1976" s="53"/>
      <c r="M1976" s="160"/>
      <c r="N1976" s="243"/>
      <c r="O1976" s="244"/>
      <c r="P1976" s="53"/>
      <c r="Q1976" s="53"/>
      <c r="R1976" s="34"/>
      <c r="T1976" s="163"/>
    </row>
    <row r="1977" spans="1:20" hidden="1">
      <c r="A1977" s="53"/>
      <c r="B1977" s="90"/>
      <c r="C1977" s="53"/>
      <c r="D1977" s="53"/>
      <c r="E1977" s="53"/>
      <c r="F1977" s="53"/>
      <c r="G1977" s="34"/>
      <c r="H1977" s="53"/>
      <c r="I1977" s="34"/>
      <c r="J1977" s="53"/>
      <c r="K1977" s="53"/>
      <c r="L1977" s="53"/>
      <c r="M1977" s="160"/>
      <c r="N1977" s="243"/>
      <c r="O1977" s="244"/>
      <c r="P1977" s="53"/>
      <c r="Q1977" s="53"/>
      <c r="R1977" s="34"/>
      <c r="T1977" s="163"/>
    </row>
    <row r="1978" spans="1:20" hidden="1">
      <c r="A1978" s="53"/>
      <c r="B1978" s="90"/>
      <c r="C1978" s="53"/>
      <c r="D1978" s="53"/>
      <c r="E1978" s="53"/>
      <c r="F1978" s="53"/>
      <c r="G1978" s="34"/>
      <c r="H1978" s="53"/>
      <c r="I1978" s="34"/>
      <c r="J1978" s="53"/>
      <c r="K1978" s="53"/>
      <c r="L1978" s="53"/>
      <c r="M1978" s="160"/>
      <c r="N1978" s="243"/>
      <c r="O1978" s="244"/>
      <c r="P1978" s="53"/>
      <c r="Q1978" s="53"/>
      <c r="R1978" s="34"/>
      <c r="T1978" s="163"/>
    </row>
    <row r="1979" spans="1:20" hidden="1">
      <c r="A1979" s="53"/>
      <c r="B1979" s="90"/>
      <c r="C1979" s="53"/>
      <c r="D1979" s="53"/>
      <c r="E1979" s="53"/>
      <c r="F1979" s="53"/>
      <c r="G1979" s="34"/>
      <c r="H1979" s="53"/>
      <c r="I1979" s="34"/>
      <c r="J1979" s="53"/>
      <c r="K1979" s="53"/>
      <c r="L1979" s="53"/>
      <c r="M1979" s="160"/>
      <c r="N1979" s="243"/>
      <c r="O1979" s="244"/>
      <c r="P1979" s="53"/>
      <c r="Q1979" s="53"/>
      <c r="R1979" s="34"/>
      <c r="T1979" s="163"/>
    </row>
    <row r="1980" spans="1:20" hidden="1">
      <c r="A1980" s="53"/>
      <c r="B1980" s="90"/>
      <c r="C1980" s="53"/>
      <c r="D1980" s="53"/>
      <c r="E1980" s="53"/>
      <c r="F1980" s="53"/>
      <c r="G1980" s="34"/>
      <c r="H1980" s="53"/>
      <c r="I1980" s="34"/>
      <c r="J1980" s="53"/>
      <c r="K1980" s="53"/>
      <c r="L1980" s="53"/>
      <c r="M1980" s="160"/>
      <c r="N1980" s="243"/>
      <c r="O1980" s="244"/>
      <c r="P1980" s="53"/>
      <c r="Q1980" s="53"/>
      <c r="R1980" s="34"/>
      <c r="T1980" s="163"/>
    </row>
    <row r="1981" spans="1:20" hidden="1">
      <c r="A1981" s="53"/>
      <c r="B1981" s="90"/>
      <c r="C1981" s="53"/>
      <c r="D1981" s="53"/>
      <c r="E1981" s="53"/>
      <c r="F1981" s="53"/>
      <c r="G1981" s="34"/>
      <c r="H1981" s="53"/>
      <c r="I1981" s="34"/>
      <c r="J1981" s="53"/>
      <c r="K1981" s="53"/>
      <c r="L1981" s="53"/>
      <c r="M1981" s="160"/>
      <c r="N1981" s="243"/>
      <c r="O1981" s="244"/>
      <c r="P1981" s="53"/>
      <c r="Q1981" s="53"/>
      <c r="R1981" s="34"/>
      <c r="T1981" s="163"/>
    </row>
    <row r="1982" spans="1:20" hidden="1">
      <c r="A1982" s="53"/>
      <c r="B1982" s="90"/>
      <c r="C1982" s="53"/>
      <c r="D1982" s="53"/>
      <c r="E1982" s="53"/>
      <c r="F1982" s="53"/>
      <c r="G1982" s="34"/>
      <c r="H1982" s="53"/>
      <c r="I1982" s="34"/>
      <c r="J1982" s="53"/>
      <c r="K1982" s="53"/>
      <c r="L1982" s="53"/>
      <c r="M1982" s="160"/>
      <c r="N1982" s="243"/>
      <c r="O1982" s="244"/>
      <c r="P1982" s="53"/>
      <c r="Q1982" s="53"/>
      <c r="R1982" s="34"/>
      <c r="T1982" s="163"/>
    </row>
    <row r="1983" spans="1:20" hidden="1">
      <c r="A1983" s="53"/>
      <c r="B1983" s="90"/>
      <c r="C1983" s="53"/>
      <c r="D1983" s="53"/>
      <c r="E1983" s="53"/>
      <c r="F1983" s="53"/>
      <c r="G1983" s="34"/>
      <c r="H1983" s="53"/>
      <c r="I1983" s="34"/>
      <c r="J1983" s="53"/>
      <c r="K1983" s="53"/>
      <c r="L1983" s="53"/>
      <c r="M1983" s="160"/>
      <c r="N1983" s="243"/>
      <c r="O1983" s="244"/>
      <c r="P1983" s="53"/>
      <c r="Q1983" s="53"/>
      <c r="R1983" s="34"/>
      <c r="T1983" s="163"/>
    </row>
    <row r="1984" spans="1:20" hidden="1">
      <c r="A1984" s="53"/>
      <c r="B1984" s="90"/>
      <c r="C1984" s="53"/>
      <c r="D1984" s="53"/>
      <c r="E1984" s="53"/>
      <c r="F1984" s="53"/>
      <c r="G1984" s="34"/>
      <c r="H1984" s="53"/>
      <c r="I1984" s="34"/>
      <c r="J1984" s="53"/>
      <c r="K1984" s="53"/>
      <c r="L1984" s="53"/>
      <c r="M1984" s="160"/>
      <c r="N1984" s="243"/>
      <c r="O1984" s="244"/>
      <c r="P1984" s="53"/>
      <c r="Q1984" s="53"/>
      <c r="R1984" s="34"/>
      <c r="T1984" s="163"/>
    </row>
    <row r="1985" spans="1:20" hidden="1">
      <c r="A1985" s="53"/>
      <c r="B1985" s="90"/>
      <c r="C1985" s="53"/>
      <c r="D1985" s="53"/>
      <c r="E1985" s="53"/>
      <c r="F1985" s="53"/>
      <c r="G1985" s="34"/>
      <c r="H1985" s="53"/>
      <c r="I1985" s="34"/>
      <c r="J1985" s="53"/>
      <c r="K1985" s="53"/>
      <c r="L1985" s="53"/>
      <c r="M1985" s="160"/>
      <c r="N1985" s="243"/>
      <c r="O1985" s="244"/>
      <c r="P1985" s="53"/>
      <c r="Q1985" s="53"/>
      <c r="R1985" s="34"/>
      <c r="T1985" s="163"/>
    </row>
    <row r="1986" spans="1:20" hidden="1">
      <c r="A1986" s="53"/>
      <c r="B1986" s="90"/>
      <c r="C1986" s="53"/>
      <c r="D1986" s="53"/>
      <c r="E1986" s="53"/>
      <c r="F1986" s="53"/>
      <c r="G1986" s="34"/>
      <c r="H1986" s="53"/>
      <c r="I1986" s="34"/>
      <c r="J1986" s="53"/>
      <c r="K1986" s="53"/>
      <c r="L1986" s="53"/>
      <c r="M1986" s="160"/>
      <c r="N1986" s="243"/>
      <c r="O1986" s="244"/>
      <c r="P1986" s="53"/>
      <c r="Q1986" s="53"/>
      <c r="R1986" s="34"/>
      <c r="T1986" s="163"/>
    </row>
    <row r="1987" spans="1:20" hidden="1">
      <c r="A1987" s="53"/>
      <c r="B1987" s="90"/>
      <c r="C1987" s="53"/>
      <c r="D1987" s="53"/>
      <c r="E1987" s="53"/>
      <c r="F1987" s="53"/>
      <c r="G1987" s="34"/>
      <c r="H1987" s="53"/>
      <c r="I1987" s="34"/>
      <c r="J1987" s="53"/>
      <c r="K1987" s="53"/>
      <c r="L1987" s="53"/>
      <c r="M1987" s="160"/>
      <c r="N1987" s="243"/>
      <c r="O1987" s="244"/>
      <c r="P1987" s="53"/>
      <c r="Q1987" s="53"/>
      <c r="R1987" s="34"/>
      <c r="T1987" s="163"/>
    </row>
    <row r="1988" spans="1:20" hidden="1">
      <c r="A1988" s="53"/>
      <c r="B1988" s="90"/>
      <c r="C1988" s="53"/>
      <c r="D1988" s="53"/>
      <c r="E1988" s="53"/>
      <c r="F1988" s="53"/>
      <c r="G1988" s="34"/>
      <c r="H1988" s="53"/>
      <c r="I1988" s="34"/>
      <c r="J1988" s="53"/>
      <c r="K1988" s="53"/>
      <c r="L1988" s="53"/>
      <c r="M1988" s="160"/>
      <c r="N1988" s="243"/>
      <c r="O1988" s="244"/>
      <c r="P1988" s="53"/>
      <c r="Q1988" s="53"/>
      <c r="R1988" s="34"/>
      <c r="T1988" s="163"/>
    </row>
    <row r="1989" spans="1:20" hidden="1">
      <c r="A1989" s="53"/>
      <c r="B1989" s="90"/>
      <c r="C1989" s="53"/>
      <c r="D1989" s="53"/>
      <c r="E1989" s="53"/>
      <c r="F1989" s="53"/>
      <c r="G1989" s="34"/>
      <c r="H1989" s="53"/>
      <c r="I1989" s="34"/>
      <c r="J1989" s="53"/>
      <c r="K1989" s="53"/>
      <c r="L1989" s="53"/>
      <c r="M1989" s="160"/>
      <c r="N1989" s="243"/>
      <c r="O1989" s="244"/>
      <c r="P1989" s="53"/>
      <c r="Q1989" s="53"/>
      <c r="R1989" s="34"/>
      <c r="T1989" s="163"/>
    </row>
    <row r="1990" spans="1:20" hidden="1">
      <c r="A1990" s="53"/>
      <c r="B1990" s="90"/>
      <c r="C1990" s="53"/>
      <c r="D1990" s="53"/>
      <c r="E1990" s="53"/>
      <c r="F1990" s="53"/>
      <c r="G1990" s="34"/>
      <c r="H1990" s="53"/>
      <c r="I1990" s="34"/>
      <c r="J1990" s="53"/>
      <c r="K1990" s="53"/>
      <c r="L1990" s="53"/>
      <c r="M1990" s="160"/>
      <c r="N1990" s="243"/>
      <c r="O1990" s="244"/>
      <c r="P1990" s="53"/>
      <c r="Q1990" s="53"/>
      <c r="R1990" s="34"/>
      <c r="T1990" s="163"/>
    </row>
    <row r="1991" spans="1:20" hidden="1">
      <c r="A1991" s="53"/>
      <c r="B1991" s="90"/>
      <c r="C1991" s="53"/>
      <c r="D1991" s="53"/>
      <c r="E1991" s="53"/>
      <c r="F1991" s="53"/>
      <c r="G1991" s="34"/>
      <c r="H1991" s="53"/>
      <c r="I1991" s="34"/>
      <c r="J1991" s="53"/>
      <c r="K1991" s="53"/>
      <c r="L1991" s="53"/>
      <c r="M1991" s="160"/>
      <c r="N1991" s="243"/>
      <c r="O1991" s="244"/>
      <c r="P1991" s="53"/>
      <c r="Q1991" s="53"/>
      <c r="R1991" s="34"/>
      <c r="T1991" s="163"/>
    </row>
    <row r="1992" spans="1:20" hidden="1">
      <c r="A1992" s="53"/>
      <c r="B1992" s="90"/>
      <c r="C1992" s="53"/>
      <c r="D1992" s="53"/>
      <c r="E1992" s="53"/>
      <c r="F1992" s="53"/>
      <c r="G1992" s="34"/>
      <c r="H1992" s="53"/>
      <c r="I1992" s="34"/>
      <c r="J1992" s="53"/>
      <c r="K1992" s="53"/>
      <c r="L1992" s="53"/>
      <c r="M1992" s="160"/>
      <c r="N1992" s="243"/>
      <c r="O1992" s="244"/>
      <c r="P1992" s="53"/>
      <c r="Q1992" s="53"/>
      <c r="R1992" s="34"/>
      <c r="T1992" s="163"/>
    </row>
    <row r="1993" spans="1:20" hidden="1">
      <c r="A1993" s="53"/>
      <c r="B1993" s="90"/>
      <c r="C1993" s="53"/>
      <c r="D1993" s="53"/>
      <c r="E1993" s="53"/>
      <c r="F1993" s="53"/>
      <c r="G1993" s="34"/>
      <c r="H1993" s="53"/>
      <c r="I1993" s="34"/>
      <c r="J1993" s="53"/>
      <c r="K1993" s="53"/>
      <c r="L1993" s="53"/>
      <c r="M1993" s="160"/>
      <c r="N1993" s="243"/>
      <c r="O1993" s="244"/>
      <c r="P1993" s="53"/>
      <c r="Q1993" s="53"/>
      <c r="R1993" s="34"/>
      <c r="T1993" s="163"/>
    </row>
    <row r="1994" spans="1:20" hidden="1">
      <c r="A1994" s="53"/>
      <c r="B1994" s="90"/>
      <c r="C1994" s="53"/>
      <c r="D1994" s="53"/>
      <c r="E1994" s="53"/>
      <c r="F1994" s="53"/>
      <c r="G1994" s="34"/>
      <c r="H1994" s="53"/>
      <c r="I1994" s="34"/>
      <c r="J1994" s="53"/>
      <c r="K1994" s="53"/>
      <c r="L1994" s="53"/>
      <c r="M1994" s="160"/>
      <c r="N1994" s="243"/>
      <c r="O1994" s="244"/>
      <c r="P1994" s="53"/>
      <c r="Q1994" s="53"/>
      <c r="R1994" s="34"/>
      <c r="T1994" s="163"/>
    </row>
    <row r="1995" spans="1:20" hidden="1">
      <c r="A1995" s="53"/>
      <c r="B1995" s="90"/>
      <c r="C1995" s="53"/>
      <c r="D1995" s="53"/>
      <c r="E1995" s="53"/>
      <c r="F1995" s="53"/>
      <c r="G1995" s="34"/>
      <c r="H1995" s="53"/>
      <c r="I1995" s="34"/>
      <c r="J1995" s="53"/>
      <c r="K1995" s="53"/>
      <c r="L1995" s="53"/>
      <c r="M1995" s="160"/>
      <c r="N1995" s="243"/>
      <c r="O1995" s="244"/>
      <c r="P1995" s="53"/>
      <c r="Q1995" s="53"/>
      <c r="R1995" s="34"/>
      <c r="T1995" s="163"/>
    </row>
    <row r="1996" spans="1:20" hidden="1">
      <c r="A1996" s="53"/>
      <c r="B1996" s="90"/>
      <c r="C1996" s="53"/>
      <c r="D1996" s="53"/>
      <c r="E1996" s="53"/>
      <c r="F1996" s="53"/>
      <c r="G1996" s="34"/>
      <c r="H1996" s="53"/>
      <c r="I1996" s="34"/>
      <c r="J1996" s="53"/>
      <c r="K1996" s="53"/>
      <c r="L1996" s="53"/>
      <c r="M1996" s="160"/>
      <c r="N1996" s="243"/>
      <c r="O1996" s="244"/>
      <c r="P1996" s="53"/>
      <c r="Q1996" s="53"/>
      <c r="R1996" s="34"/>
      <c r="T1996" s="163"/>
    </row>
    <row r="1997" spans="1:20" hidden="1">
      <c r="A1997" s="53"/>
      <c r="B1997" s="90"/>
      <c r="C1997" s="53"/>
      <c r="D1997" s="53"/>
      <c r="E1997" s="53"/>
      <c r="F1997" s="53"/>
      <c r="G1997" s="34"/>
      <c r="H1997" s="53"/>
      <c r="I1997" s="34"/>
      <c r="J1997" s="53"/>
      <c r="K1997" s="53"/>
      <c r="L1997" s="53"/>
      <c r="M1997" s="160"/>
      <c r="N1997" s="243"/>
      <c r="O1997" s="244"/>
      <c r="P1997" s="53"/>
      <c r="Q1997" s="53"/>
      <c r="R1997" s="34"/>
      <c r="T1997" s="163"/>
    </row>
    <row r="1998" spans="1:20" hidden="1">
      <c r="A1998" s="53"/>
      <c r="B1998" s="90"/>
      <c r="C1998" s="53"/>
      <c r="D1998" s="53"/>
      <c r="E1998" s="53"/>
      <c r="F1998" s="53"/>
      <c r="G1998" s="34"/>
      <c r="H1998" s="53"/>
      <c r="I1998" s="34"/>
      <c r="J1998" s="53"/>
      <c r="K1998" s="53"/>
      <c r="L1998" s="53"/>
      <c r="M1998" s="160"/>
      <c r="N1998" s="243"/>
      <c r="O1998" s="244"/>
      <c r="P1998" s="53"/>
      <c r="Q1998" s="53"/>
      <c r="R1998" s="34"/>
      <c r="T1998" s="163"/>
    </row>
    <row r="1999" spans="1:20" hidden="1">
      <c r="A1999" s="53"/>
      <c r="B1999" s="90"/>
      <c r="C1999" s="53"/>
      <c r="D1999" s="53"/>
      <c r="E1999" s="53"/>
      <c r="F1999" s="53"/>
      <c r="G1999" s="34"/>
      <c r="H1999" s="53"/>
      <c r="I1999" s="34"/>
      <c r="J1999" s="53"/>
      <c r="K1999" s="53"/>
      <c r="L1999" s="53"/>
      <c r="M1999" s="160"/>
      <c r="N1999" s="243"/>
      <c r="O1999" s="244"/>
      <c r="P1999" s="53"/>
      <c r="Q1999" s="53"/>
      <c r="R1999" s="34"/>
      <c r="T1999" s="163"/>
    </row>
    <row r="2000" spans="1:20" hidden="1">
      <c r="A2000" s="53"/>
      <c r="B2000" s="90"/>
      <c r="C2000" s="53"/>
      <c r="D2000" s="53"/>
      <c r="E2000" s="53"/>
      <c r="F2000" s="53"/>
      <c r="G2000" s="34"/>
      <c r="H2000" s="53"/>
      <c r="I2000" s="34"/>
      <c r="J2000" s="53"/>
      <c r="K2000" s="53"/>
      <c r="L2000" s="53"/>
      <c r="M2000" s="160"/>
      <c r="N2000" s="243"/>
      <c r="O2000" s="244"/>
      <c r="P2000" s="53"/>
      <c r="Q2000" s="53"/>
      <c r="R2000" s="34"/>
      <c r="T2000" s="163"/>
    </row>
    <row r="2001" spans="1:20" hidden="1">
      <c r="A2001" s="53"/>
      <c r="B2001" s="90"/>
      <c r="C2001" s="53"/>
      <c r="D2001" s="53"/>
      <c r="E2001" s="53"/>
      <c r="F2001" s="53"/>
      <c r="G2001" s="34"/>
      <c r="H2001" s="53"/>
      <c r="I2001" s="34"/>
      <c r="J2001" s="53"/>
      <c r="K2001" s="53"/>
      <c r="L2001" s="53"/>
      <c r="M2001" s="160"/>
      <c r="N2001" s="243"/>
      <c r="O2001" s="244"/>
      <c r="P2001" s="53"/>
      <c r="Q2001" s="53"/>
      <c r="R2001" s="34"/>
      <c r="T2001" s="163"/>
    </row>
    <row r="2002" spans="1:20" hidden="1">
      <c r="A2002" s="53"/>
      <c r="B2002" s="90"/>
      <c r="C2002" s="53"/>
      <c r="D2002" s="53"/>
      <c r="E2002" s="53"/>
      <c r="F2002" s="53"/>
      <c r="G2002" s="34"/>
      <c r="H2002" s="53"/>
      <c r="I2002" s="34"/>
      <c r="J2002" s="53"/>
      <c r="K2002" s="53"/>
      <c r="L2002" s="53"/>
      <c r="M2002" s="160"/>
      <c r="N2002" s="243"/>
      <c r="O2002" s="244"/>
      <c r="P2002" s="53"/>
      <c r="Q2002" s="53"/>
      <c r="R2002" s="34"/>
      <c r="T2002" s="163"/>
    </row>
    <row r="2003" spans="1:20" hidden="1">
      <c r="A2003" s="53"/>
      <c r="B2003" s="90"/>
      <c r="C2003" s="53"/>
      <c r="D2003" s="53"/>
      <c r="E2003" s="53"/>
      <c r="F2003" s="53"/>
      <c r="G2003" s="34"/>
      <c r="H2003" s="53"/>
      <c r="I2003" s="34"/>
      <c r="J2003" s="53"/>
      <c r="K2003" s="53"/>
      <c r="L2003" s="53"/>
      <c r="M2003" s="160"/>
      <c r="N2003" s="243"/>
      <c r="O2003" s="244"/>
      <c r="P2003" s="53"/>
      <c r="Q2003" s="53"/>
      <c r="R2003" s="34"/>
      <c r="T2003" s="163"/>
    </row>
    <row r="2004" spans="1:20" hidden="1">
      <c r="A2004" s="53"/>
      <c r="B2004" s="90"/>
      <c r="C2004" s="53"/>
      <c r="D2004" s="53"/>
      <c r="E2004" s="53"/>
      <c r="F2004" s="53"/>
      <c r="G2004" s="34"/>
      <c r="H2004" s="53"/>
      <c r="I2004" s="34"/>
      <c r="J2004" s="53"/>
      <c r="K2004" s="53"/>
      <c r="L2004" s="53"/>
      <c r="M2004" s="160"/>
      <c r="N2004" s="243"/>
      <c r="O2004" s="244"/>
      <c r="P2004" s="53"/>
      <c r="Q2004" s="53"/>
      <c r="R2004" s="34"/>
    </row>
    <row r="2005" spans="1:20" hidden="1">
      <c r="A2005" s="53"/>
      <c r="B2005" s="90"/>
      <c r="C2005" s="53"/>
      <c r="D2005" s="53"/>
      <c r="E2005" s="53"/>
      <c r="F2005" s="53"/>
      <c r="G2005" s="34"/>
      <c r="H2005" s="53"/>
      <c r="I2005" s="34"/>
      <c r="J2005" s="53"/>
      <c r="K2005" s="53"/>
      <c r="L2005" s="53"/>
      <c r="M2005" s="160"/>
      <c r="N2005" s="243"/>
      <c r="O2005" s="244"/>
      <c r="P2005" s="53"/>
      <c r="Q2005" s="53"/>
      <c r="R2005" s="34"/>
    </row>
    <row r="2006" spans="1:20" hidden="1">
      <c r="A2006" s="53"/>
      <c r="B2006" s="90"/>
      <c r="C2006" s="53"/>
      <c r="D2006" s="53"/>
      <c r="E2006" s="53"/>
      <c r="F2006" s="53"/>
      <c r="G2006" s="34"/>
      <c r="H2006" s="53"/>
      <c r="I2006" s="34"/>
      <c r="J2006" s="53"/>
      <c r="K2006" s="53"/>
      <c r="L2006" s="53"/>
      <c r="M2006" s="160"/>
      <c r="N2006" s="243"/>
      <c r="O2006" s="244"/>
      <c r="P2006" s="53"/>
      <c r="Q2006" s="53"/>
      <c r="R2006" s="34"/>
    </row>
    <row r="2007" spans="1:20" hidden="1">
      <c r="A2007" s="53"/>
      <c r="B2007" s="90"/>
      <c r="C2007" s="53"/>
      <c r="D2007" s="53"/>
      <c r="E2007" s="53"/>
      <c r="F2007" s="53"/>
      <c r="G2007" s="34"/>
      <c r="H2007" s="53"/>
      <c r="I2007" s="34"/>
      <c r="J2007" s="53"/>
      <c r="K2007" s="53"/>
      <c r="L2007" s="53"/>
      <c r="M2007" s="160"/>
      <c r="N2007" s="243"/>
      <c r="O2007" s="244"/>
      <c r="P2007" s="53"/>
      <c r="Q2007" s="53"/>
      <c r="R2007" s="34"/>
    </row>
    <row r="2008" spans="1:20" hidden="1">
      <c r="A2008" s="53"/>
      <c r="B2008" s="90"/>
      <c r="C2008" s="53"/>
      <c r="D2008" s="53"/>
      <c r="E2008" s="53"/>
      <c r="F2008" s="53"/>
      <c r="G2008" s="34"/>
      <c r="H2008" s="53"/>
      <c r="I2008" s="34"/>
      <c r="J2008" s="53"/>
      <c r="K2008" s="53"/>
      <c r="L2008" s="53"/>
      <c r="M2008" s="160"/>
      <c r="N2008" s="243"/>
      <c r="O2008" s="244"/>
      <c r="P2008" s="53"/>
      <c r="Q2008" s="53"/>
      <c r="R2008" s="34"/>
    </row>
    <row r="2009" spans="1:20" hidden="1">
      <c r="A2009" s="53"/>
      <c r="B2009" s="90"/>
      <c r="C2009" s="53"/>
      <c r="D2009" s="53"/>
      <c r="E2009" s="53"/>
      <c r="F2009" s="53"/>
      <c r="G2009" s="34"/>
      <c r="H2009" s="53"/>
      <c r="I2009" s="34"/>
      <c r="J2009" s="53"/>
      <c r="K2009" s="53"/>
      <c r="L2009" s="53"/>
      <c r="M2009" s="160"/>
      <c r="N2009" s="243"/>
      <c r="O2009" s="244"/>
      <c r="P2009" s="53"/>
      <c r="Q2009" s="53"/>
      <c r="R2009" s="34"/>
    </row>
    <row r="2010" spans="1:20" hidden="1">
      <c r="A2010" s="53"/>
      <c r="B2010" s="90"/>
      <c r="C2010" s="53"/>
      <c r="D2010" s="53"/>
      <c r="E2010" s="53"/>
      <c r="F2010" s="53"/>
      <c r="G2010" s="34"/>
      <c r="H2010" s="53"/>
      <c r="I2010" s="34"/>
      <c r="J2010" s="53"/>
      <c r="K2010" s="53"/>
      <c r="L2010" s="53"/>
      <c r="M2010" s="160"/>
      <c r="N2010" s="243"/>
      <c r="O2010" s="244"/>
      <c r="P2010" s="53"/>
      <c r="Q2010" s="53"/>
      <c r="R2010" s="34"/>
    </row>
    <row r="2011" spans="1:20" hidden="1">
      <c r="A2011" s="53"/>
      <c r="B2011" s="90"/>
      <c r="C2011" s="53"/>
      <c r="D2011" s="53"/>
      <c r="E2011" s="53"/>
      <c r="F2011" s="53"/>
      <c r="G2011" s="34"/>
      <c r="H2011" s="53"/>
      <c r="I2011" s="34"/>
      <c r="J2011" s="53"/>
      <c r="K2011" s="53"/>
      <c r="L2011" s="53"/>
      <c r="M2011" s="160"/>
      <c r="N2011" s="243"/>
      <c r="O2011" s="244"/>
      <c r="P2011" s="53"/>
      <c r="Q2011" s="53"/>
      <c r="R2011" s="34"/>
    </row>
    <row r="2012" spans="1:20" hidden="1">
      <c r="A2012" s="53"/>
      <c r="B2012" s="90"/>
      <c r="C2012" s="53"/>
      <c r="D2012" s="53"/>
      <c r="E2012" s="53"/>
      <c r="F2012" s="53"/>
      <c r="G2012" s="34"/>
      <c r="H2012" s="53"/>
      <c r="I2012" s="34"/>
      <c r="J2012" s="53"/>
      <c r="K2012" s="53"/>
      <c r="L2012" s="53"/>
      <c r="M2012" s="160"/>
      <c r="N2012" s="243"/>
      <c r="O2012" s="244"/>
      <c r="P2012" s="53"/>
      <c r="Q2012" s="53"/>
      <c r="R2012" s="34"/>
    </row>
    <row r="2013" spans="1:20" hidden="1">
      <c r="A2013" s="53"/>
      <c r="B2013" s="90"/>
      <c r="C2013" s="53"/>
      <c r="D2013" s="53"/>
      <c r="E2013" s="53"/>
      <c r="F2013" s="53"/>
      <c r="G2013" s="34"/>
      <c r="H2013" s="53"/>
      <c r="I2013" s="34"/>
      <c r="J2013" s="53"/>
      <c r="K2013" s="53"/>
      <c r="L2013" s="53"/>
      <c r="M2013" s="160"/>
      <c r="N2013" s="243"/>
      <c r="O2013" s="244"/>
      <c r="P2013" s="53"/>
      <c r="Q2013" s="53"/>
      <c r="R2013" s="34"/>
    </row>
    <row r="2014" spans="1:20" hidden="1">
      <c r="A2014" s="53"/>
      <c r="B2014" s="90"/>
      <c r="C2014" s="53"/>
      <c r="D2014" s="53"/>
      <c r="E2014" s="53"/>
      <c r="F2014" s="53"/>
      <c r="G2014" s="34"/>
      <c r="H2014" s="53"/>
      <c r="I2014" s="34"/>
      <c r="J2014" s="53"/>
      <c r="K2014" s="53"/>
      <c r="L2014" s="53"/>
      <c r="M2014" s="160"/>
      <c r="N2014" s="243"/>
      <c r="O2014" s="244"/>
      <c r="P2014" s="53"/>
      <c r="Q2014" s="53"/>
      <c r="R2014" s="34"/>
    </row>
    <row r="2015" spans="1:20" hidden="1">
      <c r="A2015" s="53"/>
      <c r="B2015" s="90"/>
      <c r="C2015" s="53"/>
      <c r="D2015" s="53"/>
      <c r="E2015" s="53"/>
      <c r="F2015" s="53"/>
      <c r="G2015" s="34"/>
      <c r="H2015" s="53"/>
      <c r="I2015" s="34"/>
      <c r="J2015" s="53"/>
      <c r="K2015" s="53"/>
      <c r="L2015" s="53"/>
      <c r="M2015" s="160"/>
      <c r="N2015" s="243"/>
      <c r="O2015" s="244"/>
      <c r="P2015" s="53"/>
      <c r="Q2015" s="53"/>
      <c r="R2015" s="34"/>
    </row>
    <row r="2016" spans="1:20" hidden="1">
      <c r="A2016" s="53"/>
      <c r="B2016" s="90"/>
      <c r="C2016" s="53"/>
      <c r="D2016" s="53"/>
      <c r="E2016" s="53"/>
      <c r="F2016" s="53"/>
      <c r="G2016" s="34"/>
      <c r="H2016" s="53"/>
      <c r="I2016" s="34"/>
      <c r="J2016" s="53"/>
      <c r="K2016" s="53"/>
      <c r="L2016" s="53"/>
      <c r="M2016" s="160"/>
      <c r="N2016" s="243"/>
      <c r="O2016" s="244"/>
      <c r="P2016" s="53"/>
      <c r="Q2016" s="53"/>
      <c r="R2016" s="34"/>
    </row>
    <row r="2017" spans="1:18" hidden="1">
      <c r="A2017" s="53"/>
      <c r="B2017" s="90"/>
      <c r="C2017" s="53"/>
      <c r="D2017" s="53"/>
      <c r="E2017" s="53"/>
      <c r="F2017" s="53"/>
      <c r="G2017" s="34"/>
      <c r="H2017" s="53"/>
      <c r="I2017" s="34"/>
      <c r="J2017" s="53"/>
      <c r="K2017" s="53"/>
      <c r="L2017" s="53"/>
      <c r="M2017" s="160"/>
      <c r="N2017" s="243"/>
      <c r="O2017" s="244"/>
      <c r="P2017" s="53"/>
      <c r="Q2017" s="53"/>
      <c r="R2017" s="34"/>
    </row>
    <row r="2018" spans="1:18" hidden="1">
      <c r="A2018" s="53"/>
      <c r="B2018" s="90"/>
      <c r="C2018" s="53"/>
      <c r="D2018" s="53"/>
      <c r="E2018" s="53"/>
      <c r="F2018" s="53"/>
      <c r="G2018" s="34"/>
      <c r="H2018" s="53"/>
      <c r="I2018" s="34"/>
      <c r="J2018" s="53"/>
      <c r="K2018" s="53"/>
      <c r="L2018" s="53"/>
      <c r="M2018" s="160"/>
      <c r="N2018" s="243"/>
      <c r="O2018" s="244"/>
      <c r="P2018" s="53"/>
      <c r="Q2018" s="53"/>
      <c r="R2018" s="34"/>
    </row>
    <row r="2019" spans="1:18" hidden="1">
      <c r="A2019" s="53"/>
      <c r="B2019" s="90"/>
      <c r="C2019" s="53"/>
      <c r="D2019" s="53"/>
      <c r="E2019" s="53"/>
      <c r="F2019" s="53"/>
      <c r="G2019" s="34"/>
      <c r="H2019" s="53"/>
      <c r="I2019" s="34"/>
      <c r="J2019" s="53"/>
      <c r="K2019" s="53"/>
      <c r="L2019" s="53"/>
      <c r="M2019" s="160"/>
      <c r="N2019" s="243"/>
      <c r="O2019" s="244"/>
      <c r="P2019" s="53"/>
      <c r="Q2019" s="53"/>
      <c r="R2019" s="34"/>
    </row>
    <row r="2020" spans="1:18" hidden="1">
      <c r="A2020" s="53"/>
      <c r="B2020" s="90"/>
      <c r="C2020" s="53"/>
      <c r="D2020" s="53"/>
      <c r="E2020" s="53"/>
      <c r="F2020" s="53"/>
      <c r="G2020" s="34"/>
      <c r="H2020" s="53"/>
      <c r="I2020" s="34"/>
      <c r="J2020" s="53"/>
      <c r="K2020" s="53"/>
      <c r="L2020" s="53"/>
      <c r="M2020" s="160"/>
      <c r="N2020" s="243"/>
      <c r="O2020" s="244"/>
      <c r="P2020" s="53"/>
      <c r="Q2020" s="53"/>
      <c r="R2020" s="34"/>
    </row>
    <row r="2021" spans="1:18" hidden="1">
      <c r="A2021" s="53"/>
      <c r="B2021" s="90"/>
      <c r="C2021" s="53"/>
      <c r="D2021" s="53"/>
      <c r="E2021" s="53"/>
      <c r="F2021" s="53"/>
      <c r="G2021" s="34"/>
      <c r="H2021" s="53"/>
      <c r="I2021" s="34"/>
      <c r="J2021" s="53"/>
      <c r="K2021" s="53"/>
      <c r="L2021" s="53"/>
      <c r="M2021" s="160"/>
      <c r="N2021" s="243"/>
      <c r="O2021" s="244"/>
      <c r="P2021" s="53"/>
      <c r="Q2021" s="53"/>
      <c r="R2021" s="34"/>
    </row>
    <row r="2022" spans="1:18" hidden="1">
      <c r="A2022" s="53"/>
      <c r="B2022" s="90"/>
      <c r="C2022" s="53"/>
      <c r="D2022" s="53"/>
      <c r="E2022" s="53"/>
      <c r="F2022" s="53"/>
      <c r="G2022" s="34"/>
      <c r="H2022" s="53"/>
      <c r="I2022" s="34"/>
      <c r="J2022" s="53"/>
      <c r="K2022" s="53"/>
      <c r="L2022" s="53"/>
      <c r="M2022" s="160"/>
      <c r="N2022" s="243"/>
      <c r="O2022" s="244"/>
      <c r="P2022" s="53"/>
      <c r="Q2022" s="53"/>
      <c r="R2022" s="34"/>
    </row>
    <row r="2023" spans="1:18" hidden="1">
      <c r="A2023" s="53"/>
      <c r="B2023" s="90"/>
      <c r="C2023" s="53"/>
      <c r="D2023" s="53"/>
      <c r="E2023" s="53"/>
      <c r="F2023" s="53"/>
      <c r="G2023" s="34"/>
      <c r="H2023" s="53"/>
      <c r="I2023" s="34"/>
      <c r="J2023" s="53"/>
      <c r="K2023" s="53"/>
      <c r="L2023" s="53"/>
      <c r="M2023" s="160"/>
      <c r="N2023" s="243"/>
      <c r="O2023" s="244"/>
      <c r="P2023" s="53"/>
      <c r="Q2023" s="53"/>
      <c r="R2023" s="34"/>
    </row>
    <row r="2024" spans="1:18" hidden="1">
      <c r="A2024" s="53"/>
      <c r="B2024" s="90"/>
      <c r="C2024" s="53"/>
      <c r="D2024" s="53"/>
      <c r="E2024" s="53"/>
      <c r="F2024" s="53"/>
      <c r="G2024" s="34"/>
      <c r="H2024" s="53"/>
      <c r="I2024" s="34"/>
      <c r="J2024" s="53"/>
      <c r="K2024" s="53"/>
      <c r="L2024" s="53"/>
      <c r="M2024" s="160"/>
      <c r="N2024" s="243"/>
      <c r="O2024" s="244"/>
      <c r="P2024" s="53"/>
      <c r="Q2024" s="53"/>
      <c r="R2024" s="34"/>
    </row>
    <row r="2025" spans="1:18" hidden="1">
      <c r="A2025" s="53"/>
      <c r="B2025" s="90"/>
      <c r="C2025" s="53"/>
      <c r="D2025" s="53"/>
      <c r="E2025" s="53"/>
      <c r="F2025" s="53"/>
      <c r="G2025" s="34"/>
      <c r="H2025" s="53"/>
      <c r="I2025" s="34"/>
      <c r="J2025" s="53"/>
      <c r="K2025" s="53"/>
      <c r="L2025" s="53"/>
      <c r="M2025" s="160"/>
      <c r="N2025" s="243"/>
      <c r="O2025" s="244"/>
      <c r="P2025" s="53"/>
      <c r="Q2025" s="53"/>
      <c r="R2025" s="34"/>
    </row>
    <row r="2026" spans="1:18" hidden="1">
      <c r="A2026" s="53"/>
      <c r="B2026" s="90"/>
      <c r="C2026" s="53"/>
      <c r="D2026" s="53"/>
      <c r="E2026" s="53"/>
      <c r="F2026" s="53"/>
      <c r="G2026" s="34"/>
      <c r="H2026" s="53"/>
      <c r="I2026" s="34"/>
      <c r="J2026" s="53"/>
      <c r="K2026" s="53"/>
      <c r="L2026" s="53"/>
      <c r="M2026" s="160"/>
      <c r="N2026" s="243"/>
      <c r="O2026" s="244"/>
      <c r="P2026" s="53"/>
      <c r="Q2026" s="53"/>
      <c r="R2026" s="34"/>
    </row>
    <row r="2027" spans="1:18" hidden="1">
      <c r="A2027" s="53"/>
      <c r="B2027" s="90"/>
      <c r="C2027" s="53"/>
      <c r="D2027" s="53"/>
      <c r="E2027" s="53"/>
      <c r="F2027" s="53"/>
      <c r="G2027" s="34"/>
      <c r="H2027" s="53"/>
      <c r="I2027" s="34"/>
      <c r="J2027" s="53"/>
      <c r="K2027" s="53"/>
      <c r="L2027" s="53"/>
      <c r="M2027" s="160"/>
      <c r="N2027" s="243"/>
      <c r="O2027" s="244"/>
      <c r="P2027" s="53"/>
      <c r="Q2027" s="53"/>
      <c r="R2027" s="34"/>
    </row>
    <row r="2028" spans="1:18" hidden="1">
      <c r="A2028" s="53"/>
      <c r="B2028" s="90"/>
      <c r="C2028" s="53"/>
      <c r="D2028" s="53"/>
      <c r="E2028" s="53"/>
      <c r="F2028" s="53"/>
      <c r="G2028" s="34"/>
      <c r="H2028" s="53"/>
      <c r="I2028" s="34"/>
      <c r="J2028" s="53"/>
      <c r="K2028" s="53"/>
      <c r="L2028" s="53"/>
      <c r="M2028" s="160"/>
      <c r="N2028" s="243"/>
      <c r="O2028" s="244"/>
      <c r="P2028" s="53"/>
      <c r="Q2028" s="53"/>
      <c r="R2028" s="34"/>
    </row>
    <row r="2029" spans="1:18" hidden="1">
      <c r="A2029" s="53"/>
      <c r="B2029" s="90"/>
      <c r="C2029" s="53"/>
      <c r="D2029" s="53"/>
      <c r="E2029" s="53"/>
      <c r="F2029" s="53"/>
      <c r="G2029" s="34"/>
      <c r="H2029" s="53"/>
      <c r="I2029" s="34"/>
      <c r="J2029" s="53"/>
      <c r="K2029" s="53"/>
      <c r="L2029" s="53"/>
      <c r="M2029" s="160"/>
      <c r="N2029" s="243"/>
      <c r="O2029" s="244"/>
      <c r="P2029" s="53"/>
      <c r="Q2029" s="53"/>
      <c r="R2029" s="34"/>
    </row>
    <row r="2030" spans="1:18" hidden="1">
      <c r="A2030" s="53"/>
      <c r="B2030" s="90"/>
      <c r="C2030" s="53"/>
      <c r="D2030" s="53"/>
      <c r="E2030" s="53"/>
      <c r="F2030" s="53"/>
      <c r="G2030" s="34"/>
      <c r="H2030" s="53"/>
      <c r="I2030" s="34"/>
      <c r="J2030" s="53"/>
      <c r="K2030" s="53"/>
      <c r="L2030" s="53"/>
      <c r="M2030" s="160"/>
      <c r="N2030" s="243"/>
      <c r="O2030" s="244"/>
      <c r="P2030" s="53"/>
      <c r="Q2030" s="53"/>
      <c r="R2030" s="34"/>
    </row>
    <row r="2031" spans="1:18" hidden="1">
      <c r="A2031" s="53"/>
      <c r="B2031" s="90"/>
      <c r="C2031" s="53"/>
      <c r="D2031" s="53"/>
      <c r="E2031" s="53"/>
      <c r="F2031" s="53"/>
      <c r="G2031" s="34"/>
      <c r="H2031" s="53"/>
      <c r="I2031" s="34"/>
      <c r="J2031" s="53"/>
      <c r="K2031" s="53"/>
      <c r="L2031" s="53"/>
      <c r="M2031" s="160"/>
      <c r="N2031" s="243"/>
      <c r="O2031" s="244"/>
      <c r="P2031" s="53"/>
      <c r="Q2031" s="53"/>
      <c r="R2031" s="34"/>
    </row>
    <row r="2032" spans="1:18" hidden="1">
      <c r="A2032" s="53"/>
      <c r="B2032" s="90"/>
      <c r="C2032" s="53"/>
      <c r="D2032" s="53"/>
      <c r="E2032" s="53"/>
      <c r="F2032" s="53"/>
      <c r="G2032" s="34"/>
      <c r="H2032" s="53"/>
      <c r="I2032" s="34"/>
      <c r="J2032" s="53"/>
      <c r="K2032" s="53"/>
      <c r="L2032" s="53"/>
      <c r="M2032" s="160"/>
      <c r="N2032" s="243"/>
      <c r="O2032" s="244"/>
      <c r="P2032" s="53"/>
      <c r="Q2032" s="53"/>
      <c r="R2032" s="34"/>
    </row>
    <row r="2033" spans="1:18" hidden="1">
      <c r="A2033" s="53"/>
      <c r="B2033" s="90"/>
      <c r="C2033" s="53"/>
      <c r="D2033" s="53"/>
      <c r="E2033" s="53"/>
      <c r="F2033" s="53"/>
      <c r="G2033" s="34"/>
      <c r="H2033" s="53"/>
      <c r="I2033" s="34"/>
      <c r="J2033" s="53"/>
      <c r="K2033" s="53"/>
      <c r="L2033" s="53"/>
      <c r="M2033" s="160"/>
      <c r="N2033" s="243"/>
      <c r="O2033" s="244"/>
      <c r="P2033" s="53"/>
      <c r="Q2033" s="53"/>
      <c r="R2033" s="34"/>
    </row>
    <row r="2034" spans="1:18" hidden="1">
      <c r="A2034" s="53"/>
      <c r="B2034" s="90"/>
      <c r="C2034" s="53"/>
      <c r="D2034" s="53"/>
      <c r="E2034" s="53"/>
      <c r="F2034" s="53"/>
      <c r="G2034" s="34"/>
      <c r="H2034" s="53"/>
      <c r="I2034" s="34"/>
      <c r="J2034" s="53"/>
      <c r="K2034" s="53"/>
      <c r="L2034" s="53"/>
      <c r="M2034" s="160"/>
      <c r="N2034" s="243"/>
      <c r="O2034" s="244"/>
      <c r="P2034" s="53"/>
      <c r="Q2034" s="53"/>
      <c r="R2034" s="34"/>
    </row>
    <row r="2035" spans="1:18" hidden="1">
      <c r="A2035" s="53"/>
      <c r="B2035" s="90"/>
      <c r="C2035" s="53"/>
      <c r="D2035" s="53"/>
      <c r="E2035" s="53"/>
      <c r="F2035" s="53"/>
      <c r="G2035" s="34"/>
      <c r="H2035" s="53"/>
      <c r="I2035" s="34"/>
      <c r="J2035" s="53"/>
      <c r="K2035" s="53"/>
      <c r="L2035" s="53"/>
      <c r="M2035" s="160"/>
      <c r="N2035" s="243"/>
      <c r="O2035" s="244"/>
      <c r="P2035" s="53"/>
      <c r="Q2035" s="53"/>
      <c r="R2035" s="34"/>
    </row>
    <row r="2036" spans="1:18" hidden="1">
      <c r="A2036" s="53"/>
      <c r="B2036" s="90"/>
      <c r="C2036" s="53"/>
      <c r="D2036" s="53"/>
      <c r="E2036" s="53"/>
      <c r="F2036" s="53"/>
      <c r="G2036" s="34"/>
      <c r="H2036" s="53"/>
      <c r="I2036" s="34"/>
      <c r="J2036" s="53"/>
      <c r="K2036" s="53"/>
      <c r="L2036" s="53"/>
      <c r="M2036" s="160"/>
      <c r="N2036" s="243"/>
      <c r="O2036" s="244"/>
      <c r="P2036" s="53"/>
      <c r="Q2036" s="53"/>
      <c r="R2036" s="34"/>
    </row>
    <row r="2037" spans="1:18" hidden="1">
      <c r="A2037" s="53"/>
      <c r="B2037" s="90"/>
      <c r="C2037" s="53"/>
      <c r="D2037" s="53"/>
      <c r="E2037" s="53"/>
      <c r="F2037" s="53"/>
      <c r="G2037" s="34"/>
      <c r="H2037" s="53"/>
      <c r="I2037" s="34"/>
      <c r="J2037" s="53"/>
      <c r="K2037" s="53"/>
      <c r="L2037" s="53"/>
      <c r="M2037" s="160"/>
      <c r="N2037" s="243"/>
      <c r="O2037" s="244"/>
      <c r="P2037" s="53"/>
      <c r="Q2037" s="53"/>
      <c r="R2037" s="34"/>
    </row>
    <row r="2038" spans="1:18" hidden="1">
      <c r="A2038" s="53"/>
      <c r="B2038" s="90"/>
      <c r="C2038" s="53"/>
      <c r="D2038" s="53"/>
      <c r="E2038" s="53"/>
      <c r="F2038" s="53"/>
      <c r="G2038" s="34"/>
      <c r="H2038" s="53"/>
      <c r="I2038" s="34"/>
      <c r="J2038" s="53"/>
      <c r="K2038" s="53"/>
      <c r="L2038" s="53"/>
      <c r="M2038" s="160"/>
      <c r="N2038" s="243"/>
      <c r="O2038" s="244"/>
      <c r="P2038" s="53"/>
      <c r="Q2038" s="53"/>
      <c r="R2038" s="34"/>
    </row>
    <row r="2039" spans="1:18" hidden="1">
      <c r="A2039" s="53"/>
      <c r="B2039" s="90"/>
      <c r="C2039" s="53"/>
      <c r="D2039" s="53"/>
      <c r="E2039" s="53"/>
      <c r="F2039" s="53"/>
      <c r="G2039" s="34"/>
      <c r="H2039" s="53"/>
      <c r="I2039" s="34"/>
      <c r="J2039" s="53"/>
      <c r="K2039" s="53"/>
      <c r="L2039" s="53"/>
      <c r="M2039" s="160"/>
      <c r="N2039" s="243"/>
      <c r="O2039" s="244"/>
      <c r="P2039" s="53"/>
      <c r="Q2039" s="53"/>
      <c r="R2039" s="34"/>
    </row>
    <row r="2040" spans="1:18" hidden="1">
      <c r="A2040" s="53"/>
      <c r="B2040" s="90"/>
      <c r="C2040" s="53"/>
      <c r="D2040" s="53"/>
      <c r="E2040" s="53"/>
      <c r="F2040" s="53"/>
      <c r="G2040" s="34"/>
      <c r="H2040" s="53"/>
      <c r="I2040" s="34"/>
      <c r="J2040" s="53"/>
      <c r="K2040" s="53"/>
      <c r="L2040" s="53"/>
      <c r="M2040" s="160"/>
      <c r="N2040" s="243"/>
      <c r="O2040" s="244"/>
      <c r="P2040" s="53"/>
      <c r="Q2040" s="53"/>
      <c r="R2040" s="34"/>
    </row>
    <row r="2041" spans="1:18" hidden="1">
      <c r="A2041" s="53"/>
      <c r="B2041" s="90"/>
      <c r="C2041" s="53"/>
      <c r="D2041" s="53"/>
      <c r="E2041" s="53"/>
      <c r="F2041" s="53"/>
      <c r="G2041" s="34"/>
      <c r="H2041" s="53"/>
      <c r="I2041" s="34"/>
      <c r="J2041" s="53"/>
      <c r="K2041" s="53"/>
      <c r="L2041" s="53"/>
      <c r="M2041" s="160"/>
      <c r="N2041" s="243"/>
      <c r="O2041" s="244"/>
      <c r="P2041" s="53"/>
      <c r="Q2041" s="53"/>
      <c r="R2041" s="34"/>
    </row>
    <row r="2042" spans="1:18" hidden="1">
      <c r="A2042" s="53"/>
      <c r="B2042" s="90"/>
      <c r="C2042" s="53"/>
      <c r="D2042" s="53"/>
      <c r="E2042" s="53"/>
      <c r="F2042" s="53"/>
      <c r="G2042" s="34"/>
      <c r="H2042" s="53"/>
      <c r="I2042" s="34"/>
      <c r="J2042" s="53"/>
      <c r="K2042" s="53"/>
      <c r="L2042" s="53"/>
      <c r="M2042" s="160"/>
      <c r="N2042" s="243"/>
      <c r="O2042" s="244"/>
      <c r="P2042" s="53"/>
      <c r="Q2042" s="53"/>
      <c r="R2042" s="34"/>
    </row>
    <row r="2043" spans="1:18" hidden="1">
      <c r="A2043" s="53"/>
      <c r="B2043" s="90"/>
      <c r="C2043" s="53"/>
      <c r="D2043" s="53"/>
      <c r="E2043" s="53"/>
      <c r="F2043" s="53"/>
      <c r="G2043" s="34"/>
      <c r="H2043" s="53"/>
      <c r="I2043" s="34"/>
      <c r="J2043" s="53"/>
      <c r="K2043" s="53"/>
      <c r="L2043" s="53"/>
      <c r="M2043" s="160"/>
      <c r="N2043" s="243"/>
      <c r="O2043" s="244"/>
      <c r="P2043" s="53"/>
      <c r="Q2043" s="53"/>
      <c r="R2043" s="34"/>
    </row>
    <row r="2044" spans="1:18" hidden="1">
      <c r="A2044" s="53"/>
      <c r="B2044" s="90"/>
      <c r="C2044" s="53"/>
      <c r="D2044" s="53"/>
      <c r="E2044" s="53"/>
      <c r="F2044" s="53"/>
      <c r="G2044" s="34"/>
      <c r="H2044" s="53"/>
      <c r="I2044" s="34"/>
      <c r="J2044" s="53"/>
      <c r="K2044" s="53"/>
      <c r="L2044" s="53"/>
      <c r="M2044" s="160"/>
      <c r="N2044" s="243"/>
      <c r="O2044" s="244"/>
      <c r="P2044" s="53"/>
      <c r="Q2044" s="53"/>
      <c r="R2044" s="34"/>
    </row>
    <row r="2045" spans="1:18" hidden="1">
      <c r="A2045" s="53"/>
      <c r="B2045" s="90"/>
      <c r="C2045" s="53"/>
      <c r="D2045" s="53"/>
      <c r="E2045" s="53"/>
      <c r="F2045" s="53"/>
      <c r="G2045" s="34"/>
      <c r="H2045" s="53"/>
      <c r="I2045" s="34"/>
      <c r="J2045" s="53"/>
      <c r="K2045" s="53"/>
      <c r="L2045" s="53"/>
      <c r="M2045" s="160"/>
      <c r="N2045" s="243"/>
      <c r="O2045" s="244"/>
      <c r="P2045" s="53"/>
      <c r="Q2045" s="53"/>
      <c r="R2045" s="34"/>
    </row>
    <row r="2046" spans="1:18" hidden="1">
      <c r="A2046" s="53"/>
      <c r="B2046" s="90"/>
      <c r="C2046" s="53"/>
      <c r="D2046" s="53"/>
      <c r="E2046" s="53"/>
      <c r="F2046" s="53"/>
      <c r="G2046" s="34"/>
      <c r="H2046" s="53"/>
      <c r="I2046" s="34"/>
      <c r="J2046" s="53"/>
      <c r="K2046" s="53"/>
      <c r="L2046" s="53"/>
      <c r="M2046" s="160"/>
      <c r="N2046" s="243"/>
      <c r="O2046" s="244"/>
      <c r="P2046" s="53"/>
      <c r="Q2046" s="53"/>
      <c r="R2046" s="34"/>
    </row>
    <row r="2047" spans="1:18" hidden="1">
      <c r="A2047" s="53"/>
      <c r="B2047" s="90"/>
      <c r="C2047" s="53"/>
      <c r="D2047" s="53"/>
      <c r="E2047" s="53"/>
      <c r="F2047" s="53"/>
      <c r="G2047" s="34"/>
      <c r="H2047" s="53"/>
      <c r="I2047" s="34"/>
      <c r="J2047" s="53"/>
      <c r="K2047" s="53"/>
      <c r="L2047" s="53"/>
      <c r="M2047" s="160"/>
      <c r="N2047" s="243"/>
      <c r="O2047" s="244"/>
      <c r="P2047" s="53"/>
      <c r="Q2047" s="53"/>
      <c r="R2047" s="34"/>
    </row>
    <row r="2048" spans="1:18" hidden="1">
      <c r="A2048" s="53"/>
      <c r="B2048" s="90"/>
      <c r="C2048" s="53"/>
      <c r="D2048" s="53"/>
      <c r="E2048" s="53"/>
      <c r="F2048" s="53"/>
      <c r="G2048" s="34"/>
      <c r="H2048" s="53"/>
      <c r="I2048" s="34"/>
      <c r="J2048" s="53"/>
      <c r="K2048" s="53"/>
      <c r="L2048" s="53"/>
      <c r="M2048" s="160"/>
      <c r="N2048" s="243"/>
      <c r="O2048" s="244"/>
      <c r="P2048" s="53"/>
      <c r="Q2048" s="53"/>
      <c r="R2048" s="34"/>
    </row>
    <row r="2049" spans="1:18" hidden="1">
      <c r="A2049" s="53"/>
      <c r="B2049" s="90"/>
      <c r="C2049" s="53"/>
      <c r="D2049" s="53"/>
      <c r="E2049" s="53"/>
      <c r="F2049" s="53"/>
      <c r="G2049" s="34"/>
      <c r="H2049" s="53"/>
      <c r="I2049" s="34"/>
      <c r="J2049" s="53"/>
      <c r="K2049" s="53"/>
      <c r="L2049" s="53"/>
      <c r="M2049" s="160"/>
      <c r="N2049" s="243"/>
      <c r="O2049" s="244"/>
      <c r="P2049" s="53"/>
      <c r="Q2049" s="53"/>
      <c r="R2049" s="34"/>
    </row>
    <row r="2050" spans="1:18" hidden="1">
      <c r="A2050" s="53"/>
      <c r="B2050" s="90"/>
      <c r="C2050" s="53"/>
      <c r="D2050" s="53"/>
      <c r="E2050" s="53"/>
      <c r="F2050" s="53"/>
      <c r="G2050" s="34"/>
      <c r="H2050" s="53"/>
      <c r="I2050" s="34"/>
      <c r="J2050" s="53"/>
      <c r="K2050" s="53"/>
      <c r="L2050" s="53"/>
      <c r="M2050" s="160"/>
      <c r="N2050" s="243"/>
      <c r="O2050" s="244"/>
      <c r="P2050" s="53"/>
      <c r="Q2050" s="53"/>
      <c r="R2050" s="34"/>
    </row>
    <row r="2051" spans="1:18" hidden="1">
      <c r="A2051" s="53"/>
      <c r="B2051" s="90"/>
      <c r="C2051" s="53"/>
      <c r="D2051" s="53"/>
      <c r="E2051" s="53"/>
      <c r="F2051" s="53"/>
      <c r="G2051" s="34"/>
      <c r="H2051" s="53"/>
      <c r="I2051" s="34"/>
      <c r="J2051" s="53"/>
      <c r="K2051" s="53"/>
      <c r="L2051" s="53"/>
      <c r="M2051" s="160"/>
      <c r="N2051" s="243"/>
      <c r="O2051" s="244"/>
      <c r="P2051" s="53"/>
      <c r="Q2051" s="53"/>
      <c r="R2051" s="34"/>
    </row>
    <row r="2052" spans="1:18" hidden="1">
      <c r="A2052" s="53"/>
      <c r="B2052" s="90"/>
      <c r="C2052" s="53"/>
      <c r="D2052" s="53"/>
      <c r="E2052" s="53"/>
      <c r="F2052" s="53"/>
      <c r="G2052" s="34"/>
      <c r="H2052" s="53"/>
      <c r="I2052" s="34"/>
      <c r="J2052" s="53"/>
      <c r="K2052" s="53"/>
      <c r="L2052" s="53"/>
      <c r="M2052" s="160"/>
      <c r="N2052" s="243"/>
      <c r="O2052" s="244"/>
      <c r="P2052" s="53"/>
      <c r="Q2052" s="53"/>
      <c r="R2052" s="34"/>
    </row>
    <row r="2053" spans="1:18" hidden="1">
      <c r="A2053" s="53"/>
      <c r="B2053" s="90"/>
      <c r="C2053" s="53"/>
      <c r="D2053" s="53"/>
      <c r="E2053" s="53"/>
      <c r="F2053" s="53"/>
      <c r="G2053" s="34"/>
      <c r="H2053" s="53"/>
      <c r="I2053" s="34"/>
      <c r="J2053" s="53"/>
      <c r="K2053" s="53"/>
      <c r="L2053" s="53"/>
      <c r="M2053" s="160"/>
      <c r="N2053" s="243"/>
      <c r="O2053" s="244"/>
      <c r="P2053" s="53"/>
      <c r="Q2053" s="53"/>
      <c r="R2053" s="34"/>
    </row>
    <row r="2054" spans="1:18" hidden="1">
      <c r="A2054" s="53"/>
      <c r="B2054" s="90"/>
      <c r="C2054" s="53"/>
      <c r="D2054" s="53"/>
      <c r="E2054" s="53"/>
      <c r="F2054" s="53"/>
      <c r="G2054" s="34"/>
      <c r="H2054" s="53"/>
      <c r="I2054" s="34"/>
      <c r="J2054" s="53"/>
      <c r="K2054" s="53"/>
      <c r="L2054" s="53"/>
      <c r="M2054" s="160"/>
      <c r="N2054" s="243"/>
      <c r="O2054" s="244"/>
      <c r="P2054" s="53"/>
      <c r="Q2054" s="53"/>
      <c r="R2054" s="34"/>
    </row>
    <row r="2055" spans="1:18" hidden="1">
      <c r="A2055" s="53"/>
      <c r="B2055" s="90"/>
      <c r="C2055" s="53"/>
      <c r="D2055" s="53"/>
      <c r="E2055" s="53"/>
      <c r="F2055" s="53"/>
      <c r="G2055" s="34"/>
      <c r="H2055" s="53"/>
      <c r="I2055" s="34"/>
      <c r="J2055" s="53"/>
      <c r="K2055" s="53"/>
      <c r="L2055" s="53"/>
      <c r="M2055" s="160"/>
      <c r="N2055" s="243"/>
      <c r="O2055" s="244"/>
      <c r="P2055" s="53"/>
      <c r="Q2055" s="53"/>
      <c r="R2055" s="34"/>
    </row>
    <row r="2056" spans="1:18" hidden="1">
      <c r="A2056" s="53"/>
      <c r="B2056" s="90"/>
      <c r="C2056" s="53"/>
      <c r="D2056" s="53"/>
      <c r="E2056" s="53"/>
      <c r="F2056" s="53"/>
      <c r="G2056" s="34"/>
      <c r="H2056" s="53"/>
      <c r="I2056" s="34"/>
      <c r="J2056" s="53"/>
      <c r="K2056" s="53"/>
      <c r="L2056" s="53"/>
      <c r="M2056" s="160"/>
      <c r="N2056" s="243"/>
      <c r="O2056" s="244"/>
      <c r="P2056" s="53"/>
      <c r="Q2056" s="53"/>
      <c r="R2056" s="34"/>
    </row>
    <row r="2057" spans="1:18" hidden="1">
      <c r="A2057" s="53"/>
      <c r="B2057" s="90"/>
      <c r="C2057" s="53"/>
      <c r="D2057" s="53"/>
      <c r="E2057" s="53"/>
      <c r="F2057" s="53"/>
      <c r="G2057" s="34"/>
      <c r="H2057" s="53"/>
      <c r="I2057" s="34"/>
      <c r="J2057" s="53"/>
      <c r="K2057" s="53"/>
      <c r="L2057" s="53"/>
      <c r="M2057" s="160"/>
      <c r="N2057" s="243"/>
      <c r="O2057" s="244"/>
      <c r="P2057" s="53"/>
      <c r="Q2057" s="53"/>
      <c r="R2057" s="34"/>
    </row>
    <row r="2058" spans="1:18" hidden="1">
      <c r="A2058" s="53"/>
      <c r="B2058" s="90"/>
      <c r="C2058" s="53"/>
      <c r="D2058" s="53"/>
      <c r="E2058" s="53"/>
      <c r="F2058" s="53"/>
      <c r="G2058" s="34"/>
      <c r="H2058" s="53"/>
      <c r="I2058" s="34"/>
      <c r="J2058" s="53"/>
      <c r="K2058" s="53"/>
      <c r="L2058" s="53"/>
      <c r="M2058" s="160"/>
      <c r="N2058" s="243"/>
      <c r="O2058" s="244"/>
      <c r="P2058" s="53"/>
      <c r="Q2058" s="53"/>
      <c r="R2058" s="34"/>
    </row>
    <row r="2059" spans="1:18" hidden="1">
      <c r="A2059" s="53"/>
      <c r="B2059" s="90"/>
      <c r="C2059" s="53"/>
      <c r="D2059" s="53"/>
      <c r="E2059" s="53"/>
      <c r="F2059" s="53"/>
      <c r="G2059" s="34"/>
      <c r="H2059" s="53"/>
      <c r="I2059" s="34"/>
      <c r="J2059" s="53"/>
      <c r="K2059" s="53"/>
      <c r="L2059" s="53"/>
      <c r="M2059" s="160"/>
      <c r="N2059" s="243"/>
      <c r="O2059" s="244"/>
      <c r="P2059" s="53"/>
      <c r="Q2059" s="53"/>
      <c r="R2059" s="34"/>
    </row>
    <row r="2060" spans="1:18" hidden="1">
      <c r="A2060" s="53"/>
      <c r="B2060" s="90"/>
      <c r="C2060" s="53"/>
      <c r="D2060" s="53"/>
      <c r="E2060" s="53"/>
      <c r="F2060" s="53"/>
      <c r="G2060" s="34"/>
      <c r="H2060" s="53"/>
      <c r="I2060" s="34"/>
      <c r="J2060" s="53"/>
      <c r="K2060" s="53"/>
      <c r="L2060" s="53"/>
      <c r="M2060" s="160"/>
      <c r="N2060" s="243"/>
      <c r="O2060" s="244"/>
      <c r="P2060" s="53"/>
      <c r="Q2060" s="53"/>
      <c r="R2060" s="34"/>
    </row>
    <row r="2061" spans="1:18" hidden="1">
      <c r="A2061" s="53"/>
      <c r="B2061" s="90"/>
      <c r="C2061" s="53"/>
      <c r="D2061" s="53"/>
      <c r="E2061" s="53"/>
      <c r="F2061" s="53"/>
      <c r="G2061" s="34"/>
      <c r="H2061" s="53"/>
      <c r="I2061" s="34"/>
      <c r="J2061" s="53"/>
      <c r="K2061" s="53"/>
      <c r="L2061" s="53"/>
      <c r="M2061" s="160"/>
      <c r="N2061" s="243"/>
      <c r="O2061" s="244"/>
      <c r="P2061" s="53"/>
      <c r="Q2061" s="53"/>
      <c r="R2061" s="34"/>
    </row>
    <row r="2062" spans="1:18" hidden="1">
      <c r="A2062" s="53"/>
      <c r="B2062" s="90"/>
      <c r="C2062" s="53"/>
      <c r="D2062" s="53"/>
      <c r="E2062" s="53"/>
      <c r="F2062" s="53"/>
      <c r="G2062" s="34"/>
      <c r="H2062" s="53"/>
      <c r="I2062" s="34"/>
      <c r="J2062" s="53"/>
      <c r="K2062" s="53"/>
      <c r="L2062" s="53"/>
      <c r="M2062" s="160"/>
      <c r="N2062" s="243"/>
      <c r="O2062" s="244"/>
      <c r="P2062" s="53"/>
      <c r="Q2062" s="53"/>
      <c r="R2062" s="34"/>
    </row>
    <row r="2063" spans="1:18" hidden="1">
      <c r="A2063" s="53"/>
      <c r="B2063" s="90"/>
      <c r="C2063" s="53"/>
      <c r="D2063" s="53"/>
      <c r="E2063" s="53"/>
      <c r="F2063" s="53"/>
      <c r="G2063" s="34"/>
      <c r="H2063" s="53"/>
      <c r="I2063" s="34"/>
      <c r="J2063" s="53"/>
      <c r="K2063" s="53"/>
      <c r="L2063" s="53"/>
      <c r="M2063" s="160"/>
      <c r="N2063" s="243"/>
      <c r="O2063" s="244"/>
      <c r="P2063" s="53"/>
      <c r="Q2063" s="53"/>
      <c r="R2063" s="34"/>
    </row>
    <row r="2064" spans="1:18" hidden="1">
      <c r="A2064" s="53"/>
      <c r="B2064" s="90"/>
      <c r="C2064" s="53"/>
      <c r="D2064" s="53"/>
      <c r="E2064" s="53"/>
      <c r="F2064" s="53"/>
      <c r="G2064" s="34"/>
      <c r="H2064" s="53"/>
      <c r="I2064" s="34"/>
      <c r="J2064" s="53"/>
      <c r="K2064" s="53"/>
      <c r="L2064" s="53"/>
      <c r="M2064" s="160"/>
      <c r="N2064" s="243"/>
      <c r="O2064" s="244"/>
      <c r="P2064" s="53"/>
      <c r="Q2064" s="53"/>
      <c r="R2064" s="34"/>
    </row>
    <row r="2065" spans="1:18" hidden="1">
      <c r="A2065" s="53"/>
      <c r="B2065" s="90"/>
      <c r="C2065" s="53"/>
      <c r="D2065" s="53"/>
      <c r="E2065" s="53"/>
      <c r="F2065" s="53"/>
      <c r="G2065" s="34"/>
      <c r="H2065" s="53"/>
      <c r="I2065" s="34"/>
      <c r="J2065" s="53"/>
      <c r="K2065" s="53"/>
      <c r="L2065" s="53"/>
      <c r="M2065" s="160"/>
      <c r="N2065" s="243"/>
      <c r="O2065" s="244"/>
      <c r="P2065" s="53"/>
      <c r="Q2065" s="53"/>
      <c r="R2065" s="34"/>
    </row>
    <row r="2066" spans="1:18" hidden="1">
      <c r="A2066" s="53"/>
      <c r="B2066" s="90"/>
      <c r="C2066" s="53"/>
      <c r="D2066" s="53"/>
      <c r="E2066" s="53"/>
      <c r="F2066" s="53"/>
      <c r="G2066" s="34"/>
      <c r="H2066" s="53"/>
      <c r="I2066" s="34"/>
      <c r="J2066" s="53"/>
      <c r="K2066" s="53"/>
      <c r="L2066" s="53"/>
      <c r="M2066" s="160"/>
      <c r="N2066" s="243"/>
      <c r="O2066" s="244"/>
      <c r="P2066" s="53"/>
      <c r="Q2066" s="53"/>
      <c r="R2066" s="34"/>
    </row>
    <row r="2067" spans="1:18" hidden="1">
      <c r="A2067" s="53"/>
      <c r="B2067" s="90"/>
      <c r="C2067" s="53"/>
      <c r="D2067" s="53"/>
      <c r="E2067" s="53"/>
      <c r="F2067" s="53"/>
      <c r="G2067" s="34"/>
      <c r="H2067" s="53"/>
      <c r="I2067" s="34"/>
      <c r="J2067" s="53"/>
      <c r="K2067" s="53"/>
      <c r="L2067" s="53"/>
      <c r="M2067" s="160"/>
      <c r="N2067" s="243"/>
      <c r="O2067" s="244"/>
      <c r="P2067" s="53"/>
      <c r="Q2067" s="53"/>
      <c r="R2067" s="34"/>
    </row>
    <row r="2068" spans="1:18" hidden="1">
      <c r="A2068" s="53"/>
      <c r="B2068" s="90"/>
      <c r="C2068" s="53"/>
      <c r="D2068" s="53"/>
      <c r="E2068" s="53"/>
      <c r="F2068" s="53"/>
      <c r="G2068" s="34"/>
      <c r="H2068" s="53"/>
      <c r="I2068" s="34"/>
      <c r="J2068" s="53"/>
      <c r="K2068" s="53"/>
      <c r="L2068" s="53"/>
      <c r="M2068" s="160"/>
      <c r="N2068" s="243"/>
      <c r="O2068" s="244"/>
      <c r="P2068" s="53"/>
      <c r="Q2068" s="53"/>
      <c r="R2068" s="34"/>
    </row>
    <row r="2069" spans="1:18" hidden="1">
      <c r="A2069" s="53"/>
      <c r="B2069" s="90"/>
      <c r="C2069" s="53"/>
      <c r="D2069" s="53"/>
      <c r="E2069" s="53"/>
      <c r="F2069" s="53"/>
      <c r="G2069" s="34"/>
      <c r="H2069" s="53"/>
      <c r="I2069" s="34"/>
      <c r="J2069" s="53"/>
      <c r="K2069" s="53"/>
      <c r="L2069" s="53"/>
      <c r="M2069" s="160"/>
      <c r="N2069" s="243"/>
      <c r="O2069" s="244"/>
      <c r="P2069" s="53"/>
      <c r="Q2069" s="53"/>
      <c r="R2069" s="34"/>
    </row>
    <row r="2070" spans="1:18" hidden="1">
      <c r="A2070" s="53"/>
      <c r="B2070" s="90"/>
      <c r="C2070" s="53"/>
      <c r="D2070" s="53"/>
      <c r="E2070" s="53"/>
      <c r="F2070" s="53"/>
      <c r="G2070" s="34"/>
      <c r="H2070" s="53"/>
      <c r="I2070" s="34"/>
      <c r="J2070" s="53"/>
      <c r="K2070" s="53"/>
      <c r="L2070" s="53"/>
      <c r="M2070" s="160"/>
      <c r="N2070" s="243"/>
      <c r="O2070" s="244"/>
      <c r="P2070" s="53"/>
      <c r="Q2070" s="53"/>
      <c r="R2070" s="34"/>
    </row>
    <row r="2071" spans="1:18" hidden="1">
      <c r="A2071" s="53"/>
      <c r="B2071" s="90"/>
      <c r="C2071" s="53"/>
      <c r="D2071" s="53"/>
      <c r="E2071" s="53"/>
      <c r="F2071" s="53"/>
      <c r="G2071" s="34"/>
      <c r="H2071" s="53"/>
      <c r="I2071" s="34"/>
      <c r="J2071" s="53"/>
      <c r="K2071" s="53"/>
      <c r="L2071" s="53"/>
      <c r="M2071" s="160"/>
      <c r="N2071" s="243"/>
      <c r="O2071" s="244"/>
      <c r="P2071" s="53"/>
      <c r="Q2071" s="53"/>
      <c r="R2071" s="34"/>
    </row>
    <row r="2072" spans="1:18" hidden="1">
      <c r="A2072" s="53"/>
      <c r="B2072" s="90"/>
      <c r="C2072" s="53"/>
      <c r="D2072" s="53"/>
      <c r="E2072" s="53"/>
      <c r="F2072" s="53"/>
      <c r="G2072" s="34"/>
      <c r="H2072" s="53"/>
      <c r="I2072" s="34"/>
      <c r="J2072" s="53"/>
      <c r="K2072" s="53"/>
      <c r="L2072" s="53"/>
      <c r="M2072" s="160"/>
      <c r="N2072" s="243"/>
      <c r="O2072" s="244"/>
      <c r="P2072" s="53"/>
      <c r="Q2072" s="53"/>
      <c r="R2072" s="34"/>
    </row>
    <row r="2073" spans="1:18" hidden="1">
      <c r="A2073" s="53"/>
      <c r="B2073" s="90"/>
      <c r="C2073" s="53"/>
      <c r="D2073" s="53"/>
      <c r="E2073" s="53"/>
      <c r="F2073" s="53"/>
      <c r="G2073" s="34"/>
      <c r="H2073" s="53"/>
      <c r="I2073" s="34"/>
      <c r="J2073" s="53"/>
      <c r="K2073" s="53"/>
      <c r="L2073" s="53"/>
      <c r="M2073" s="160"/>
      <c r="N2073" s="243"/>
      <c r="O2073" s="244"/>
      <c r="P2073" s="53"/>
      <c r="Q2073" s="53"/>
      <c r="R2073" s="34"/>
    </row>
    <row r="2074" spans="1:18" hidden="1">
      <c r="A2074" s="53"/>
      <c r="B2074" s="90"/>
      <c r="C2074" s="53"/>
      <c r="D2074" s="53"/>
      <c r="E2074" s="53"/>
      <c r="F2074" s="53"/>
      <c r="G2074" s="34"/>
      <c r="H2074" s="53"/>
      <c r="I2074" s="34"/>
      <c r="J2074" s="53"/>
      <c r="K2074" s="53"/>
      <c r="L2074" s="53"/>
      <c r="M2074" s="160"/>
      <c r="N2074" s="243"/>
      <c r="O2074" s="244"/>
      <c r="P2074" s="53"/>
      <c r="Q2074" s="53"/>
      <c r="R2074" s="34"/>
    </row>
    <row r="2075" spans="1:18" hidden="1">
      <c r="A2075" s="53"/>
      <c r="B2075" s="90"/>
      <c r="C2075" s="53"/>
      <c r="D2075" s="53"/>
      <c r="E2075" s="53"/>
      <c r="F2075" s="53"/>
      <c r="G2075" s="34"/>
      <c r="H2075" s="53"/>
      <c r="I2075" s="34"/>
      <c r="J2075" s="53"/>
      <c r="K2075" s="53"/>
      <c r="L2075" s="53"/>
      <c r="M2075" s="160"/>
      <c r="N2075" s="243"/>
      <c r="O2075" s="244"/>
      <c r="P2075" s="53"/>
      <c r="Q2075" s="53"/>
      <c r="R2075" s="34"/>
    </row>
    <row r="2076" spans="1:18" hidden="1">
      <c r="A2076" s="53"/>
      <c r="B2076" s="90"/>
      <c r="C2076" s="53"/>
      <c r="D2076" s="53"/>
      <c r="E2076" s="53"/>
      <c r="F2076" s="53"/>
      <c r="G2076" s="34"/>
      <c r="H2076" s="53"/>
      <c r="I2076" s="34"/>
      <c r="J2076" s="53"/>
      <c r="K2076" s="53"/>
      <c r="L2076" s="53"/>
      <c r="M2076" s="160"/>
      <c r="N2076" s="243"/>
      <c r="O2076" s="244"/>
      <c r="P2076" s="53"/>
      <c r="Q2076" s="53"/>
      <c r="R2076" s="34"/>
    </row>
    <row r="2077" spans="1:18" hidden="1">
      <c r="A2077" s="53"/>
      <c r="B2077" s="90"/>
      <c r="C2077" s="53"/>
      <c r="D2077" s="53"/>
      <c r="E2077" s="53"/>
      <c r="F2077" s="53"/>
      <c r="G2077" s="34"/>
      <c r="H2077" s="53"/>
      <c r="I2077" s="34"/>
      <c r="J2077" s="53"/>
      <c r="K2077" s="53"/>
      <c r="L2077" s="53"/>
      <c r="M2077" s="160"/>
      <c r="N2077" s="243"/>
      <c r="O2077" s="244"/>
      <c r="P2077" s="53"/>
      <c r="Q2077" s="53"/>
      <c r="R2077" s="34"/>
    </row>
    <row r="2078" spans="1:18" hidden="1">
      <c r="A2078" s="53"/>
      <c r="B2078" s="90"/>
      <c r="C2078" s="53"/>
      <c r="D2078" s="53"/>
      <c r="E2078" s="53"/>
      <c r="F2078" s="53"/>
      <c r="G2078" s="34"/>
      <c r="H2078" s="53"/>
      <c r="I2078" s="34"/>
      <c r="J2078" s="53"/>
      <c r="K2078" s="53"/>
      <c r="L2078" s="53"/>
      <c r="M2078" s="160"/>
      <c r="N2078" s="243"/>
      <c r="O2078" s="244"/>
      <c r="P2078" s="53"/>
      <c r="Q2078" s="53"/>
      <c r="R2078" s="34"/>
    </row>
    <row r="2079" spans="1:18" hidden="1">
      <c r="A2079" s="53"/>
      <c r="B2079" s="90"/>
      <c r="C2079" s="53"/>
      <c r="D2079" s="53"/>
      <c r="E2079" s="53"/>
      <c r="F2079" s="53"/>
      <c r="G2079" s="34"/>
      <c r="H2079" s="53"/>
      <c r="I2079" s="34"/>
      <c r="J2079" s="53"/>
      <c r="K2079" s="53"/>
      <c r="L2079" s="53"/>
      <c r="M2079" s="160"/>
      <c r="N2079" s="243"/>
      <c r="O2079" s="244"/>
      <c r="P2079" s="53"/>
      <c r="Q2079" s="53"/>
      <c r="R2079" s="34"/>
    </row>
    <row r="2080" spans="1:18" hidden="1">
      <c r="A2080" s="53"/>
      <c r="B2080" s="90"/>
      <c r="C2080" s="53"/>
      <c r="D2080" s="53"/>
      <c r="E2080" s="53"/>
      <c r="F2080" s="53"/>
      <c r="G2080" s="34"/>
      <c r="H2080" s="53"/>
      <c r="I2080" s="34"/>
      <c r="J2080" s="53"/>
      <c r="K2080" s="53"/>
      <c r="L2080" s="53"/>
      <c r="M2080" s="160"/>
      <c r="N2080" s="243"/>
      <c r="O2080" s="244"/>
      <c r="P2080" s="53"/>
      <c r="Q2080" s="53"/>
      <c r="R2080" s="34"/>
    </row>
    <row r="2081" spans="1:18" hidden="1">
      <c r="A2081" s="53"/>
      <c r="B2081" s="90"/>
      <c r="C2081" s="53"/>
      <c r="D2081" s="53"/>
      <c r="E2081" s="53"/>
      <c r="F2081" s="53"/>
      <c r="G2081" s="34"/>
      <c r="H2081" s="53"/>
      <c r="I2081" s="34"/>
      <c r="J2081" s="53"/>
      <c r="K2081" s="53"/>
      <c r="L2081" s="53"/>
      <c r="M2081" s="160"/>
      <c r="N2081" s="243"/>
      <c r="O2081" s="244"/>
      <c r="P2081" s="53"/>
      <c r="Q2081" s="53"/>
      <c r="R2081" s="34"/>
    </row>
    <row r="2082" spans="1:18" hidden="1">
      <c r="A2082" s="53"/>
      <c r="B2082" s="90"/>
      <c r="C2082" s="53"/>
      <c r="D2082" s="53"/>
      <c r="E2082" s="53"/>
      <c r="F2082" s="53"/>
      <c r="G2082" s="34"/>
      <c r="H2082" s="53"/>
      <c r="I2082" s="34"/>
      <c r="J2082" s="53"/>
      <c r="K2082" s="53"/>
      <c r="L2082" s="53"/>
      <c r="M2082" s="160"/>
      <c r="N2082" s="243"/>
      <c r="O2082" s="244"/>
      <c r="P2082" s="53"/>
      <c r="Q2082" s="53"/>
      <c r="R2082" s="34"/>
    </row>
    <row r="2083" spans="1:18" hidden="1">
      <c r="A2083" s="53"/>
      <c r="B2083" s="90"/>
      <c r="C2083" s="53"/>
      <c r="D2083" s="53"/>
      <c r="E2083" s="53"/>
      <c r="F2083" s="53"/>
      <c r="G2083" s="34"/>
      <c r="H2083" s="53"/>
      <c r="I2083" s="34"/>
      <c r="J2083" s="53"/>
      <c r="K2083" s="53"/>
      <c r="L2083" s="53"/>
      <c r="M2083" s="160"/>
      <c r="N2083" s="243"/>
      <c r="O2083" s="244"/>
      <c r="P2083" s="53"/>
      <c r="Q2083" s="53"/>
      <c r="R2083" s="34"/>
    </row>
    <row r="2084" spans="1:18" hidden="1">
      <c r="A2084" s="53"/>
      <c r="B2084" s="90"/>
      <c r="C2084" s="53"/>
      <c r="D2084" s="53"/>
      <c r="E2084" s="53"/>
      <c r="F2084" s="53"/>
      <c r="G2084" s="34"/>
      <c r="H2084" s="53"/>
      <c r="I2084" s="34"/>
      <c r="J2084" s="53"/>
      <c r="K2084" s="53"/>
      <c r="L2084" s="53"/>
      <c r="M2084" s="160"/>
      <c r="N2084" s="243"/>
      <c r="O2084" s="244"/>
      <c r="P2084" s="53"/>
      <c r="Q2084" s="53"/>
      <c r="R2084" s="34"/>
    </row>
    <row r="2085" spans="1:18" hidden="1">
      <c r="A2085" s="53"/>
      <c r="B2085" s="90"/>
      <c r="C2085" s="53"/>
      <c r="D2085" s="53"/>
      <c r="E2085" s="53"/>
      <c r="F2085" s="53"/>
      <c r="G2085" s="34"/>
      <c r="H2085" s="53"/>
      <c r="I2085" s="34"/>
      <c r="J2085" s="53"/>
      <c r="K2085" s="53"/>
      <c r="L2085" s="53"/>
      <c r="M2085" s="160"/>
      <c r="N2085" s="243"/>
      <c r="O2085" s="244"/>
      <c r="P2085" s="53"/>
      <c r="Q2085" s="53"/>
      <c r="R2085" s="34"/>
    </row>
    <row r="2086" spans="1:18" hidden="1">
      <c r="A2086" s="53"/>
      <c r="B2086" s="90"/>
      <c r="C2086" s="53"/>
      <c r="D2086" s="53"/>
      <c r="E2086" s="53"/>
      <c r="F2086" s="53"/>
      <c r="G2086" s="34"/>
      <c r="H2086" s="53"/>
      <c r="I2086" s="34"/>
      <c r="J2086" s="53"/>
      <c r="K2086" s="53"/>
      <c r="L2086" s="53"/>
      <c r="M2086" s="160"/>
      <c r="N2086" s="243"/>
      <c r="O2086" s="244"/>
      <c r="P2086" s="53"/>
      <c r="Q2086" s="53"/>
      <c r="R2086" s="34"/>
    </row>
    <row r="2087" spans="1:18" hidden="1">
      <c r="A2087" s="53"/>
      <c r="B2087" s="90"/>
      <c r="C2087" s="53"/>
      <c r="D2087" s="53"/>
      <c r="E2087" s="53"/>
      <c r="F2087" s="53"/>
      <c r="G2087" s="34"/>
      <c r="H2087" s="53"/>
      <c r="I2087" s="34"/>
      <c r="J2087" s="53"/>
      <c r="K2087" s="53"/>
      <c r="L2087" s="53"/>
      <c r="M2087" s="160"/>
      <c r="N2087" s="243"/>
      <c r="O2087" s="244"/>
      <c r="P2087" s="53"/>
      <c r="Q2087" s="53"/>
      <c r="R2087" s="34"/>
    </row>
    <row r="2088" spans="1:18" hidden="1">
      <c r="A2088" s="53"/>
      <c r="B2088" s="90"/>
      <c r="C2088" s="53"/>
      <c r="D2088" s="53"/>
      <c r="E2088" s="53"/>
      <c r="F2088" s="53"/>
      <c r="G2088" s="34"/>
      <c r="H2088" s="53"/>
      <c r="I2088" s="34"/>
      <c r="J2088" s="53"/>
      <c r="K2088" s="53"/>
      <c r="L2088" s="53"/>
      <c r="M2088" s="160"/>
      <c r="N2088" s="243"/>
      <c r="O2088" s="244"/>
      <c r="P2088" s="53"/>
      <c r="Q2088" s="53"/>
      <c r="R2088" s="34"/>
    </row>
    <row r="2089" spans="1:18" hidden="1">
      <c r="A2089" s="53"/>
      <c r="B2089" s="90"/>
      <c r="C2089" s="53"/>
      <c r="D2089" s="53"/>
      <c r="E2089" s="53"/>
      <c r="F2089" s="53"/>
      <c r="G2089" s="34"/>
      <c r="H2089" s="53"/>
      <c r="I2089" s="34"/>
      <c r="J2089" s="53"/>
      <c r="K2089" s="53"/>
      <c r="L2089" s="53"/>
      <c r="M2089" s="160"/>
      <c r="N2089" s="243"/>
      <c r="O2089" s="244"/>
      <c r="P2089" s="53"/>
      <c r="Q2089" s="53"/>
      <c r="R2089" s="34"/>
    </row>
    <row r="2090" spans="1:18" hidden="1">
      <c r="A2090" s="53"/>
      <c r="B2090" s="90"/>
      <c r="C2090" s="53"/>
      <c r="D2090" s="53"/>
      <c r="E2090" s="53"/>
      <c r="F2090" s="53"/>
      <c r="G2090" s="34"/>
      <c r="H2090" s="53"/>
      <c r="I2090" s="34"/>
      <c r="J2090" s="53"/>
      <c r="K2090" s="53"/>
      <c r="L2090" s="53"/>
      <c r="M2090" s="160"/>
      <c r="N2090" s="243"/>
      <c r="O2090" s="244"/>
      <c r="P2090" s="53"/>
      <c r="Q2090" s="53"/>
      <c r="R2090" s="34"/>
    </row>
    <row r="2091" spans="1:18" hidden="1">
      <c r="A2091" s="53"/>
      <c r="B2091" s="90"/>
      <c r="C2091" s="53"/>
      <c r="D2091" s="53"/>
      <c r="E2091" s="53"/>
      <c r="F2091" s="53"/>
      <c r="G2091" s="34"/>
      <c r="H2091" s="53"/>
      <c r="I2091" s="34"/>
      <c r="J2091" s="53"/>
      <c r="K2091" s="53"/>
      <c r="L2091" s="53"/>
      <c r="M2091" s="160"/>
      <c r="N2091" s="243"/>
      <c r="O2091" s="244"/>
      <c r="P2091" s="53"/>
      <c r="Q2091" s="53"/>
      <c r="R2091" s="34"/>
    </row>
    <row r="2092" spans="1:18" hidden="1">
      <c r="A2092" s="53"/>
      <c r="B2092" s="90"/>
      <c r="C2092" s="53"/>
      <c r="D2092" s="53"/>
      <c r="E2092" s="53"/>
      <c r="F2092" s="53"/>
      <c r="G2092" s="34"/>
      <c r="H2092" s="53"/>
      <c r="I2092" s="34"/>
      <c r="J2092" s="53"/>
      <c r="K2092" s="53"/>
      <c r="L2092" s="53"/>
      <c r="M2092" s="160"/>
      <c r="N2092" s="243"/>
      <c r="O2092" s="244"/>
      <c r="P2092" s="53"/>
      <c r="Q2092" s="53"/>
      <c r="R2092" s="34"/>
    </row>
    <row r="2093" spans="1:18" hidden="1">
      <c r="A2093" s="53"/>
      <c r="B2093" s="90"/>
      <c r="C2093" s="53"/>
      <c r="D2093" s="53"/>
      <c r="E2093" s="53"/>
      <c r="F2093" s="53"/>
      <c r="G2093" s="34"/>
      <c r="H2093" s="53"/>
      <c r="I2093" s="34"/>
      <c r="J2093" s="53"/>
      <c r="K2093" s="53"/>
      <c r="L2093" s="53"/>
      <c r="M2093" s="160"/>
      <c r="N2093" s="243"/>
      <c r="O2093" s="244"/>
      <c r="P2093" s="53"/>
      <c r="Q2093" s="53"/>
      <c r="R2093" s="34"/>
    </row>
    <row r="2094" spans="1:18" hidden="1">
      <c r="A2094" s="53"/>
      <c r="B2094" s="90"/>
      <c r="C2094" s="53"/>
      <c r="D2094" s="53"/>
      <c r="E2094" s="53"/>
      <c r="F2094" s="53"/>
      <c r="G2094" s="34"/>
      <c r="H2094" s="53"/>
      <c r="I2094" s="34"/>
      <c r="J2094" s="53"/>
      <c r="K2094" s="53"/>
      <c r="L2094" s="53"/>
      <c r="M2094" s="160"/>
      <c r="N2094" s="243"/>
      <c r="O2094" s="244"/>
      <c r="P2094" s="53"/>
      <c r="Q2094" s="53"/>
      <c r="R2094" s="34"/>
    </row>
    <row r="2095" spans="1:18" hidden="1">
      <c r="A2095" s="53"/>
      <c r="B2095" s="90"/>
      <c r="C2095" s="53"/>
      <c r="D2095" s="53"/>
      <c r="E2095" s="53"/>
      <c r="F2095" s="53"/>
      <c r="G2095" s="34"/>
      <c r="H2095" s="53"/>
      <c r="I2095" s="34"/>
      <c r="J2095" s="53"/>
      <c r="K2095" s="53"/>
      <c r="L2095" s="53"/>
      <c r="M2095" s="160"/>
      <c r="N2095" s="243"/>
      <c r="O2095" s="244"/>
      <c r="P2095" s="53"/>
      <c r="Q2095" s="53"/>
      <c r="R2095" s="34"/>
    </row>
    <row r="2096" spans="1:18" hidden="1">
      <c r="A2096" s="53"/>
      <c r="B2096" s="90"/>
      <c r="C2096" s="53"/>
      <c r="D2096" s="53"/>
      <c r="E2096" s="53"/>
      <c r="F2096" s="53"/>
      <c r="G2096" s="34"/>
      <c r="H2096" s="53"/>
      <c r="I2096" s="34"/>
      <c r="J2096" s="53"/>
      <c r="K2096" s="53"/>
      <c r="L2096" s="53"/>
      <c r="M2096" s="160"/>
      <c r="N2096" s="243"/>
      <c r="O2096" s="244"/>
      <c r="P2096" s="53"/>
      <c r="Q2096" s="53"/>
      <c r="R2096" s="34"/>
    </row>
    <row r="2097" spans="1:18" hidden="1">
      <c r="A2097" s="53"/>
      <c r="B2097" s="90"/>
      <c r="C2097" s="53"/>
      <c r="D2097" s="53"/>
      <c r="E2097" s="53"/>
      <c r="F2097" s="53"/>
      <c r="G2097" s="34"/>
      <c r="H2097" s="53"/>
      <c r="I2097" s="34"/>
      <c r="J2097" s="53"/>
      <c r="K2097" s="53"/>
      <c r="L2097" s="53"/>
      <c r="M2097" s="160"/>
      <c r="N2097" s="243"/>
      <c r="O2097" s="244"/>
      <c r="P2097" s="53"/>
      <c r="Q2097" s="53"/>
      <c r="R2097" s="34"/>
    </row>
    <row r="2098" spans="1:18" hidden="1">
      <c r="A2098" s="53"/>
      <c r="B2098" s="90"/>
      <c r="C2098" s="53"/>
      <c r="D2098" s="53"/>
      <c r="E2098" s="53"/>
      <c r="F2098" s="53"/>
      <c r="G2098" s="34"/>
      <c r="H2098" s="53"/>
      <c r="I2098" s="34"/>
      <c r="J2098" s="53"/>
      <c r="K2098" s="53"/>
      <c r="L2098" s="53"/>
      <c r="M2098" s="160"/>
      <c r="N2098" s="243"/>
      <c r="O2098" s="244"/>
      <c r="P2098" s="53"/>
      <c r="Q2098" s="53"/>
      <c r="R2098" s="34"/>
    </row>
    <row r="2099" spans="1:18" hidden="1">
      <c r="A2099" s="53"/>
      <c r="B2099" s="90"/>
      <c r="C2099" s="53"/>
      <c r="D2099" s="53"/>
      <c r="E2099" s="53"/>
      <c r="F2099" s="53"/>
      <c r="G2099" s="34"/>
      <c r="H2099" s="53"/>
      <c r="I2099" s="34"/>
      <c r="J2099" s="53"/>
      <c r="K2099" s="53"/>
      <c r="L2099" s="53"/>
      <c r="M2099" s="160"/>
      <c r="N2099" s="243"/>
      <c r="O2099" s="244"/>
      <c r="P2099" s="53"/>
      <c r="Q2099" s="53"/>
      <c r="R2099" s="34"/>
    </row>
    <row r="2100" spans="1:18" hidden="1">
      <c r="A2100" s="53"/>
      <c r="B2100" s="90"/>
      <c r="C2100" s="53"/>
      <c r="D2100" s="53"/>
      <c r="E2100" s="53"/>
      <c r="F2100" s="53"/>
      <c r="G2100" s="34"/>
      <c r="H2100" s="53"/>
      <c r="I2100" s="34"/>
      <c r="J2100" s="53"/>
      <c r="K2100" s="53"/>
      <c r="L2100" s="53"/>
      <c r="M2100" s="160"/>
      <c r="N2100" s="243"/>
      <c r="O2100" s="244"/>
      <c r="P2100" s="53"/>
      <c r="Q2100" s="53"/>
      <c r="R2100" s="34"/>
    </row>
    <row r="2101" spans="1:18" hidden="1">
      <c r="A2101" s="53"/>
      <c r="B2101" s="90"/>
      <c r="C2101" s="53"/>
      <c r="D2101" s="53"/>
      <c r="E2101" s="53"/>
      <c r="F2101" s="53"/>
      <c r="G2101" s="34"/>
      <c r="H2101" s="53"/>
      <c r="I2101" s="34"/>
      <c r="J2101" s="53"/>
      <c r="K2101" s="53"/>
      <c r="L2101" s="53"/>
      <c r="M2101" s="160"/>
      <c r="N2101" s="243"/>
      <c r="O2101" s="244"/>
      <c r="P2101" s="53"/>
      <c r="Q2101" s="53"/>
      <c r="R2101" s="34"/>
    </row>
    <row r="2102" spans="1:18" hidden="1">
      <c r="A2102" s="53"/>
      <c r="B2102" s="90"/>
      <c r="C2102" s="53"/>
      <c r="D2102" s="53"/>
      <c r="E2102" s="53"/>
      <c r="F2102" s="53"/>
      <c r="G2102" s="34"/>
      <c r="H2102" s="53"/>
      <c r="I2102" s="34"/>
      <c r="J2102" s="53"/>
      <c r="K2102" s="53"/>
      <c r="L2102" s="53"/>
      <c r="M2102" s="160"/>
      <c r="N2102" s="243"/>
      <c r="O2102" s="244"/>
      <c r="P2102" s="53"/>
      <c r="Q2102" s="53"/>
      <c r="R2102" s="34"/>
    </row>
    <row r="2103" spans="1:18" hidden="1">
      <c r="A2103" s="53"/>
      <c r="B2103" s="90"/>
      <c r="C2103" s="53"/>
      <c r="D2103" s="53"/>
      <c r="E2103" s="53"/>
      <c r="F2103" s="53"/>
      <c r="G2103" s="34"/>
      <c r="H2103" s="53"/>
      <c r="I2103" s="34"/>
      <c r="J2103" s="53"/>
      <c r="K2103" s="53"/>
      <c r="L2103" s="53"/>
      <c r="M2103" s="160"/>
      <c r="N2103" s="243"/>
      <c r="O2103" s="244"/>
      <c r="P2103" s="53"/>
      <c r="Q2103" s="53"/>
      <c r="R2103" s="34"/>
    </row>
    <row r="2104" spans="1:18" hidden="1">
      <c r="A2104" s="53"/>
      <c r="B2104" s="90"/>
      <c r="C2104" s="53"/>
      <c r="D2104" s="53"/>
      <c r="E2104" s="53"/>
      <c r="F2104" s="53"/>
      <c r="G2104" s="34"/>
      <c r="H2104" s="53"/>
      <c r="I2104" s="34"/>
      <c r="J2104" s="53"/>
      <c r="K2104" s="53"/>
      <c r="L2104" s="53"/>
      <c r="M2104" s="160"/>
      <c r="N2104" s="243"/>
      <c r="O2104" s="244"/>
      <c r="P2104" s="53"/>
      <c r="Q2104" s="53"/>
      <c r="R2104" s="34"/>
    </row>
    <row r="2105" spans="1:18" hidden="1">
      <c r="A2105" s="53"/>
      <c r="B2105" s="90"/>
      <c r="C2105" s="53"/>
      <c r="D2105" s="53"/>
      <c r="E2105" s="53"/>
      <c r="F2105" s="53"/>
      <c r="G2105" s="34"/>
      <c r="H2105" s="53"/>
      <c r="I2105" s="34"/>
      <c r="J2105" s="53"/>
      <c r="K2105" s="53"/>
      <c r="L2105" s="53"/>
      <c r="M2105" s="160"/>
      <c r="N2105" s="243"/>
      <c r="O2105" s="244"/>
      <c r="P2105" s="53"/>
      <c r="Q2105" s="53"/>
      <c r="R2105" s="34"/>
    </row>
    <row r="2106" spans="1:18" hidden="1">
      <c r="A2106" s="53"/>
      <c r="B2106" s="90"/>
      <c r="C2106" s="53"/>
      <c r="D2106" s="53"/>
      <c r="E2106" s="53"/>
      <c r="F2106" s="53"/>
      <c r="G2106" s="34"/>
      <c r="H2106" s="53"/>
      <c r="I2106" s="34"/>
      <c r="J2106" s="53"/>
      <c r="K2106" s="53"/>
      <c r="L2106" s="53"/>
      <c r="M2106" s="160"/>
      <c r="N2106" s="243"/>
      <c r="O2106" s="244"/>
      <c r="P2106" s="53"/>
      <c r="Q2106" s="53"/>
      <c r="R2106" s="34"/>
    </row>
    <row r="2107" spans="1:18" hidden="1">
      <c r="A2107" s="53"/>
      <c r="B2107" s="90"/>
      <c r="C2107" s="53"/>
      <c r="D2107" s="53"/>
      <c r="E2107" s="53"/>
      <c r="F2107" s="53"/>
      <c r="G2107" s="34"/>
      <c r="H2107" s="53"/>
      <c r="I2107" s="34"/>
      <c r="J2107" s="53"/>
      <c r="K2107" s="53"/>
      <c r="L2107" s="53"/>
      <c r="M2107" s="160"/>
      <c r="N2107" s="243"/>
      <c r="O2107" s="244"/>
      <c r="P2107" s="53"/>
      <c r="Q2107" s="53"/>
      <c r="R2107" s="34"/>
    </row>
    <row r="2108" spans="1:18" hidden="1">
      <c r="A2108" s="53"/>
      <c r="B2108" s="90"/>
      <c r="C2108" s="53"/>
      <c r="D2108" s="53"/>
      <c r="E2108" s="53"/>
      <c r="F2108" s="53"/>
      <c r="G2108" s="34"/>
      <c r="H2108" s="53"/>
      <c r="I2108" s="34"/>
      <c r="J2108" s="53"/>
      <c r="K2108" s="53"/>
      <c r="L2108" s="53"/>
      <c r="M2108" s="160"/>
      <c r="N2108" s="243"/>
      <c r="O2108" s="244"/>
      <c r="P2108" s="53"/>
      <c r="Q2108" s="53"/>
      <c r="R2108" s="34"/>
    </row>
    <row r="2109" spans="1:18" hidden="1">
      <c r="A2109" s="53"/>
      <c r="B2109" s="90"/>
      <c r="C2109" s="53"/>
      <c r="D2109" s="53"/>
      <c r="E2109" s="53"/>
      <c r="F2109" s="53"/>
      <c r="G2109" s="34"/>
      <c r="H2109" s="53"/>
      <c r="I2109" s="34"/>
      <c r="J2109" s="53"/>
      <c r="K2109" s="53"/>
      <c r="L2109" s="53"/>
      <c r="M2109" s="160"/>
      <c r="N2109" s="243"/>
      <c r="O2109" s="244"/>
      <c r="P2109" s="53"/>
      <c r="Q2109" s="53"/>
      <c r="R2109" s="34"/>
    </row>
    <row r="2110" spans="1:18" hidden="1">
      <c r="A2110" s="53"/>
      <c r="B2110" s="90"/>
      <c r="C2110" s="53"/>
      <c r="D2110" s="53"/>
      <c r="E2110" s="53"/>
      <c r="F2110" s="53"/>
      <c r="G2110" s="34"/>
      <c r="H2110" s="53"/>
      <c r="I2110" s="34"/>
      <c r="J2110" s="53"/>
      <c r="K2110" s="53"/>
      <c r="L2110" s="53"/>
      <c r="M2110" s="160"/>
      <c r="N2110" s="243"/>
      <c r="O2110" s="244"/>
      <c r="P2110" s="53"/>
      <c r="Q2110" s="53"/>
      <c r="R2110" s="34"/>
    </row>
    <row r="2111" spans="1:18" hidden="1">
      <c r="A2111" s="53"/>
      <c r="B2111" s="90"/>
      <c r="C2111" s="53"/>
      <c r="D2111" s="53"/>
      <c r="E2111" s="53"/>
      <c r="F2111" s="53"/>
      <c r="G2111" s="34"/>
      <c r="H2111" s="53"/>
      <c r="I2111" s="34"/>
      <c r="J2111" s="53"/>
      <c r="K2111" s="53"/>
      <c r="L2111" s="53"/>
      <c r="M2111" s="160"/>
      <c r="N2111" s="243"/>
      <c r="O2111" s="244"/>
      <c r="P2111" s="53"/>
      <c r="Q2111" s="53"/>
      <c r="R2111" s="34"/>
    </row>
    <row r="2112" spans="1:18" hidden="1">
      <c r="A2112" s="53"/>
      <c r="B2112" s="90"/>
      <c r="C2112" s="53"/>
      <c r="D2112" s="53"/>
      <c r="E2112" s="53"/>
      <c r="F2112" s="53"/>
      <c r="G2112" s="34"/>
      <c r="H2112" s="53"/>
      <c r="I2112" s="34"/>
      <c r="J2112" s="53"/>
      <c r="K2112" s="53"/>
      <c r="L2112" s="53"/>
      <c r="M2112" s="160"/>
      <c r="N2112" s="243"/>
      <c r="O2112" s="244"/>
      <c r="P2112" s="53"/>
      <c r="Q2112" s="53"/>
      <c r="R2112" s="34"/>
    </row>
    <row r="2113" spans="1:18" hidden="1">
      <c r="A2113" s="53"/>
      <c r="B2113" s="90"/>
      <c r="C2113" s="53"/>
      <c r="D2113" s="53"/>
      <c r="E2113" s="53"/>
      <c r="F2113" s="53"/>
      <c r="G2113" s="34"/>
      <c r="H2113" s="53"/>
      <c r="I2113" s="34"/>
      <c r="J2113" s="53"/>
      <c r="K2113" s="53"/>
      <c r="L2113" s="53"/>
      <c r="M2113" s="160"/>
      <c r="N2113" s="243"/>
      <c r="O2113" s="244"/>
      <c r="P2113" s="53"/>
      <c r="Q2113" s="53"/>
      <c r="R2113" s="34"/>
    </row>
    <row r="2114" spans="1:18" hidden="1">
      <c r="A2114" s="53"/>
      <c r="B2114" s="90"/>
      <c r="C2114" s="53"/>
      <c r="D2114" s="53"/>
      <c r="E2114" s="53"/>
      <c r="F2114" s="53"/>
      <c r="G2114" s="34"/>
      <c r="H2114" s="53"/>
      <c r="I2114" s="34"/>
      <c r="J2114" s="53"/>
      <c r="K2114" s="53"/>
      <c r="L2114" s="53"/>
      <c r="M2114" s="160"/>
      <c r="N2114" s="243"/>
      <c r="O2114" s="244"/>
      <c r="P2114" s="53"/>
      <c r="Q2114" s="53"/>
      <c r="R2114" s="34"/>
    </row>
    <row r="2115" spans="1:18" hidden="1">
      <c r="A2115" s="53"/>
      <c r="B2115" s="90"/>
      <c r="C2115" s="53"/>
      <c r="D2115" s="53"/>
      <c r="E2115" s="53"/>
      <c r="F2115" s="53"/>
      <c r="G2115" s="34"/>
      <c r="H2115" s="53"/>
      <c r="I2115" s="34"/>
      <c r="J2115" s="53"/>
      <c r="K2115" s="53"/>
      <c r="L2115" s="53"/>
      <c r="M2115" s="160"/>
      <c r="N2115" s="243"/>
      <c r="O2115" s="244"/>
      <c r="P2115" s="53"/>
      <c r="Q2115" s="53"/>
      <c r="R2115" s="34"/>
    </row>
    <row r="2116" spans="1:18" hidden="1">
      <c r="A2116" s="53"/>
      <c r="B2116" s="90"/>
      <c r="C2116" s="53"/>
      <c r="D2116" s="53"/>
      <c r="E2116" s="53"/>
      <c r="F2116" s="53"/>
      <c r="G2116" s="34"/>
      <c r="H2116" s="53"/>
      <c r="I2116" s="34"/>
      <c r="J2116" s="53"/>
      <c r="K2116" s="53"/>
      <c r="L2116" s="53"/>
      <c r="M2116" s="160"/>
      <c r="N2116" s="243"/>
      <c r="O2116" s="244"/>
      <c r="P2116" s="53"/>
      <c r="Q2116" s="53"/>
      <c r="R2116" s="34"/>
    </row>
    <row r="2117" spans="1:18" hidden="1">
      <c r="A2117" s="53"/>
      <c r="B2117" s="90"/>
      <c r="C2117" s="53"/>
      <c r="D2117" s="53"/>
      <c r="E2117" s="53"/>
      <c r="F2117" s="53"/>
      <c r="G2117" s="34"/>
      <c r="H2117" s="53"/>
      <c r="I2117" s="34"/>
      <c r="J2117" s="53"/>
      <c r="K2117" s="53"/>
      <c r="L2117" s="53"/>
      <c r="M2117" s="160"/>
      <c r="N2117" s="243"/>
      <c r="O2117" s="244"/>
      <c r="P2117" s="53"/>
      <c r="Q2117" s="53"/>
      <c r="R2117" s="34"/>
    </row>
    <row r="2118" spans="1:18" hidden="1">
      <c r="A2118" s="53"/>
      <c r="B2118" s="90"/>
      <c r="C2118" s="53"/>
      <c r="D2118" s="53"/>
      <c r="E2118" s="53"/>
      <c r="F2118" s="53"/>
      <c r="G2118" s="34"/>
      <c r="H2118" s="53"/>
      <c r="I2118" s="34"/>
      <c r="J2118" s="53"/>
      <c r="K2118" s="53"/>
      <c r="L2118" s="53"/>
      <c r="M2118" s="160"/>
      <c r="N2118" s="243"/>
      <c r="O2118" s="244"/>
      <c r="P2118" s="53"/>
      <c r="Q2118" s="53"/>
      <c r="R2118" s="34"/>
    </row>
    <row r="2119" spans="1:18" hidden="1">
      <c r="A2119" s="53"/>
      <c r="B2119" s="90"/>
      <c r="C2119" s="53"/>
      <c r="D2119" s="53"/>
      <c r="E2119" s="53"/>
      <c r="F2119" s="53"/>
      <c r="G2119" s="34"/>
      <c r="H2119" s="53"/>
      <c r="I2119" s="34"/>
      <c r="J2119" s="53"/>
      <c r="K2119" s="53"/>
      <c r="L2119" s="53"/>
      <c r="M2119" s="160"/>
      <c r="N2119" s="243"/>
      <c r="O2119" s="244"/>
      <c r="P2119" s="53"/>
      <c r="Q2119" s="53"/>
      <c r="R2119" s="34"/>
    </row>
    <row r="2120" spans="1:18" hidden="1">
      <c r="A2120" s="53"/>
      <c r="B2120" s="90"/>
      <c r="C2120" s="53"/>
      <c r="D2120" s="53"/>
      <c r="E2120" s="53"/>
      <c r="F2120" s="53"/>
      <c r="G2120" s="34"/>
      <c r="H2120" s="53"/>
      <c r="I2120" s="34"/>
      <c r="J2120" s="53"/>
      <c r="K2120" s="53"/>
      <c r="L2120" s="53"/>
      <c r="M2120" s="160"/>
      <c r="N2120" s="243"/>
      <c r="O2120" s="244"/>
      <c r="P2120" s="53"/>
      <c r="Q2120" s="53"/>
      <c r="R2120" s="34"/>
    </row>
    <row r="2121" spans="1:18" hidden="1">
      <c r="A2121" s="53"/>
      <c r="B2121" s="90"/>
      <c r="C2121" s="53"/>
      <c r="D2121" s="53"/>
      <c r="E2121" s="53"/>
      <c r="F2121" s="53"/>
      <c r="G2121" s="34"/>
      <c r="H2121" s="53"/>
      <c r="I2121" s="34"/>
      <c r="J2121" s="53"/>
      <c r="K2121" s="53"/>
      <c r="L2121" s="53"/>
      <c r="M2121" s="160"/>
      <c r="N2121" s="243"/>
      <c r="O2121" s="244"/>
      <c r="P2121" s="53"/>
      <c r="Q2121" s="53"/>
      <c r="R2121" s="34"/>
    </row>
    <row r="2122" spans="1:18" hidden="1">
      <c r="A2122" s="53"/>
      <c r="B2122" s="90"/>
      <c r="C2122" s="53"/>
      <c r="D2122" s="53"/>
      <c r="E2122" s="53"/>
      <c r="F2122" s="53"/>
      <c r="G2122" s="34"/>
      <c r="H2122" s="53"/>
      <c r="I2122" s="34"/>
      <c r="J2122" s="53"/>
      <c r="K2122" s="53"/>
      <c r="L2122" s="53"/>
      <c r="M2122" s="160"/>
      <c r="N2122" s="243"/>
      <c r="O2122" s="244"/>
      <c r="P2122" s="53"/>
      <c r="Q2122" s="53"/>
      <c r="R2122" s="34"/>
    </row>
    <row r="2123" spans="1:18" hidden="1">
      <c r="A2123" s="53"/>
      <c r="B2123" s="90"/>
      <c r="C2123" s="53"/>
      <c r="D2123" s="53"/>
      <c r="E2123" s="53"/>
      <c r="F2123" s="53"/>
      <c r="G2123" s="34"/>
      <c r="H2123" s="53"/>
      <c r="I2123" s="34"/>
      <c r="J2123" s="53"/>
      <c r="K2123" s="53"/>
      <c r="L2123" s="53"/>
      <c r="M2123" s="160"/>
      <c r="N2123" s="243"/>
      <c r="O2123" s="244"/>
      <c r="P2123" s="53"/>
      <c r="Q2123" s="53"/>
      <c r="R2123" s="34"/>
    </row>
    <row r="2124" spans="1:18" hidden="1">
      <c r="A2124" s="53"/>
      <c r="B2124" s="90"/>
      <c r="C2124" s="53"/>
      <c r="D2124" s="53"/>
      <c r="E2124" s="53"/>
      <c r="F2124" s="53"/>
      <c r="G2124" s="34"/>
      <c r="H2124" s="53"/>
      <c r="I2124" s="34"/>
      <c r="J2124" s="53"/>
      <c r="K2124" s="53"/>
      <c r="L2124" s="53"/>
      <c r="M2124" s="160"/>
      <c r="N2124" s="243"/>
      <c r="O2124" s="244"/>
      <c r="P2124" s="53"/>
      <c r="Q2124" s="53"/>
      <c r="R2124" s="34"/>
    </row>
    <row r="2125" spans="1:18" hidden="1">
      <c r="A2125" s="53"/>
      <c r="B2125" s="90"/>
      <c r="C2125" s="53"/>
      <c r="D2125" s="53"/>
      <c r="E2125" s="53"/>
      <c r="F2125" s="53"/>
      <c r="G2125" s="34"/>
      <c r="H2125" s="53"/>
      <c r="I2125" s="34"/>
      <c r="J2125" s="53"/>
      <c r="K2125" s="53"/>
      <c r="L2125" s="53"/>
      <c r="M2125" s="160"/>
      <c r="N2125" s="243"/>
      <c r="O2125" s="244"/>
      <c r="P2125" s="53"/>
      <c r="Q2125" s="53"/>
      <c r="R2125" s="34"/>
    </row>
    <row r="2126" spans="1:18" hidden="1">
      <c r="A2126" s="53"/>
      <c r="B2126" s="90"/>
      <c r="C2126" s="53"/>
      <c r="D2126" s="53"/>
      <c r="E2126" s="53"/>
      <c r="F2126" s="53"/>
      <c r="G2126" s="34"/>
      <c r="H2126" s="53"/>
      <c r="I2126" s="34"/>
      <c r="J2126" s="53"/>
      <c r="K2126" s="53"/>
      <c r="L2126" s="53"/>
      <c r="M2126" s="160"/>
      <c r="N2126" s="243"/>
      <c r="O2126" s="244"/>
      <c r="P2126" s="53"/>
      <c r="Q2126" s="53"/>
      <c r="R2126" s="34"/>
    </row>
    <row r="2127" spans="1:18" hidden="1">
      <c r="A2127" s="53"/>
      <c r="B2127" s="90"/>
      <c r="C2127" s="53"/>
      <c r="D2127" s="53"/>
      <c r="E2127" s="53"/>
      <c r="F2127" s="53"/>
      <c r="G2127" s="34"/>
      <c r="H2127" s="53"/>
      <c r="I2127" s="34"/>
      <c r="J2127" s="53"/>
      <c r="K2127" s="53"/>
      <c r="L2127" s="53"/>
      <c r="M2127" s="160"/>
      <c r="N2127" s="243"/>
      <c r="O2127" s="244"/>
      <c r="P2127" s="53"/>
      <c r="Q2127" s="53"/>
      <c r="R2127" s="34"/>
    </row>
    <row r="2128" spans="1:18" hidden="1">
      <c r="A2128" s="53"/>
      <c r="B2128" s="90"/>
      <c r="C2128" s="53"/>
      <c r="D2128" s="53"/>
      <c r="E2128" s="53"/>
      <c r="F2128" s="53"/>
      <c r="G2128" s="34"/>
      <c r="H2128" s="53"/>
      <c r="I2128" s="34"/>
      <c r="J2128" s="53"/>
      <c r="K2128" s="53"/>
      <c r="L2128" s="53"/>
      <c r="M2128" s="160"/>
      <c r="N2128" s="243"/>
      <c r="O2128" s="244"/>
      <c r="P2128" s="53"/>
      <c r="Q2128" s="53"/>
      <c r="R2128" s="34"/>
    </row>
    <row r="2129" spans="1:18" hidden="1">
      <c r="A2129" s="53"/>
      <c r="B2129" s="90"/>
      <c r="C2129" s="53"/>
      <c r="D2129" s="53"/>
      <c r="E2129" s="53"/>
      <c r="F2129" s="53"/>
      <c r="G2129" s="34"/>
      <c r="H2129" s="53"/>
      <c r="I2129" s="34"/>
      <c r="J2129" s="53"/>
      <c r="K2129" s="53"/>
      <c r="L2129" s="53"/>
      <c r="M2129" s="160"/>
      <c r="N2129" s="243"/>
      <c r="O2129" s="244"/>
      <c r="P2129" s="53"/>
      <c r="Q2129" s="53"/>
      <c r="R2129" s="34"/>
    </row>
    <row r="2130" spans="1:18" hidden="1">
      <c r="A2130" s="53"/>
      <c r="B2130" s="90"/>
      <c r="C2130" s="53"/>
      <c r="D2130" s="53"/>
      <c r="E2130" s="53"/>
      <c r="F2130" s="53"/>
      <c r="G2130" s="34"/>
      <c r="H2130" s="53"/>
      <c r="I2130" s="34"/>
      <c r="J2130" s="53"/>
      <c r="K2130" s="53"/>
      <c r="L2130" s="53"/>
      <c r="M2130" s="160"/>
      <c r="N2130" s="243"/>
      <c r="O2130" s="244"/>
      <c r="P2130" s="53"/>
      <c r="Q2130" s="53"/>
      <c r="R2130" s="34"/>
    </row>
    <row r="2131" spans="1:18" hidden="1">
      <c r="A2131" s="53"/>
      <c r="B2131" s="90"/>
      <c r="C2131" s="53"/>
      <c r="D2131" s="53"/>
      <c r="E2131" s="53"/>
      <c r="F2131" s="53"/>
      <c r="G2131" s="34"/>
      <c r="H2131" s="53"/>
      <c r="I2131" s="34"/>
      <c r="J2131" s="53"/>
      <c r="K2131" s="53"/>
      <c r="L2131" s="53"/>
      <c r="M2131" s="160"/>
      <c r="N2131" s="243"/>
      <c r="O2131" s="244"/>
      <c r="P2131" s="53"/>
      <c r="Q2131" s="53"/>
      <c r="R2131" s="34"/>
    </row>
    <row r="2132" spans="1:18" hidden="1">
      <c r="A2132" s="53"/>
      <c r="B2132" s="90"/>
      <c r="C2132" s="53"/>
      <c r="D2132" s="53"/>
      <c r="E2132" s="53"/>
      <c r="F2132" s="53"/>
      <c r="G2132" s="34"/>
      <c r="H2132" s="53"/>
      <c r="I2132" s="34"/>
      <c r="J2132" s="53"/>
      <c r="K2132" s="53"/>
      <c r="L2132" s="53"/>
      <c r="M2132" s="160"/>
      <c r="N2132" s="243"/>
      <c r="O2132" s="244"/>
      <c r="P2132" s="53"/>
      <c r="Q2132" s="53"/>
      <c r="R2132" s="34"/>
    </row>
    <row r="2133" spans="1:18" hidden="1">
      <c r="A2133" s="53"/>
      <c r="B2133" s="90"/>
      <c r="C2133" s="53"/>
      <c r="D2133" s="53"/>
      <c r="E2133" s="53"/>
      <c r="F2133" s="53"/>
      <c r="G2133" s="34"/>
      <c r="H2133" s="53"/>
      <c r="I2133" s="34"/>
      <c r="J2133" s="53"/>
      <c r="K2133" s="53"/>
      <c r="L2133" s="53"/>
      <c r="M2133" s="160"/>
      <c r="N2133" s="243"/>
      <c r="O2133" s="244"/>
      <c r="P2133" s="53"/>
      <c r="Q2133" s="53"/>
      <c r="R2133" s="34"/>
    </row>
    <row r="2134" spans="1:18" hidden="1">
      <c r="A2134" s="53"/>
      <c r="B2134" s="90"/>
      <c r="C2134" s="53"/>
      <c r="D2134" s="53"/>
      <c r="E2134" s="53"/>
      <c r="F2134" s="53"/>
      <c r="G2134" s="34"/>
      <c r="H2134" s="53"/>
      <c r="I2134" s="34"/>
      <c r="J2134" s="53"/>
      <c r="K2134" s="53"/>
      <c r="L2134" s="53"/>
      <c r="M2134" s="160"/>
      <c r="N2134" s="243"/>
      <c r="O2134" s="244"/>
      <c r="P2134" s="53"/>
      <c r="Q2134" s="53"/>
      <c r="R2134" s="34"/>
    </row>
    <row r="2135" spans="1:18" hidden="1">
      <c r="A2135" s="53"/>
      <c r="B2135" s="90"/>
      <c r="C2135" s="53"/>
      <c r="D2135" s="53"/>
      <c r="E2135" s="53"/>
      <c r="F2135" s="53"/>
      <c r="G2135" s="34"/>
      <c r="H2135" s="53"/>
      <c r="I2135" s="34"/>
      <c r="J2135" s="53"/>
      <c r="K2135" s="53"/>
      <c r="L2135" s="53"/>
      <c r="M2135" s="160"/>
      <c r="N2135" s="243"/>
      <c r="O2135" s="244"/>
      <c r="P2135" s="53"/>
      <c r="Q2135" s="53"/>
      <c r="R2135" s="34"/>
    </row>
    <row r="2136" spans="1:18" hidden="1">
      <c r="A2136" s="53"/>
      <c r="B2136" s="90"/>
      <c r="C2136" s="53"/>
      <c r="D2136" s="53"/>
      <c r="E2136" s="53"/>
      <c r="F2136" s="53"/>
      <c r="G2136" s="34"/>
      <c r="H2136" s="53"/>
      <c r="I2136" s="34"/>
      <c r="J2136" s="53"/>
      <c r="K2136" s="53"/>
      <c r="L2136" s="53"/>
      <c r="M2136" s="160"/>
      <c r="N2136" s="243"/>
      <c r="O2136" s="244"/>
      <c r="P2136" s="53"/>
      <c r="Q2136" s="53"/>
      <c r="R2136" s="34"/>
    </row>
    <row r="2137" spans="1:18" hidden="1">
      <c r="A2137" s="53"/>
      <c r="B2137" s="90"/>
      <c r="C2137" s="53"/>
      <c r="D2137" s="53"/>
      <c r="E2137" s="53"/>
      <c r="F2137" s="53"/>
      <c r="G2137" s="34"/>
      <c r="H2137" s="53"/>
      <c r="I2137" s="34"/>
      <c r="J2137" s="53"/>
      <c r="K2137" s="53"/>
      <c r="L2137" s="53"/>
      <c r="M2137" s="160"/>
      <c r="N2137" s="243"/>
      <c r="O2137" s="244"/>
      <c r="P2137" s="53"/>
      <c r="Q2137" s="53"/>
      <c r="R2137" s="34"/>
    </row>
    <row r="2138" spans="1:18" hidden="1">
      <c r="A2138" s="53"/>
      <c r="B2138" s="90"/>
      <c r="C2138" s="53"/>
      <c r="D2138" s="53"/>
      <c r="E2138" s="53"/>
      <c r="F2138" s="53"/>
      <c r="G2138" s="34"/>
      <c r="H2138" s="53"/>
      <c r="I2138" s="34"/>
      <c r="J2138" s="53"/>
      <c r="K2138" s="53"/>
      <c r="L2138" s="53"/>
      <c r="M2138" s="160"/>
      <c r="N2138" s="243"/>
      <c r="O2138" s="244"/>
      <c r="P2138" s="53"/>
      <c r="Q2138" s="53"/>
      <c r="R2138" s="34"/>
    </row>
    <row r="2139" spans="1:18" hidden="1">
      <c r="A2139" s="53"/>
      <c r="B2139" s="90"/>
      <c r="C2139" s="53"/>
      <c r="D2139" s="53"/>
      <c r="E2139" s="53"/>
      <c r="F2139" s="53"/>
      <c r="G2139" s="34"/>
      <c r="H2139" s="53"/>
      <c r="I2139" s="34"/>
      <c r="J2139" s="53"/>
      <c r="K2139" s="53"/>
      <c r="L2139" s="53"/>
      <c r="M2139" s="160"/>
      <c r="N2139" s="243"/>
      <c r="O2139" s="244"/>
      <c r="P2139" s="53"/>
      <c r="Q2139" s="53"/>
      <c r="R2139" s="34"/>
    </row>
    <row r="2140" spans="1:18" hidden="1">
      <c r="A2140" s="53"/>
      <c r="B2140" s="90"/>
      <c r="C2140" s="53"/>
      <c r="D2140" s="53"/>
      <c r="E2140" s="53"/>
      <c r="F2140" s="53"/>
      <c r="G2140" s="34"/>
      <c r="H2140" s="53"/>
      <c r="I2140" s="34"/>
      <c r="J2140" s="53"/>
      <c r="K2140" s="53"/>
      <c r="L2140" s="53"/>
      <c r="M2140" s="160"/>
      <c r="N2140" s="243"/>
      <c r="O2140" s="244"/>
      <c r="P2140" s="53"/>
      <c r="Q2140" s="53"/>
      <c r="R2140" s="34"/>
    </row>
    <row r="2141" spans="1:18" hidden="1">
      <c r="A2141" s="53"/>
      <c r="B2141" s="90"/>
      <c r="C2141" s="53"/>
      <c r="D2141" s="53"/>
      <c r="E2141" s="53"/>
      <c r="F2141" s="53"/>
      <c r="G2141" s="34"/>
      <c r="H2141" s="53"/>
      <c r="I2141" s="34"/>
      <c r="J2141" s="53"/>
      <c r="K2141" s="53"/>
      <c r="L2141" s="53"/>
      <c r="M2141" s="160"/>
      <c r="N2141" s="243"/>
      <c r="O2141" s="244"/>
      <c r="P2141" s="53"/>
      <c r="Q2141" s="53"/>
      <c r="R2141" s="34"/>
    </row>
    <row r="2142" spans="1:18" hidden="1">
      <c r="A2142" s="53"/>
      <c r="B2142" s="90"/>
      <c r="C2142" s="53"/>
      <c r="D2142" s="53"/>
      <c r="E2142" s="53"/>
      <c r="F2142" s="53"/>
      <c r="G2142" s="34"/>
      <c r="H2142" s="53"/>
      <c r="I2142" s="34"/>
      <c r="J2142" s="53"/>
      <c r="K2142" s="53"/>
      <c r="L2142" s="53"/>
      <c r="M2142" s="160"/>
      <c r="N2142" s="243"/>
      <c r="O2142" s="244"/>
      <c r="P2142" s="53"/>
      <c r="Q2142" s="53"/>
      <c r="R2142" s="34"/>
    </row>
    <row r="2143" spans="1:18" hidden="1">
      <c r="A2143" s="53"/>
      <c r="B2143" s="90"/>
      <c r="C2143" s="53"/>
      <c r="D2143" s="53"/>
      <c r="E2143" s="53"/>
      <c r="F2143" s="53"/>
      <c r="G2143" s="34"/>
      <c r="H2143" s="53"/>
      <c r="I2143" s="34"/>
      <c r="J2143" s="53"/>
      <c r="K2143" s="53"/>
      <c r="L2143" s="53"/>
      <c r="M2143" s="160"/>
      <c r="N2143" s="243"/>
      <c r="O2143" s="244"/>
      <c r="P2143" s="53"/>
      <c r="Q2143" s="53"/>
      <c r="R2143" s="34"/>
    </row>
    <row r="2144" spans="1:18" hidden="1">
      <c r="A2144" s="53"/>
      <c r="B2144" s="90"/>
      <c r="C2144" s="53"/>
      <c r="D2144" s="53"/>
      <c r="E2144" s="53"/>
      <c r="F2144" s="53"/>
      <c r="G2144" s="34"/>
      <c r="H2144" s="53"/>
      <c r="I2144" s="34"/>
      <c r="J2144" s="53"/>
      <c r="K2144" s="53"/>
      <c r="L2144" s="53"/>
      <c r="M2144" s="160"/>
      <c r="N2144" s="243"/>
      <c r="O2144" s="244"/>
      <c r="P2144" s="53"/>
      <c r="Q2144" s="53"/>
      <c r="R2144" s="34"/>
    </row>
    <row r="2145" spans="1:18" hidden="1">
      <c r="A2145" s="53"/>
      <c r="B2145" s="90"/>
      <c r="C2145" s="53"/>
      <c r="D2145" s="53"/>
      <c r="E2145" s="53"/>
      <c r="F2145" s="53"/>
      <c r="G2145" s="34"/>
      <c r="H2145" s="53"/>
      <c r="I2145" s="34"/>
      <c r="J2145" s="53"/>
      <c r="K2145" s="53"/>
      <c r="L2145" s="53"/>
      <c r="M2145" s="160"/>
      <c r="N2145" s="243"/>
      <c r="O2145" s="244"/>
      <c r="P2145" s="53"/>
      <c r="Q2145" s="53"/>
      <c r="R2145" s="34"/>
    </row>
    <row r="2146" spans="1:18" hidden="1">
      <c r="A2146" s="53"/>
      <c r="B2146" s="90"/>
      <c r="C2146" s="53"/>
      <c r="D2146" s="53"/>
      <c r="E2146" s="53"/>
      <c r="F2146" s="53"/>
      <c r="G2146" s="34"/>
      <c r="H2146" s="53"/>
      <c r="I2146" s="34"/>
      <c r="J2146" s="53"/>
      <c r="K2146" s="53"/>
      <c r="L2146" s="53"/>
      <c r="M2146" s="160"/>
      <c r="N2146" s="243"/>
      <c r="O2146" s="244"/>
      <c r="P2146" s="53"/>
      <c r="Q2146" s="53"/>
      <c r="R2146" s="34"/>
    </row>
    <row r="2147" spans="1:18" hidden="1">
      <c r="A2147" s="53"/>
      <c r="B2147" s="90"/>
      <c r="C2147" s="53"/>
      <c r="D2147" s="53"/>
      <c r="E2147" s="53"/>
      <c r="F2147" s="53"/>
      <c r="G2147" s="34"/>
      <c r="H2147" s="53"/>
      <c r="I2147" s="34"/>
      <c r="J2147" s="53"/>
      <c r="K2147" s="53"/>
      <c r="L2147" s="53"/>
      <c r="M2147" s="160"/>
      <c r="N2147" s="243"/>
      <c r="O2147" s="244"/>
      <c r="P2147" s="53"/>
      <c r="Q2147" s="53"/>
      <c r="R2147" s="34"/>
    </row>
    <row r="2148" spans="1:18" hidden="1">
      <c r="A2148" s="53"/>
      <c r="B2148" s="90"/>
      <c r="C2148" s="53"/>
      <c r="D2148" s="53"/>
      <c r="E2148" s="53"/>
      <c r="F2148" s="53"/>
      <c r="G2148" s="34"/>
      <c r="H2148" s="53"/>
      <c r="I2148" s="34"/>
      <c r="J2148" s="53"/>
      <c r="K2148" s="53"/>
      <c r="L2148" s="53"/>
      <c r="M2148" s="160"/>
      <c r="N2148" s="243"/>
      <c r="O2148" s="244"/>
      <c r="P2148" s="53"/>
      <c r="Q2148" s="53"/>
      <c r="R2148" s="34"/>
    </row>
    <row r="2149" spans="1:18" hidden="1">
      <c r="A2149" s="53"/>
      <c r="B2149" s="90"/>
      <c r="C2149" s="53"/>
      <c r="D2149" s="53"/>
      <c r="E2149" s="53"/>
      <c r="F2149" s="53"/>
      <c r="G2149" s="34"/>
      <c r="H2149" s="53"/>
      <c r="I2149" s="34"/>
      <c r="J2149" s="53"/>
      <c r="K2149" s="53"/>
      <c r="L2149" s="53"/>
      <c r="M2149" s="160"/>
      <c r="N2149" s="243"/>
      <c r="O2149" s="244"/>
      <c r="P2149" s="53"/>
      <c r="Q2149" s="53"/>
      <c r="R2149" s="34"/>
    </row>
    <row r="2150" spans="1:18" hidden="1">
      <c r="A2150" s="53"/>
      <c r="B2150" s="90"/>
      <c r="C2150" s="53"/>
      <c r="D2150" s="53"/>
      <c r="E2150" s="53"/>
      <c r="F2150" s="53"/>
      <c r="G2150" s="34"/>
      <c r="H2150" s="53"/>
      <c r="I2150" s="34"/>
      <c r="J2150" s="53"/>
      <c r="K2150" s="53"/>
      <c r="L2150" s="53"/>
      <c r="M2150" s="160"/>
      <c r="N2150" s="243"/>
      <c r="O2150" s="244"/>
      <c r="P2150" s="53"/>
      <c r="Q2150" s="53"/>
      <c r="R2150" s="34"/>
    </row>
    <row r="2151" spans="1:18" hidden="1">
      <c r="A2151" s="53"/>
      <c r="B2151" s="90"/>
      <c r="C2151" s="53"/>
      <c r="D2151" s="53"/>
      <c r="E2151" s="53"/>
      <c r="F2151" s="53"/>
      <c r="G2151" s="34"/>
      <c r="H2151" s="53"/>
      <c r="I2151" s="34"/>
      <c r="J2151" s="53"/>
      <c r="K2151" s="53"/>
      <c r="L2151" s="53"/>
      <c r="M2151" s="160"/>
      <c r="N2151" s="243"/>
      <c r="O2151" s="244"/>
      <c r="P2151" s="53"/>
      <c r="Q2151" s="53"/>
      <c r="R2151" s="34"/>
    </row>
    <row r="2152" spans="1:18" hidden="1">
      <c r="A2152" s="53"/>
      <c r="B2152" s="90"/>
      <c r="C2152" s="53"/>
      <c r="D2152" s="53"/>
      <c r="E2152" s="53"/>
      <c r="F2152" s="53"/>
      <c r="G2152" s="34"/>
      <c r="H2152" s="53"/>
      <c r="I2152" s="34"/>
      <c r="J2152" s="53"/>
      <c r="K2152" s="53"/>
      <c r="L2152" s="53"/>
      <c r="M2152" s="160"/>
      <c r="N2152" s="243"/>
      <c r="O2152" s="244"/>
      <c r="P2152" s="53"/>
      <c r="Q2152" s="53"/>
      <c r="R2152" s="34"/>
    </row>
    <row r="2153" spans="1:18" hidden="1">
      <c r="A2153" s="53"/>
      <c r="B2153" s="90"/>
      <c r="C2153" s="53"/>
      <c r="D2153" s="53"/>
      <c r="E2153" s="53"/>
      <c r="F2153" s="53"/>
      <c r="G2153" s="34"/>
      <c r="H2153" s="53"/>
      <c r="I2153" s="34"/>
      <c r="J2153" s="53"/>
      <c r="K2153" s="53"/>
      <c r="L2153" s="53"/>
      <c r="M2153" s="160"/>
      <c r="N2153" s="243"/>
      <c r="O2153" s="244"/>
      <c r="P2153" s="53"/>
      <c r="Q2153" s="53"/>
      <c r="R2153" s="34"/>
    </row>
    <row r="2154" spans="1:18" hidden="1">
      <c r="A2154" s="53"/>
      <c r="B2154" s="90"/>
      <c r="C2154" s="53"/>
      <c r="D2154" s="53"/>
      <c r="E2154" s="53"/>
      <c r="F2154" s="53"/>
      <c r="G2154" s="34"/>
      <c r="H2154" s="53"/>
      <c r="I2154" s="34"/>
      <c r="J2154" s="53"/>
      <c r="K2154" s="53"/>
      <c r="L2154" s="53"/>
      <c r="M2154" s="160"/>
      <c r="N2154" s="243"/>
      <c r="O2154" s="244"/>
      <c r="P2154" s="53"/>
      <c r="Q2154" s="53"/>
      <c r="R2154" s="34"/>
    </row>
    <row r="2155" spans="1:18" hidden="1">
      <c r="A2155" s="53"/>
      <c r="B2155" s="90"/>
      <c r="C2155" s="53"/>
      <c r="D2155" s="53"/>
      <c r="E2155" s="53"/>
      <c r="F2155" s="53"/>
      <c r="G2155" s="34"/>
      <c r="H2155" s="53"/>
      <c r="I2155" s="34"/>
      <c r="J2155" s="53"/>
      <c r="K2155" s="53"/>
      <c r="L2155" s="53"/>
      <c r="M2155" s="160"/>
      <c r="N2155" s="243"/>
      <c r="O2155" s="244"/>
      <c r="P2155" s="53"/>
      <c r="Q2155" s="53"/>
      <c r="R2155" s="34"/>
    </row>
    <row r="2156" spans="1:18" hidden="1">
      <c r="A2156" s="53"/>
      <c r="B2156" s="90"/>
      <c r="C2156" s="53"/>
      <c r="D2156" s="53"/>
      <c r="E2156" s="53"/>
      <c r="F2156" s="53"/>
      <c r="G2156" s="34"/>
      <c r="H2156" s="53"/>
      <c r="I2156" s="34"/>
      <c r="J2156" s="53"/>
      <c r="K2156" s="53"/>
      <c r="L2156" s="53"/>
      <c r="M2156" s="160"/>
      <c r="N2156" s="243"/>
      <c r="O2156" s="244"/>
      <c r="P2156" s="53"/>
      <c r="Q2156" s="53"/>
      <c r="R2156" s="34"/>
    </row>
    <row r="2157" spans="1:18" hidden="1">
      <c r="A2157" s="53"/>
      <c r="B2157" s="90"/>
      <c r="C2157" s="53"/>
      <c r="D2157" s="53"/>
      <c r="E2157" s="53"/>
      <c r="F2157" s="53"/>
      <c r="G2157" s="34"/>
      <c r="H2157" s="53"/>
      <c r="I2157" s="34"/>
      <c r="J2157" s="53"/>
      <c r="K2157" s="53"/>
      <c r="L2157" s="53"/>
      <c r="M2157" s="160"/>
      <c r="N2157" s="243"/>
      <c r="O2157" s="244"/>
      <c r="P2157" s="53"/>
      <c r="Q2157" s="53"/>
      <c r="R2157" s="34"/>
    </row>
    <row r="2158" spans="1:18" hidden="1">
      <c r="A2158" s="53"/>
      <c r="B2158" s="90"/>
      <c r="C2158" s="53"/>
      <c r="D2158" s="53"/>
      <c r="E2158" s="53"/>
      <c r="F2158" s="53"/>
      <c r="G2158" s="34"/>
      <c r="H2158" s="53"/>
      <c r="I2158" s="34"/>
      <c r="J2158" s="53"/>
      <c r="K2158" s="53"/>
      <c r="L2158" s="53"/>
      <c r="M2158" s="160"/>
      <c r="N2158" s="243"/>
      <c r="O2158" s="244"/>
      <c r="P2158" s="53"/>
      <c r="Q2158" s="53"/>
      <c r="R2158" s="34"/>
    </row>
    <row r="2159" spans="1:18" hidden="1">
      <c r="A2159" s="53"/>
      <c r="B2159" s="90"/>
      <c r="C2159" s="53"/>
      <c r="D2159" s="53"/>
      <c r="E2159" s="53"/>
      <c r="F2159" s="53"/>
      <c r="G2159" s="34"/>
      <c r="H2159" s="53"/>
      <c r="I2159" s="34"/>
      <c r="J2159" s="53"/>
      <c r="K2159" s="53"/>
      <c r="L2159" s="53"/>
      <c r="M2159" s="160"/>
      <c r="N2159" s="243"/>
      <c r="O2159" s="244"/>
      <c r="P2159" s="53"/>
      <c r="Q2159" s="53"/>
      <c r="R2159" s="34"/>
    </row>
    <row r="2160" spans="1:18" hidden="1">
      <c r="A2160" s="53"/>
      <c r="B2160" s="90"/>
      <c r="C2160" s="53"/>
      <c r="D2160" s="53"/>
      <c r="E2160" s="53"/>
      <c r="F2160" s="53"/>
      <c r="G2160" s="34"/>
      <c r="H2160" s="53"/>
      <c r="I2160" s="34"/>
      <c r="J2160" s="53"/>
      <c r="K2160" s="53"/>
      <c r="L2160" s="53"/>
      <c r="M2160" s="160"/>
      <c r="N2160" s="243"/>
      <c r="O2160" s="244"/>
      <c r="P2160" s="53"/>
      <c r="Q2160" s="53"/>
      <c r="R2160" s="34"/>
    </row>
    <row r="2161" spans="1:18" hidden="1">
      <c r="A2161" s="53"/>
      <c r="B2161" s="90"/>
      <c r="C2161" s="53"/>
      <c r="D2161" s="53"/>
      <c r="E2161" s="53"/>
      <c r="F2161" s="53"/>
      <c r="G2161" s="34"/>
      <c r="H2161" s="53"/>
      <c r="I2161" s="34"/>
      <c r="J2161" s="53"/>
      <c r="K2161" s="53"/>
      <c r="L2161" s="53"/>
      <c r="M2161" s="160"/>
      <c r="N2161" s="243"/>
      <c r="O2161" s="244"/>
      <c r="P2161" s="53"/>
      <c r="Q2161" s="53"/>
      <c r="R2161" s="34"/>
    </row>
    <row r="2162" spans="1:18" hidden="1">
      <c r="A2162" s="53"/>
      <c r="B2162" s="90"/>
      <c r="C2162" s="53"/>
      <c r="D2162" s="53"/>
      <c r="E2162" s="53"/>
      <c r="F2162" s="53"/>
      <c r="G2162" s="34"/>
      <c r="H2162" s="53"/>
      <c r="I2162" s="34"/>
      <c r="J2162" s="53"/>
      <c r="K2162" s="53"/>
      <c r="L2162" s="53"/>
      <c r="M2162" s="160"/>
      <c r="N2162" s="243"/>
      <c r="O2162" s="244"/>
      <c r="P2162" s="53"/>
      <c r="Q2162" s="53"/>
      <c r="R2162" s="34"/>
    </row>
    <row r="2163" spans="1:18" hidden="1">
      <c r="A2163" s="53"/>
      <c r="B2163" s="90"/>
      <c r="C2163" s="53"/>
      <c r="D2163" s="53"/>
      <c r="E2163" s="53"/>
      <c r="F2163" s="53"/>
      <c r="G2163" s="34"/>
      <c r="H2163" s="53"/>
      <c r="I2163" s="34"/>
      <c r="J2163" s="53"/>
      <c r="K2163" s="53"/>
      <c r="L2163" s="53"/>
      <c r="M2163" s="160"/>
      <c r="N2163" s="243"/>
      <c r="O2163" s="244"/>
      <c r="P2163" s="53"/>
      <c r="Q2163" s="53"/>
      <c r="R2163" s="34"/>
    </row>
    <row r="2164" spans="1:18" hidden="1">
      <c r="A2164" s="53"/>
      <c r="B2164" s="90"/>
      <c r="C2164" s="53"/>
      <c r="D2164" s="53"/>
      <c r="E2164" s="53"/>
      <c r="F2164" s="53"/>
      <c r="G2164" s="34"/>
      <c r="H2164" s="53"/>
      <c r="I2164" s="34"/>
      <c r="J2164" s="53"/>
      <c r="K2164" s="53"/>
      <c r="L2164" s="53"/>
      <c r="M2164" s="160"/>
      <c r="N2164" s="243"/>
      <c r="O2164" s="244"/>
      <c r="P2164" s="53"/>
      <c r="Q2164" s="53"/>
      <c r="R2164" s="34"/>
    </row>
    <row r="2165" spans="1:18" hidden="1">
      <c r="A2165" s="53"/>
      <c r="B2165" s="90"/>
      <c r="C2165" s="53"/>
      <c r="D2165" s="53"/>
      <c r="E2165" s="53"/>
      <c r="F2165" s="53"/>
      <c r="G2165" s="34"/>
      <c r="H2165" s="53"/>
      <c r="I2165" s="34"/>
      <c r="J2165" s="53"/>
      <c r="K2165" s="53"/>
      <c r="L2165" s="53"/>
      <c r="M2165" s="160"/>
      <c r="N2165" s="243"/>
      <c r="O2165" s="244"/>
      <c r="P2165" s="53"/>
      <c r="Q2165" s="53"/>
      <c r="R2165" s="34"/>
    </row>
    <row r="2166" spans="1:18" hidden="1">
      <c r="A2166" s="53"/>
      <c r="B2166" s="90"/>
      <c r="C2166" s="53"/>
      <c r="D2166" s="53"/>
      <c r="E2166" s="53"/>
      <c r="F2166" s="53"/>
      <c r="G2166" s="34"/>
      <c r="H2166" s="53"/>
      <c r="I2166" s="34"/>
      <c r="J2166" s="53"/>
      <c r="K2166" s="53"/>
      <c r="L2166" s="53"/>
      <c r="M2166" s="160"/>
      <c r="N2166" s="243"/>
      <c r="O2166" s="244"/>
      <c r="P2166" s="53"/>
      <c r="Q2166" s="53"/>
      <c r="R2166" s="34"/>
    </row>
    <row r="2167" spans="1:18" hidden="1">
      <c r="A2167" s="53"/>
      <c r="B2167" s="90"/>
      <c r="C2167" s="53"/>
      <c r="D2167" s="53"/>
      <c r="E2167" s="53"/>
      <c r="F2167" s="53"/>
      <c r="G2167" s="34"/>
      <c r="H2167" s="53"/>
      <c r="I2167" s="34"/>
      <c r="J2167" s="53"/>
      <c r="K2167" s="53"/>
      <c r="L2167" s="53"/>
      <c r="M2167" s="160"/>
      <c r="N2167" s="243"/>
      <c r="O2167" s="244"/>
      <c r="P2167" s="53"/>
      <c r="Q2167" s="53"/>
      <c r="R2167" s="34"/>
    </row>
    <row r="2168" spans="1:18" hidden="1">
      <c r="A2168" s="53"/>
      <c r="B2168" s="90"/>
      <c r="C2168" s="53"/>
      <c r="D2168" s="53"/>
      <c r="E2168" s="53"/>
      <c r="F2168" s="53"/>
      <c r="G2168" s="34"/>
      <c r="H2168" s="53"/>
      <c r="I2168" s="34"/>
      <c r="J2168" s="53"/>
      <c r="K2168" s="53"/>
      <c r="L2168" s="53"/>
      <c r="M2168" s="160"/>
      <c r="N2168" s="243"/>
      <c r="O2168" s="244"/>
      <c r="P2168" s="53"/>
      <c r="Q2168" s="53"/>
      <c r="R2168" s="34"/>
    </row>
    <row r="2169" spans="1:18" hidden="1">
      <c r="A2169" s="53"/>
      <c r="B2169" s="90"/>
      <c r="C2169" s="53"/>
      <c r="D2169" s="53"/>
      <c r="E2169" s="53"/>
      <c r="F2169" s="53"/>
      <c r="G2169" s="34"/>
      <c r="H2169" s="53"/>
      <c r="I2169" s="34"/>
      <c r="J2169" s="53"/>
      <c r="K2169" s="53"/>
      <c r="L2169" s="53"/>
      <c r="M2169" s="160"/>
      <c r="N2169" s="243"/>
      <c r="O2169" s="244"/>
      <c r="P2169" s="53"/>
      <c r="Q2169" s="53"/>
      <c r="R2169" s="34"/>
    </row>
    <row r="2170" spans="1:18" hidden="1">
      <c r="A2170" s="53"/>
      <c r="B2170" s="90"/>
      <c r="C2170" s="53"/>
      <c r="D2170" s="53"/>
      <c r="E2170" s="53"/>
      <c r="F2170" s="53"/>
      <c r="G2170" s="34"/>
      <c r="H2170" s="53"/>
      <c r="I2170" s="34"/>
      <c r="J2170" s="53"/>
      <c r="K2170" s="53"/>
      <c r="L2170" s="53"/>
      <c r="M2170" s="160"/>
      <c r="N2170" s="243"/>
      <c r="O2170" s="244"/>
      <c r="P2170" s="53"/>
      <c r="Q2170" s="53"/>
      <c r="R2170" s="34"/>
    </row>
    <row r="2171" spans="1:18" hidden="1">
      <c r="A2171" s="53"/>
      <c r="B2171" s="90"/>
      <c r="C2171" s="53"/>
      <c r="D2171" s="53"/>
      <c r="E2171" s="53"/>
      <c r="F2171" s="53"/>
      <c r="G2171" s="34"/>
      <c r="H2171" s="53"/>
      <c r="I2171" s="34"/>
      <c r="J2171" s="53"/>
      <c r="K2171" s="53"/>
      <c r="L2171" s="53"/>
      <c r="M2171" s="160"/>
      <c r="N2171" s="243"/>
      <c r="O2171" s="244"/>
      <c r="P2171" s="53"/>
      <c r="Q2171" s="53"/>
      <c r="R2171" s="34"/>
    </row>
    <row r="2172" spans="1:18" hidden="1">
      <c r="A2172" s="53"/>
      <c r="B2172" s="90"/>
      <c r="C2172" s="53"/>
      <c r="D2172" s="53"/>
      <c r="E2172" s="53"/>
      <c r="F2172" s="53"/>
      <c r="G2172" s="34"/>
      <c r="H2172" s="53"/>
      <c r="I2172" s="34"/>
      <c r="J2172" s="53"/>
      <c r="K2172" s="53"/>
      <c r="L2172" s="53"/>
      <c r="M2172" s="160"/>
      <c r="N2172" s="243"/>
      <c r="O2172" s="244"/>
      <c r="P2172" s="53"/>
      <c r="Q2172" s="53"/>
      <c r="R2172" s="34"/>
    </row>
    <row r="2173" spans="1:18" hidden="1">
      <c r="A2173" s="53"/>
      <c r="B2173" s="90"/>
      <c r="C2173" s="53"/>
      <c r="D2173" s="53"/>
      <c r="E2173" s="53"/>
      <c r="F2173" s="53"/>
      <c r="G2173" s="34"/>
      <c r="H2173" s="53"/>
      <c r="I2173" s="34"/>
      <c r="J2173" s="53"/>
      <c r="K2173" s="53"/>
      <c r="L2173" s="53"/>
      <c r="M2173" s="160"/>
      <c r="N2173" s="243"/>
      <c r="O2173" s="244"/>
      <c r="P2173" s="53"/>
      <c r="Q2173" s="53"/>
      <c r="R2173" s="34"/>
    </row>
    <row r="2174" spans="1:18" hidden="1">
      <c r="A2174" s="53"/>
      <c r="B2174" s="90"/>
      <c r="C2174" s="53"/>
      <c r="D2174" s="53"/>
      <c r="E2174" s="53"/>
      <c r="F2174" s="53"/>
      <c r="G2174" s="34"/>
      <c r="H2174" s="53"/>
      <c r="I2174" s="34"/>
      <c r="J2174" s="53"/>
      <c r="K2174" s="53"/>
      <c r="L2174" s="53"/>
      <c r="M2174" s="160"/>
      <c r="N2174" s="243"/>
      <c r="O2174" s="244"/>
      <c r="P2174" s="53"/>
      <c r="Q2174" s="53"/>
      <c r="R2174" s="34"/>
    </row>
    <row r="2175" spans="1:18" hidden="1">
      <c r="A2175" s="53"/>
      <c r="B2175" s="90"/>
      <c r="C2175" s="53"/>
      <c r="D2175" s="53"/>
      <c r="E2175" s="53"/>
      <c r="F2175" s="53"/>
      <c r="G2175" s="34"/>
      <c r="H2175" s="53"/>
      <c r="I2175" s="34"/>
      <c r="J2175" s="53"/>
      <c r="K2175" s="53"/>
      <c r="L2175" s="53"/>
      <c r="M2175" s="160"/>
      <c r="N2175" s="243"/>
      <c r="O2175" s="244"/>
      <c r="P2175" s="53"/>
      <c r="Q2175" s="53"/>
      <c r="R2175" s="34"/>
    </row>
    <row r="2176" spans="1:18" hidden="1">
      <c r="A2176" s="53"/>
      <c r="B2176" s="90"/>
      <c r="C2176" s="53"/>
      <c r="D2176" s="53"/>
      <c r="E2176" s="53"/>
      <c r="F2176" s="53"/>
      <c r="G2176" s="34"/>
      <c r="H2176" s="53"/>
      <c r="I2176" s="34"/>
      <c r="J2176" s="53"/>
      <c r="K2176" s="53"/>
      <c r="L2176" s="53"/>
      <c r="M2176" s="160"/>
      <c r="N2176" s="243"/>
      <c r="O2176" s="244"/>
      <c r="P2176" s="53"/>
      <c r="Q2176" s="53"/>
      <c r="R2176" s="34"/>
    </row>
    <row r="2177" spans="1:18" hidden="1">
      <c r="A2177" s="53"/>
      <c r="B2177" s="90"/>
      <c r="C2177" s="53"/>
      <c r="D2177" s="53"/>
      <c r="E2177" s="53"/>
      <c r="F2177" s="53"/>
      <c r="G2177" s="34"/>
      <c r="H2177" s="53"/>
      <c r="I2177" s="34"/>
      <c r="J2177" s="53"/>
      <c r="K2177" s="53"/>
      <c r="L2177" s="53"/>
      <c r="M2177" s="160"/>
      <c r="N2177" s="243"/>
      <c r="O2177" s="244"/>
      <c r="P2177" s="53"/>
      <c r="Q2177" s="53"/>
      <c r="R2177" s="34"/>
    </row>
    <row r="2178" spans="1:18" hidden="1">
      <c r="A2178" s="53"/>
      <c r="B2178" s="90"/>
      <c r="C2178" s="53"/>
      <c r="D2178" s="53"/>
      <c r="E2178" s="53"/>
      <c r="F2178" s="53"/>
      <c r="G2178" s="34"/>
      <c r="H2178" s="53"/>
      <c r="I2178" s="34"/>
      <c r="J2178" s="53"/>
      <c r="K2178" s="53"/>
      <c r="L2178" s="53"/>
      <c r="M2178" s="160"/>
      <c r="N2178" s="243"/>
      <c r="O2178" s="244"/>
      <c r="P2178" s="53"/>
      <c r="Q2178" s="53"/>
      <c r="R2178" s="34"/>
    </row>
    <row r="2179" spans="1:18" hidden="1">
      <c r="A2179" s="53"/>
      <c r="B2179" s="90"/>
      <c r="C2179" s="53"/>
      <c r="D2179" s="53"/>
      <c r="E2179" s="53"/>
      <c r="F2179" s="53"/>
      <c r="G2179" s="34"/>
      <c r="H2179" s="53"/>
      <c r="I2179" s="34"/>
      <c r="J2179" s="53"/>
      <c r="K2179" s="53"/>
      <c r="L2179" s="53"/>
      <c r="M2179" s="160"/>
      <c r="N2179" s="243"/>
      <c r="O2179" s="244"/>
      <c r="P2179" s="53"/>
      <c r="Q2179" s="53"/>
      <c r="R2179" s="34"/>
    </row>
    <row r="2180" spans="1:18" hidden="1">
      <c r="A2180" s="53"/>
      <c r="B2180" s="90"/>
      <c r="C2180" s="53"/>
      <c r="D2180" s="53"/>
      <c r="E2180" s="53"/>
      <c r="F2180" s="53"/>
      <c r="G2180" s="34"/>
      <c r="H2180" s="53"/>
      <c r="I2180" s="34"/>
      <c r="J2180" s="53"/>
      <c r="K2180" s="53"/>
      <c r="L2180" s="53"/>
      <c r="M2180" s="160"/>
      <c r="N2180" s="243"/>
      <c r="O2180" s="244"/>
      <c r="P2180" s="53"/>
      <c r="Q2180" s="53"/>
      <c r="R2180" s="34"/>
    </row>
    <row r="2181" spans="1:18" hidden="1">
      <c r="A2181" s="53"/>
      <c r="B2181" s="90"/>
      <c r="C2181" s="53"/>
      <c r="D2181" s="53"/>
      <c r="E2181" s="53"/>
      <c r="F2181" s="53"/>
      <c r="G2181" s="34"/>
      <c r="H2181" s="53"/>
      <c r="I2181" s="34"/>
      <c r="J2181" s="53"/>
      <c r="K2181" s="53"/>
      <c r="L2181" s="53"/>
      <c r="M2181" s="160"/>
      <c r="N2181" s="243"/>
      <c r="O2181" s="244"/>
      <c r="P2181" s="53"/>
      <c r="Q2181" s="53"/>
      <c r="R2181" s="34"/>
    </row>
    <row r="2182" spans="1:18" hidden="1">
      <c r="A2182" s="53"/>
      <c r="B2182" s="90"/>
      <c r="C2182" s="53"/>
      <c r="D2182" s="53"/>
      <c r="E2182" s="53"/>
      <c r="F2182" s="53"/>
      <c r="G2182" s="34"/>
      <c r="H2182" s="53"/>
      <c r="I2182" s="34"/>
      <c r="J2182" s="53"/>
      <c r="K2182" s="53"/>
      <c r="L2182" s="53"/>
      <c r="M2182" s="160"/>
      <c r="N2182" s="243"/>
      <c r="O2182" s="244"/>
      <c r="P2182" s="53"/>
      <c r="Q2182" s="53"/>
      <c r="R2182" s="34"/>
    </row>
    <row r="2183" spans="1:18" hidden="1">
      <c r="A2183" s="53"/>
      <c r="B2183" s="90"/>
      <c r="C2183" s="53"/>
      <c r="D2183" s="53"/>
      <c r="E2183" s="53"/>
      <c r="F2183" s="53"/>
      <c r="G2183" s="34"/>
      <c r="H2183" s="53"/>
      <c r="I2183" s="34"/>
      <c r="J2183" s="53"/>
      <c r="K2183" s="53"/>
      <c r="L2183" s="53"/>
      <c r="M2183" s="160"/>
      <c r="N2183" s="243"/>
      <c r="O2183" s="244"/>
      <c r="P2183" s="53"/>
      <c r="Q2183" s="53"/>
      <c r="R2183" s="34"/>
    </row>
    <row r="2184" spans="1:18" hidden="1">
      <c r="A2184" s="53"/>
      <c r="B2184" s="90"/>
      <c r="C2184" s="53"/>
      <c r="D2184" s="53"/>
      <c r="E2184" s="53"/>
      <c r="F2184" s="53"/>
      <c r="G2184" s="34"/>
      <c r="H2184" s="53"/>
      <c r="I2184" s="34"/>
      <c r="J2184" s="53"/>
      <c r="K2184" s="53"/>
      <c r="L2184" s="53"/>
      <c r="M2184" s="160"/>
      <c r="N2184" s="243"/>
      <c r="O2184" s="244"/>
      <c r="P2184" s="53"/>
      <c r="Q2184" s="53"/>
      <c r="R2184" s="34"/>
    </row>
    <row r="2185" spans="1:18" hidden="1">
      <c r="A2185" s="53"/>
      <c r="B2185" s="90"/>
      <c r="C2185" s="53"/>
      <c r="D2185" s="53"/>
      <c r="E2185" s="53"/>
      <c r="F2185" s="53"/>
      <c r="G2185" s="34"/>
      <c r="H2185" s="53"/>
      <c r="I2185" s="34"/>
      <c r="J2185" s="53"/>
      <c r="K2185" s="53"/>
      <c r="L2185" s="53"/>
      <c r="M2185" s="160"/>
      <c r="N2185" s="243"/>
      <c r="O2185" s="244"/>
      <c r="P2185" s="53"/>
      <c r="Q2185" s="53"/>
      <c r="R2185" s="34"/>
    </row>
    <row r="2186" spans="1:18" hidden="1">
      <c r="A2186" s="53"/>
      <c r="B2186" s="90"/>
      <c r="C2186" s="53"/>
      <c r="D2186" s="53"/>
      <c r="E2186" s="53"/>
      <c r="F2186" s="53"/>
      <c r="G2186" s="34"/>
      <c r="H2186" s="53"/>
      <c r="I2186" s="34"/>
      <c r="J2186" s="53"/>
      <c r="K2186" s="53"/>
      <c r="L2186" s="53"/>
      <c r="M2186" s="160"/>
      <c r="N2186" s="243"/>
      <c r="O2186" s="244"/>
      <c r="P2186" s="53"/>
      <c r="Q2186" s="53"/>
      <c r="R2186" s="34"/>
    </row>
    <row r="2187" spans="1:18" hidden="1">
      <c r="A2187" s="53"/>
      <c r="B2187" s="90"/>
      <c r="C2187" s="53"/>
      <c r="D2187" s="53"/>
      <c r="E2187" s="53"/>
      <c r="F2187" s="53"/>
      <c r="G2187" s="34"/>
      <c r="H2187" s="53"/>
      <c r="I2187" s="34"/>
      <c r="J2187" s="53"/>
      <c r="K2187" s="53"/>
      <c r="L2187" s="53"/>
      <c r="M2187" s="160"/>
      <c r="N2187" s="243"/>
      <c r="O2187" s="244"/>
      <c r="P2187" s="53"/>
      <c r="Q2187" s="53"/>
      <c r="R2187" s="34"/>
    </row>
    <row r="2188" spans="1:18" hidden="1">
      <c r="A2188" s="53"/>
      <c r="B2188" s="90"/>
      <c r="C2188" s="53"/>
      <c r="D2188" s="53"/>
      <c r="E2188" s="53"/>
      <c r="F2188" s="53"/>
      <c r="G2188" s="34"/>
      <c r="H2188" s="53"/>
      <c r="I2188" s="34"/>
      <c r="J2188" s="53"/>
      <c r="K2188" s="53"/>
      <c r="L2188" s="53"/>
      <c r="M2188" s="160"/>
      <c r="N2188" s="243"/>
      <c r="O2188" s="244"/>
      <c r="P2188" s="53"/>
      <c r="Q2188" s="53"/>
      <c r="R2188" s="34"/>
    </row>
    <row r="2189" spans="1:18" hidden="1">
      <c r="A2189" s="53"/>
      <c r="B2189" s="90"/>
      <c r="C2189" s="53"/>
      <c r="D2189" s="53"/>
      <c r="E2189" s="53"/>
      <c r="F2189" s="53"/>
      <c r="G2189" s="34"/>
      <c r="H2189" s="53"/>
      <c r="I2189" s="34"/>
      <c r="J2189" s="53"/>
      <c r="K2189" s="53"/>
      <c r="L2189" s="53"/>
      <c r="M2189" s="160"/>
      <c r="N2189" s="243"/>
      <c r="O2189" s="244"/>
      <c r="P2189" s="53"/>
      <c r="Q2189" s="53"/>
      <c r="R2189" s="34"/>
    </row>
    <row r="2190" spans="1:18" hidden="1">
      <c r="A2190" s="53"/>
      <c r="B2190" s="90"/>
      <c r="C2190" s="53"/>
      <c r="D2190" s="53"/>
      <c r="E2190" s="53"/>
      <c r="F2190" s="53"/>
      <c r="G2190" s="34"/>
      <c r="H2190" s="53"/>
      <c r="I2190" s="34"/>
      <c r="J2190" s="53"/>
      <c r="K2190" s="53"/>
      <c r="L2190" s="53"/>
      <c r="M2190" s="160"/>
      <c r="N2190" s="243"/>
      <c r="O2190" s="244"/>
      <c r="P2190" s="53"/>
      <c r="Q2190" s="53"/>
      <c r="R2190" s="34"/>
    </row>
    <row r="2191" spans="1:18" hidden="1">
      <c r="A2191" s="53"/>
      <c r="B2191" s="90"/>
      <c r="C2191" s="53"/>
      <c r="D2191" s="53"/>
      <c r="E2191" s="53"/>
      <c r="F2191" s="53"/>
      <c r="G2191" s="34"/>
      <c r="H2191" s="53"/>
      <c r="I2191" s="34"/>
      <c r="J2191" s="53"/>
      <c r="K2191" s="53"/>
      <c r="L2191" s="53"/>
      <c r="M2191" s="160"/>
      <c r="N2191" s="243"/>
      <c r="O2191" s="244"/>
      <c r="P2191" s="53"/>
      <c r="Q2191" s="53"/>
      <c r="R2191" s="34"/>
    </row>
    <row r="2192" spans="1:18" hidden="1">
      <c r="A2192" s="53"/>
      <c r="B2192" s="90"/>
      <c r="C2192" s="53"/>
      <c r="D2192" s="53"/>
      <c r="E2192" s="53"/>
      <c r="F2192" s="53"/>
      <c r="G2192" s="34"/>
      <c r="H2192" s="53"/>
      <c r="I2192" s="34"/>
      <c r="J2192" s="53"/>
      <c r="K2192" s="53"/>
      <c r="L2192" s="53"/>
      <c r="M2192" s="160"/>
      <c r="N2192" s="243"/>
      <c r="O2192" s="244"/>
      <c r="P2192" s="53"/>
      <c r="Q2192" s="53"/>
      <c r="R2192" s="34"/>
    </row>
    <row r="2193" spans="1:18" hidden="1">
      <c r="A2193" s="53"/>
      <c r="B2193" s="90"/>
      <c r="C2193" s="53"/>
      <c r="D2193" s="53"/>
      <c r="E2193" s="53"/>
      <c r="F2193" s="53"/>
      <c r="G2193" s="34"/>
      <c r="H2193" s="53"/>
      <c r="I2193" s="34"/>
      <c r="J2193" s="53"/>
      <c r="K2193" s="53"/>
      <c r="L2193" s="53"/>
      <c r="M2193" s="160"/>
      <c r="N2193" s="243"/>
      <c r="O2193" s="244"/>
      <c r="P2193" s="53"/>
      <c r="Q2193" s="53"/>
      <c r="R2193" s="34"/>
    </row>
    <row r="2194" spans="1:18" hidden="1">
      <c r="A2194" s="53"/>
      <c r="B2194" s="90"/>
      <c r="C2194" s="53"/>
      <c r="D2194" s="53"/>
      <c r="E2194" s="53"/>
      <c r="F2194" s="53"/>
      <c r="G2194" s="34"/>
      <c r="H2194" s="53"/>
      <c r="I2194" s="34"/>
      <c r="J2194" s="53"/>
      <c r="K2194" s="53"/>
      <c r="L2194" s="53"/>
      <c r="M2194" s="160"/>
      <c r="N2194" s="243"/>
      <c r="O2194" s="244"/>
      <c r="P2194" s="53"/>
      <c r="Q2194" s="53"/>
      <c r="R2194" s="34"/>
    </row>
    <row r="2195" spans="1:18" hidden="1">
      <c r="A2195" s="53"/>
      <c r="B2195" s="90"/>
      <c r="C2195" s="53"/>
      <c r="D2195" s="53"/>
      <c r="E2195" s="53"/>
      <c r="F2195" s="53"/>
      <c r="G2195" s="34"/>
      <c r="H2195" s="53"/>
      <c r="I2195" s="34"/>
      <c r="J2195" s="53"/>
      <c r="K2195" s="53"/>
      <c r="L2195" s="53"/>
      <c r="M2195" s="160"/>
      <c r="N2195" s="243"/>
      <c r="O2195" s="244"/>
      <c r="P2195" s="53"/>
      <c r="Q2195" s="53"/>
      <c r="R2195" s="34"/>
    </row>
    <row r="2196" spans="1:18" hidden="1">
      <c r="A2196" s="53"/>
      <c r="B2196" s="90"/>
      <c r="C2196" s="53"/>
      <c r="D2196" s="53"/>
      <c r="E2196" s="53"/>
      <c r="F2196" s="53"/>
      <c r="G2196" s="34"/>
      <c r="H2196" s="53"/>
      <c r="I2196" s="34"/>
      <c r="J2196" s="53"/>
      <c r="K2196" s="53"/>
      <c r="L2196" s="53"/>
      <c r="M2196" s="160"/>
      <c r="N2196" s="243"/>
      <c r="O2196" s="244"/>
      <c r="P2196" s="53"/>
      <c r="Q2196" s="53"/>
      <c r="R2196" s="34"/>
    </row>
    <row r="2197" spans="1:18" hidden="1">
      <c r="A2197" s="53"/>
      <c r="B2197" s="90"/>
      <c r="C2197" s="53"/>
      <c r="D2197" s="53"/>
      <c r="E2197" s="53"/>
      <c r="F2197" s="53"/>
      <c r="G2197" s="34"/>
      <c r="H2197" s="53"/>
      <c r="I2197" s="34"/>
      <c r="J2197" s="53"/>
      <c r="K2197" s="53"/>
      <c r="L2197" s="53"/>
      <c r="M2197" s="160"/>
      <c r="N2197" s="243"/>
      <c r="O2197" s="244"/>
      <c r="P2197" s="53"/>
      <c r="Q2197" s="53"/>
      <c r="R2197" s="34"/>
    </row>
    <row r="2198" spans="1:18" hidden="1">
      <c r="A2198" s="53"/>
      <c r="B2198" s="90"/>
      <c r="C2198" s="53"/>
      <c r="D2198" s="53"/>
      <c r="E2198" s="53"/>
      <c r="F2198" s="53"/>
      <c r="G2198" s="34"/>
      <c r="H2198" s="53"/>
      <c r="I2198" s="34"/>
      <c r="J2198" s="53"/>
      <c r="K2198" s="53"/>
      <c r="L2198" s="53"/>
      <c r="M2198" s="160"/>
      <c r="N2198" s="243"/>
      <c r="O2198" s="244"/>
      <c r="P2198" s="53"/>
      <c r="Q2198" s="53"/>
      <c r="R2198" s="34"/>
    </row>
    <row r="2199" spans="1:18" hidden="1">
      <c r="A2199" s="53"/>
      <c r="B2199" s="90"/>
      <c r="C2199" s="53"/>
      <c r="D2199" s="53"/>
      <c r="E2199" s="53"/>
      <c r="F2199" s="53"/>
      <c r="G2199" s="34"/>
      <c r="H2199" s="53"/>
      <c r="I2199" s="34"/>
      <c r="J2199" s="53"/>
      <c r="K2199" s="53"/>
      <c r="L2199" s="53"/>
      <c r="M2199" s="160"/>
      <c r="N2199" s="243"/>
      <c r="O2199" s="244"/>
      <c r="P2199" s="53"/>
      <c r="Q2199" s="53"/>
      <c r="R2199" s="34"/>
    </row>
    <row r="2200" spans="1:18" hidden="1">
      <c r="A2200" s="53"/>
      <c r="B2200" s="90"/>
      <c r="C2200" s="53"/>
      <c r="D2200" s="53"/>
      <c r="E2200" s="53"/>
      <c r="F2200" s="53"/>
      <c r="G2200" s="34"/>
      <c r="H2200" s="53"/>
      <c r="I2200" s="34"/>
      <c r="J2200" s="53"/>
      <c r="K2200" s="53"/>
      <c r="L2200" s="53"/>
      <c r="M2200" s="160"/>
      <c r="N2200" s="243"/>
      <c r="O2200" s="244"/>
      <c r="P2200" s="53"/>
      <c r="Q2200" s="53"/>
      <c r="R2200" s="34"/>
    </row>
    <row r="2201" spans="1:18" hidden="1">
      <c r="A2201" s="53"/>
      <c r="B2201" s="90"/>
      <c r="C2201" s="53"/>
      <c r="D2201" s="53"/>
      <c r="E2201" s="53"/>
      <c r="F2201" s="53"/>
      <c r="G2201" s="34"/>
      <c r="H2201" s="53"/>
      <c r="I2201" s="34"/>
      <c r="J2201" s="53"/>
      <c r="K2201" s="53"/>
      <c r="L2201" s="53"/>
      <c r="M2201" s="160"/>
      <c r="N2201" s="243"/>
      <c r="O2201" s="244"/>
      <c r="P2201" s="53"/>
      <c r="Q2201" s="53"/>
      <c r="R2201" s="34"/>
    </row>
    <row r="2202" spans="1:18" hidden="1">
      <c r="A2202" s="53"/>
      <c r="B2202" s="90"/>
      <c r="C2202" s="53"/>
      <c r="D2202" s="53"/>
      <c r="E2202" s="53"/>
      <c r="F2202" s="53"/>
      <c r="G2202" s="34"/>
      <c r="H2202" s="53"/>
      <c r="I2202" s="34"/>
      <c r="J2202" s="53"/>
      <c r="K2202" s="53"/>
      <c r="L2202" s="53"/>
      <c r="M2202" s="160"/>
      <c r="N2202" s="243"/>
      <c r="O2202" s="244"/>
      <c r="P2202" s="53"/>
      <c r="Q2202" s="53"/>
      <c r="R2202" s="34"/>
    </row>
    <row r="2203" spans="1:18" hidden="1">
      <c r="A2203" s="53"/>
      <c r="B2203" s="90"/>
      <c r="C2203" s="53"/>
      <c r="D2203" s="53"/>
      <c r="E2203" s="53"/>
      <c r="F2203" s="53"/>
      <c r="G2203" s="34"/>
      <c r="H2203" s="53"/>
      <c r="I2203" s="34"/>
      <c r="J2203" s="53"/>
      <c r="K2203" s="53"/>
      <c r="L2203" s="53"/>
      <c r="M2203" s="160"/>
      <c r="N2203" s="243"/>
      <c r="O2203" s="244"/>
      <c r="P2203" s="53"/>
      <c r="Q2203" s="53"/>
      <c r="R2203" s="34"/>
    </row>
    <row r="2204" spans="1:18" hidden="1">
      <c r="A2204" s="53"/>
      <c r="B2204" s="90"/>
      <c r="C2204" s="53"/>
      <c r="D2204" s="53"/>
      <c r="E2204" s="53"/>
      <c r="F2204" s="53"/>
      <c r="G2204" s="34"/>
      <c r="H2204" s="53"/>
      <c r="I2204" s="34"/>
      <c r="J2204" s="53"/>
      <c r="K2204" s="53"/>
      <c r="L2204" s="53"/>
      <c r="M2204" s="160"/>
      <c r="N2204" s="243"/>
      <c r="O2204" s="244"/>
      <c r="P2204" s="53"/>
      <c r="Q2204" s="53"/>
      <c r="R2204" s="34"/>
    </row>
    <row r="2205" spans="1:18" hidden="1">
      <c r="A2205" s="53"/>
      <c r="B2205" s="90"/>
      <c r="C2205" s="53"/>
      <c r="D2205" s="53"/>
      <c r="E2205" s="53"/>
      <c r="F2205" s="53"/>
      <c r="G2205" s="34"/>
      <c r="H2205" s="53"/>
      <c r="I2205" s="34"/>
      <c r="J2205" s="53"/>
      <c r="K2205" s="53"/>
      <c r="L2205" s="53"/>
      <c r="M2205" s="160"/>
      <c r="N2205" s="243"/>
      <c r="O2205" s="244"/>
      <c r="P2205" s="53"/>
      <c r="Q2205" s="53"/>
      <c r="R2205" s="34"/>
    </row>
    <row r="2206" spans="1:18" hidden="1">
      <c r="A2206" s="53"/>
      <c r="B2206" s="90"/>
      <c r="C2206" s="53"/>
      <c r="D2206" s="53"/>
      <c r="E2206" s="53"/>
      <c r="F2206" s="53"/>
      <c r="G2206" s="34"/>
      <c r="H2206" s="53"/>
      <c r="I2206" s="34"/>
      <c r="J2206" s="53"/>
      <c r="K2206" s="53"/>
      <c r="L2206" s="53"/>
      <c r="M2206" s="160"/>
      <c r="N2206" s="243"/>
      <c r="O2206" s="244"/>
      <c r="P2206" s="53"/>
      <c r="Q2206" s="53"/>
      <c r="R2206" s="34"/>
    </row>
    <row r="2207" spans="1:18" hidden="1">
      <c r="A2207" s="53"/>
      <c r="B2207" s="90"/>
      <c r="C2207" s="53"/>
      <c r="D2207" s="53"/>
      <c r="E2207" s="53"/>
      <c r="F2207" s="53"/>
      <c r="G2207" s="34"/>
      <c r="H2207" s="53"/>
      <c r="I2207" s="34"/>
      <c r="J2207" s="53"/>
      <c r="K2207" s="53"/>
      <c r="L2207" s="53"/>
      <c r="M2207" s="160"/>
      <c r="N2207" s="243"/>
      <c r="O2207" s="244"/>
      <c r="P2207" s="53"/>
      <c r="Q2207" s="53"/>
      <c r="R2207" s="34"/>
    </row>
    <row r="2208" spans="1:18" hidden="1">
      <c r="A2208" s="53"/>
      <c r="B2208" s="90"/>
      <c r="C2208" s="53"/>
      <c r="D2208" s="53"/>
      <c r="E2208" s="53"/>
      <c r="F2208" s="53"/>
      <c r="G2208" s="34"/>
      <c r="H2208" s="53"/>
      <c r="I2208" s="34"/>
      <c r="J2208" s="53"/>
      <c r="K2208" s="53"/>
      <c r="L2208" s="53"/>
      <c r="M2208" s="160"/>
      <c r="N2208" s="243"/>
      <c r="O2208" s="244"/>
      <c r="P2208" s="53"/>
      <c r="Q2208" s="53"/>
      <c r="R2208" s="34"/>
    </row>
    <row r="2209" spans="1:18" hidden="1">
      <c r="A2209" s="53"/>
      <c r="B2209" s="90"/>
      <c r="C2209" s="53"/>
      <c r="D2209" s="53"/>
      <c r="E2209" s="53"/>
      <c r="F2209" s="53"/>
      <c r="G2209" s="34"/>
      <c r="H2209" s="53"/>
      <c r="I2209" s="34"/>
      <c r="J2209" s="53"/>
      <c r="K2209" s="53"/>
      <c r="L2209" s="53"/>
      <c r="M2209" s="160"/>
      <c r="N2209" s="243"/>
      <c r="O2209" s="244"/>
      <c r="P2209" s="53"/>
      <c r="Q2209" s="53"/>
      <c r="R2209" s="34"/>
    </row>
    <row r="2210" spans="1:18" hidden="1">
      <c r="A2210" s="53"/>
      <c r="B2210" s="90"/>
      <c r="C2210" s="53"/>
      <c r="D2210" s="53"/>
      <c r="E2210" s="53"/>
      <c r="F2210" s="53"/>
      <c r="G2210" s="34"/>
      <c r="H2210" s="53"/>
      <c r="I2210" s="34"/>
      <c r="J2210" s="53"/>
      <c r="K2210" s="53"/>
      <c r="L2210" s="53"/>
      <c r="M2210" s="160"/>
      <c r="N2210" s="243"/>
      <c r="O2210" s="244"/>
      <c r="P2210" s="53"/>
      <c r="Q2210" s="53"/>
      <c r="R2210" s="34"/>
    </row>
    <row r="2211" spans="1:18" hidden="1">
      <c r="A2211" s="53"/>
      <c r="B2211" s="90"/>
      <c r="C2211" s="53"/>
      <c r="D2211" s="53"/>
      <c r="E2211" s="53"/>
      <c r="F2211" s="53"/>
      <c r="G2211" s="34"/>
      <c r="H2211" s="53"/>
      <c r="I2211" s="34"/>
      <c r="J2211" s="53"/>
      <c r="K2211" s="53"/>
      <c r="L2211" s="53"/>
      <c r="M2211" s="160"/>
      <c r="N2211" s="243"/>
      <c r="O2211" s="244"/>
      <c r="P2211" s="53"/>
      <c r="Q2211" s="53"/>
      <c r="R2211" s="34"/>
    </row>
    <row r="2212" spans="1:18" hidden="1">
      <c r="A2212" s="53"/>
      <c r="B2212" s="90"/>
      <c r="C2212" s="53"/>
      <c r="D2212" s="53"/>
      <c r="E2212" s="53"/>
      <c r="F2212" s="53"/>
      <c r="G2212" s="34"/>
      <c r="H2212" s="53"/>
      <c r="I2212" s="34"/>
      <c r="J2212" s="53"/>
      <c r="K2212" s="53"/>
      <c r="L2212" s="53"/>
      <c r="M2212" s="160"/>
      <c r="N2212" s="243"/>
      <c r="O2212" s="244"/>
      <c r="P2212" s="53"/>
      <c r="Q2212" s="53"/>
      <c r="R2212" s="34"/>
    </row>
    <row r="2213" spans="1:18" hidden="1">
      <c r="A2213" s="53"/>
      <c r="B2213" s="90"/>
      <c r="C2213" s="53"/>
      <c r="D2213" s="53"/>
      <c r="E2213" s="53"/>
      <c r="F2213" s="53"/>
      <c r="G2213" s="34"/>
      <c r="H2213" s="53"/>
      <c r="I2213" s="34"/>
      <c r="J2213" s="53"/>
      <c r="K2213" s="53"/>
      <c r="L2213" s="53"/>
      <c r="M2213" s="160"/>
      <c r="N2213" s="243"/>
      <c r="O2213" s="244"/>
      <c r="P2213" s="53"/>
      <c r="Q2213" s="53"/>
      <c r="R2213" s="34"/>
    </row>
    <row r="2214" spans="1:18" hidden="1">
      <c r="A2214" s="53"/>
      <c r="B2214" s="90"/>
      <c r="C2214" s="53"/>
      <c r="D2214" s="53"/>
      <c r="E2214" s="53"/>
      <c r="F2214" s="53"/>
      <c r="G2214" s="34"/>
      <c r="H2214" s="53"/>
      <c r="I2214" s="34"/>
      <c r="J2214" s="53"/>
      <c r="K2214" s="53"/>
      <c r="L2214" s="53"/>
      <c r="M2214" s="160"/>
      <c r="N2214" s="243"/>
      <c r="O2214" s="244"/>
      <c r="P2214" s="53"/>
      <c r="Q2214" s="53"/>
      <c r="R2214" s="34"/>
    </row>
    <row r="2215" spans="1:18" hidden="1">
      <c r="A2215" s="53"/>
      <c r="B2215" s="90"/>
      <c r="C2215" s="53"/>
      <c r="D2215" s="53"/>
      <c r="E2215" s="53"/>
      <c r="F2215" s="53"/>
      <c r="G2215" s="34"/>
      <c r="H2215" s="53"/>
      <c r="I2215" s="34"/>
      <c r="J2215" s="53"/>
      <c r="K2215" s="53"/>
      <c r="L2215" s="53"/>
      <c r="M2215" s="160"/>
      <c r="N2215" s="243"/>
      <c r="O2215" s="244"/>
      <c r="P2215" s="53"/>
      <c r="Q2215" s="53"/>
      <c r="R2215" s="34"/>
    </row>
    <row r="2216" spans="1:18" hidden="1">
      <c r="A2216" s="53"/>
      <c r="B2216" s="90"/>
      <c r="C2216" s="53"/>
      <c r="D2216" s="53"/>
      <c r="E2216" s="53"/>
      <c r="F2216" s="53"/>
      <c r="G2216" s="34"/>
      <c r="H2216" s="53"/>
      <c r="I2216" s="34"/>
      <c r="J2216" s="53"/>
      <c r="K2216" s="53"/>
      <c r="L2216" s="53"/>
      <c r="M2216" s="160"/>
      <c r="N2216" s="243"/>
      <c r="O2216" s="244"/>
      <c r="P2216" s="53"/>
      <c r="Q2216" s="53"/>
      <c r="R2216" s="34"/>
    </row>
    <row r="2217" spans="1:18" hidden="1">
      <c r="A2217" s="53"/>
      <c r="B2217" s="90"/>
      <c r="C2217" s="53"/>
      <c r="D2217" s="53"/>
      <c r="E2217" s="53"/>
      <c r="F2217" s="53"/>
      <c r="G2217" s="34"/>
      <c r="H2217" s="53"/>
      <c r="I2217" s="34"/>
      <c r="J2217" s="53"/>
      <c r="K2217" s="53"/>
      <c r="L2217" s="53"/>
      <c r="M2217" s="160"/>
      <c r="N2217" s="243"/>
      <c r="O2217" s="244"/>
      <c r="P2217" s="53"/>
      <c r="Q2217" s="53"/>
      <c r="R2217" s="34"/>
    </row>
    <row r="2218" spans="1:18" hidden="1">
      <c r="A2218" s="53"/>
      <c r="B2218" s="90"/>
      <c r="C2218" s="53"/>
      <c r="D2218" s="53"/>
      <c r="E2218" s="53"/>
      <c r="F2218" s="53"/>
      <c r="G2218" s="34"/>
      <c r="H2218" s="53"/>
      <c r="I2218" s="34"/>
      <c r="J2218" s="53"/>
      <c r="K2218" s="53"/>
      <c r="L2218" s="53"/>
      <c r="M2218" s="160"/>
      <c r="N2218" s="243"/>
      <c r="O2218" s="244"/>
      <c r="P2218" s="53"/>
      <c r="Q2218" s="53"/>
      <c r="R2218" s="34"/>
    </row>
    <row r="2219" spans="1:18" hidden="1">
      <c r="A2219" s="53"/>
      <c r="B2219" s="90"/>
      <c r="C2219" s="53"/>
      <c r="D2219" s="53"/>
      <c r="E2219" s="53"/>
      <c r="F2219" s="53"/>
      <c r="G2219" s="34"/>
      <c r="H2219" s="53"/>
      <c r="I2219" s="34"/>
      <c r="J2219" s="53"/>
      <c r="K2219" s="53"/>
      <c r="L2219" s="53"/>
      <c r="M2219" s="160"/>
      <c r="N2219" s="243"/>
      <c r="O2219" s="244"/>
      <c r="P2219" s="53"/>
      <c r="Q2219" s="53"/>
      <c r="R2219" s="34"/>
    </row>
    <row r="2220" spans="1:18" hidden="1">
      <c r="A2220" s="53"/>
      <c r="B2220" s="90"/>
      <c r="C2220" s="53"/>
      <c r="D2220" s="53"/>
      <c r="E2220" s="53"/>
      <c r="F2220" s="53"/>
      <c r="G2220" s="34"/>
      <c r="H2220" s="53"/>
      <c r="I2220" s="34"/>
      <c r="J2220" s="53"/>
      <c r="K2220" s="53"/>
      <c r="L2220" s="53"/>
      <c r="M2220" s="160"/>
      <c r="N2220" s="243"/>
      <c r="O2220" s="244"/>
      <c r="P2220" s="53"/>
      <c r="Q2220" s="53"/>
      <c r="R2220" s="34"/>
    </row>
    <row r="2221" spans="1:18" hidden="1">
      <c r="A2221" s="53"/>
      <c r="B2221" s="90"/>
      <c r="C2221" s="53"/>
      <c r="D2221" s="53"/>
      <c r="E2221" s="53"/>
      <c r="F2221" s="53"/>
      <c r="G2221" s="34"/>
      <c r="H2221" s="53"/>
      <c r="I2221" s="34"/>
      <c r="J2221" s="53"/>
      <c r="K2221" s="53"/>
      <c r="L2221" s="53"/>
      <c r="M2221" s="160"/>
      <c r="N2221" s="243"/>
      <c r="O2221" s="244"/>
      <c r="P2221" s="53"/>
      <c r="Q2221" s="53"/>
      <c r="R2221" s="34"/>
    </row>
    <row r="2222" spans="1:18" hidden="1">
      <c r="A2222" s="53"/>
      <c r="B2222" s="90"/>
      <c r="C2222" s="53"/>
      <c r="D2222" s="53"/>
      <c r="E2222" s="53"/>
      <c r="F2222" s="53"/>
      <c r="G2222" s="34"/>
      <c r="H2222" s="53"/>
      <c r="I2222" s="34"/>
      <c r="J2222" s="53"/>
      <c r="K2222" s="53"/>
      <c r="L2222" s="53"/>
      <c r="M2222" s="160"/>
      <c r="N2222" s="243"/>
      <c r="O2222" s="244"/>
      <c r="P2222" s="53"/>
      <c r="Q2222" s="53"/>
      <c r="R2222" s="34"/>
    </row>
    <row r="2223" spans="1:18" hidden="1">
      <c r="A2223" s="53"/>
      <c r="B2223" s="90"/>
      <c r="C2223" s="53"/>
      <c r="D2223" s="53"/>
      <c r="E2223" s="53"/>
      <c r="F2223" s="53"/>
      <c r="G2223" s="34"/>
      <c r="H2223" s="53"/>
      <c r="I2223" s="34"/>
      <c r="J2223" s="53"/>
      <c r="K2223" s="53"/>
      <c r="L2223" s="53"/>
      <c r="M2223" s="160"/>
      <c r="N2223" s="243"/>
      <c r="O2223" s="244"/>
      <c r="P2223" s="53"/>
      <c r="Q2223" s="53"/>
      <c r="R2223" s="34"/>
    </row>
    <row r="2224" spans="1:18" hidden="1">
      <c r="A2224" s="53"/>
      <c r="B2224" s="90"/>
      <c r="C2224" s="53"/>
      <c r="D2224" s="53"/>
      <c r="E2224" s="53"/>
      <c r="F2224" s="53"/>
      <c r="G2224" s="34"/>
      <c r="H2224" s="53"/>
      <c r="I2224" s="34"/>
      <c r="J2224" s="53"/>
      <c r="K2224" s="53"/>
      <c r="L2224" s="53"/>
      <c r="M2224" s="160"/>
      <c r="N2224" s="243"/>
      <c r="O2224" s="244"/>
      <c r="P2224" s="53"/>
      <c r="Q2224" s="53"/>
      <c r="R2224" s="34"/>
    </row>
    <row r="2225" spans="1:18" hidden="1">
      <c r="A2225" s="53"/>
      <c r="B2225" s="90"/>
      <c r="C2225" s="53"/>
      <c r="D2225" s="53"/>
      <c r="E2225" s="53"/>
      <c r="F2225" s="53"/>
      <c r="G2225" s="34"/>
      <c r="H2225" s="53"/>
      <c r="I2225" s="34"/>
      <c r="J2225" s="53"/>
      <c r="K2225" s="53"/>
      <c r="L2225" s="53"/>
      <c r="M2225" s="160"/>
      <c r="N2225" s="243"/>
      <c r="O2225" s="244"/>
      <c r="P2225" s="53"/>
      <c r="Q2225" s="53"/>
      <c r="R2225" s="34"/>
    </row>
    <row r="2226" spans="1:18" hidden="1">
      <c r="A2226" s="53"/>
      <c r="B2226" s="90"/>
      <c r="C2226" s="53"/>
      <c r="D2226" s="53"/>
      <c r="E2226" s="53"/>
      <c r="F2226" s="53"/>
      <c r="G2226" s="34"/>
      <c r="H2226" s="53"/>
      <c r="I2226" s="34"/>
      <c r="J2226" s="53"/>
      <c r="K2226" s="53"/>
      <c r="L2226" s="53"/>
      <c r="M2226" s="160"/>
      <c r="N2226" s="243"/>
      <c r="O2226" s="244"/>
      <c r="P2226" s="53"/>
      <c r="Q2226" s="53"/>
      <c r="R2226" s="34"/>
    </row>
    <row r="2227" spans="1:18" hidden="1">
      <c r="A2227" s="53"/>
      <c r="B2227" s="90"/>
      <c r="C2227" s="53"/>
      <c r="D2227" s="53"/>
      <c r="E2227" s="53"/>
      <c r="F2227" s="53"/>
      <c r="G2227" s="34"/>
      <c r="H2227" s="53"/>
      <c r="I2227" s="34"/>
      <c r="J2227" s="53"/>
      <c r="K2227" s="53"/>
      <c r="L2227" s="53"/>
      <c r="M2227" s="160"/>
      <c r="N2227" s="243"/>
      <c r="O2227" s="244"/>
      <c r="P2227" s="53"/>
      <c r="Q2227" s="53"/>
      <c r="R2227" s="34"/>
    </row>
    <row r="2228" spans="1:18" hidden="1">
      <c r="A2228" s="53"/>
      <c r="B2228" s="90"/>
      <c r="C2228" s="53"/>
      <c r="D2228" s="53"/>
      <c r="E2228" s="53"/>
      <c r="F2228" s="53"/>
      <c r="G2228" s="34"/>
      <c r="H2228" s="53"/>
      <c r="I2228" s="34"/>
      <c r="J2228" s="53"/>
      <c r="K2228" s="53"/>
      <c r="L2228" s="53"/>
      <c r="M2228" s="160"/>
      <c r="N2228" s="243"/>
      <c r="O2228" s="244"/>
      <c r="P2228" s="53"/>
      <c r="Q2228" s="53"/>
      <c r="R2228" s="34"/>
    </row>
    <row r="2229" spans="1:18" hidden="1">
      <c r="A2229" s="53"/>
      <c r="B2229" s="90"/>
      <c r="C2229" s="53"/>
      <c r="D2229" s="53"/>
      <c r="E2229" s="53"/>
      <c r="F2229" s="53"/>
      <c r="G2229" s="34"/>
      <c r="H2229" s="53"/>
      <c r="I2229" s="34"/>
      <c r="J2229" s="53"/>
      <c r="K2229" s="53"/>
      <c r="L2229" s="53"/>
      <c r="M2229" s="160"/>
      <c r="N2229" s="243"/>
      <c r="O2229" s="244"/>
      <c r="P2229" s="53"/>
      <c r="Q2229" s="53"/>
      <c r="R2229" s="34"/>
    </row>
    <row r="2230" spans="1:18" hidden="1">
      <c r="A2230" s="53"/>
      <c r="B2230" s="90"/>
      <c r="C2230" s="53"/>
      <c r="D2230" s="53"/>
      <c r="E2230" s="53"/>
      <c r="F2230" s="53"/>
      <c r="G2230" s="34"/>
      <c r="H2230" s="53"/>
      <c r="I2230" s="34"/>
      <c r="J2230" s="53"/>
      <c r="K2230" s="53"/>
      <c r="L2230" s="53"/>
      <c r="M2230" s="160"/>
      <c r="N2230" s="243"/>
      <c r="O2230" s="244"/>
      <c r="P2230" s="53"/>
      <c r="Q2230" s="53"/>
      <c r="R2230" s="34"/>
    </row>
    <row r="2231" spans="1:18" hidden="1">
      <c r="A2231" s="53"/>
      <c r="B2231" s="90"/>
      <c r="C2231" s="53"/>
      <c r="D2231" s="53"/>
      <c r="E2231" s="53"/>
      <c r="F2231" s="53"/>
      <c r="G2231" s="34"/>
      <c r="H2231" s="53"/>
      <c r="I2231" s="34"/>
      <c r="J2231" s="53"/>
      <c r="K2231" s="53"/>
      <c r="L2231" s="53"/>
      <c r="M2231" s="160"/>
      <c r="N2231" s="243"/>
      <c r="O2231" s="244"/>
      <c r="P2231" s="53"/>
      <c r="Q2231" s="53"/>
      <c r="R2231" s="34"/>
    </row>
    <row r="2232" spans="1:18" hidden="1">
      <c r="A2232" s="53"/>
      <c r="B2232" s="90"/>
      <c r="C2232" s="53"/>
      <c r="D2232" s="53"/>
      <c r="E2232" s="53"/>
      <c r="F2232" s="53"/>
      <c r="G2232" s="34"/>
      <c r="H2232" s="53"/>
      <c r="I2232" s="34"/>
      <c r="J2232" s="53"/>
      <c r="K2232" s="53"/>
      <c r="L2232" s="53"/>
      <c r="M2232" s="160"/>
      <c r="N2232" s="243"/>
      <c r="O2232" s="244"/>
      <c r="P2232" s="53"/>
      <c r="Q2232" s="53"/>
      <c r="R2232" s="34"/>
    </row>
    <row r="2233" spans="1:18" hidden="1">
      <c r="A2233" s="53"/>
      <c r="B2233" s="90"/>
      <c r="C2233" s="53"/>
      <c r="D2233" s="53"/>
      <c r="E2233" s="53"/>
      <c r="F2233" s="53"/>
      <c r="G2233" s="34"/>
      <c r="H2233" s="53"/>
      <c r="I2233" s="34"/>
      <c r="J2233" s="53"/>
      <c r="K2233" s="53"/>
      <c r="L2233" s="53"/>
      <c r="M2233" s="160"/>
      <c r="N2233" s="243"/>
      <c r="O2233" s="244"/>
      <c r="P2233" s="53"/>
      <c r="Q2233" s="53"/>
      <c r="R2233" s="34"/>
    </row>
    <row r="2234" spans="1:18" hidden="1">
      <c r="A2234" s="53"/>
      <c r="B2234" s="90"/>
      <c r="C2234" s="53"/>
      <c r="D2234" s="53"/>
      <c r="E2234" s="53"/>
      <c r="F2234" s="53"/>
      <c r="G2234" s="34"/>
      <c r="H2234" s="53"/>
      <c r="I2234" s="34"/>
      <c r="J2234" s="53"/>
      <c r="K2234" s="53"/>
      <c r="L2234" s="53"/>
      <c r="M2234" s="160"/>
      <c r="N2234" s="243"/>
      <c r="O2234" s="244"/>
      <c r="P2234" s="53"/>
      <c r="Q2234" s="53"/>
      <c r="R2234" s="34"/>
    </row>
    <row r="2235" spans="1:18" hidden="1">
      <c r="A2235" s="53"/>
      <c r="B2235" s="90"/>
      <c r="C2235" s="53"/>
      <c r="D2235" s="53"/>
      <c r="E2235" s="53"/>
      <c r="F2235" s="53"/>
      <c r="G2235" s="34"/>
      <c r="H2235" s="53"/>
      <c r="I2235" s="34"/>
      <c r="J2235" s="53"/>
      <c r="K2235" s="53"/>
      <c r="L2235" s="53"/>
      <c r="M2235" s="160"/>
      <c r="N2235" s="243"/>
      <c r="O2235" s="244"/>
      <c r="P2235" s="53"/>
      <c r="Q2235" s="53"/>
      <c r="R2235" s="34"/>
    </row>
    <row r="2236" spans="1:18" hidden="1">
      <c r="A2236" s="53"/>
      <c r="B2236" s="90"/>
      <c r="C2236" s="53"/>
      <c r="D2236" s="53"/>
      <c r="E2236" s="53"/>
      <c r="F2236" s="53"/>
      <c r="G2236" s="34"/>
      <c r="H2236" s="53"/>
      <c r="I2236" s="34"/>
      <c r="J2236" s="53"/>
      <c r="K2236" s="53"/>
      <c r="L2236" s="53"/>
      <c r="M2236" s="160"/>
      <c r="N2236" s="243"/>
      <c r="O2236" s="244"/>
      <c r="P2236" s="53"/>
      <c r="Q2236" s="53"/>
      <c r="R2236" s="34"/>
    </row>
    <row r="2237" spans="1:18" hidden="1">
      <c r="A2237" s="53"/>
      <c r="B2237" s="90"/>
      <c r="C2237" s="53"/>
      <c r="D2237" s="53"/>
      <c r="E2237" s="53"/>
      <c r="F2237" s="53"/>
      <c r="G2237" s="34"/>
      <c r="H2237" s="53"/>
      <c r="I2237" s="34"/>
      <c r="J2237" s="53"/>
      <c r="K2237" s="53"/>
      <c r="L2237" s="53"/>
      <c r="M2237" s="160"/>
      <c r="N2237" s="243"/>
      <c r="O2237" s="244"/>
      <c r="P2237" s="53"/>
      <c r="Q2237" s="53"/>
      <c r="R2237" s="34"/>
    </row>
    <row r="2238" spans="1:18" hidden="1">
      <c r="A2238" s="53"/>
      <c r="B2238" s="90"/>
      <c r="C2238" s="53"/>
      <c r="D2238" s="53"/>
      <c r="E2238" s="53"/>
      <c r="F2238" s="53"/>
      <c r="G2238" s="34"/>
      <c r="H2238" s="53"/>
      <c r="I2238" s="34"/>
      <c r="J2238" s="53"/>
      <c r="K2238" s="53"/>
      <c r="L2238" s="53"/>
      <c r="M2238" s="160"/>
      <c r="N2238" s="243"/>
      <c r="O2238" s="244"/>
      <c r="P2238" s="53"/>
      <c r="Q2238" s="53"/>
      <c r="R2238" s="34"/>
    </row>
    <row r="2239" spans="1:18" hidden="1">
      <c r="A2239" s="53"/>
      <c r="B2239" s="90"/>
      <c r="C2239" s="53"/>
      <c r="D2239" s="53"/>
      <c r="E2239" s="53"/>
      <c r="F2239" s="53"/>
      <c r="G2239" s="34"/>
      <c r="H2239" s="53"/>
      <c r="I2239" s="34"/>
      <c r="J2239" s="53"/>
      <c r="K2239" s="53"/>
      <c r="L2239" s="53"/>
      <c r="M2239" s="160"/>
      <c r="N2239" s="243"/>
      <c r="O2239" s="244"/>
      <c r="P2239" s="53"/>
      <c r="Q2239" s="53"/>
      <c r="R2239" s="34"/>
    </row>
    <row r="2240" spans="1:18" hidden="1">
      <c r="A2240" s="53"/>
      <c r="B2240" s="90"/>
      <c r="C2240" s="53"/>
      <c r="D2240" s="53"/>
      <c r="E2240" s="53"/>
      <c r="F2240" s="53"/>
      <c r="G2240" s="34"/>
      <c r="H2240" s="53"/>
      <c r="I2240" s="34"/>
      <c r="J2240" s="53"/>
      <c r="K2240" s="53"/>
      <c r="L2240" s="53"/>
      <c r="M2240" s="160"/>
      <c r="N2240" s="243"/>
      <c r="O2240" s="244"/>
      <c r="P2240" s="53"/>
      <c r="Q2240" s="53"/>
      <c r="R2240" s="34"/>
    </row>
    <row r="2241" spans="1:18" hidden="1">
      <c r="A2241" s="53"/>
      <c r="B2241" s="90"/>
      <c r="C2241" s="53"/>
      <c r="D2241" s="53"/>
      <c r="E2241" s="53"/>
      <c r="F2241" s="53"/>
      <c r="G2241" s="34"/>
      <c r="H2241" s="53"/>
      <c r="I2241" s="34"/>
      <c r="J2241" s="53"/>
      <c r="K2241" s="53"/>
      <c r="L2241" s="53"/>
      <c r="M2241" s="160"/>
      <c r="N2241" s="243"/>
      <c r="O2241" s="244"/>
      <c r="P2241" s="53"/>
      <c r="Q2241" s="53"/>
      <c r="R2241" s="34"/>
    </row>
    <row r="2242" spans="1:18" hidden="1">
      <c r="A2242" s="53"/>
      <c r="B2242" s="90"/>
      <c r="C2242" s="53"/>
      <c r="D2242" s="53"/>
      <c r="E2242" s="53"/>
      <c r="F2242" s="53"/>
      <c r="G2242" s="34"/>
      <c r="H2242" s="53"/>
      <c r="I2242" s="34"/>
      <c r="J2242" s="53"/>
      <c r="K2242" s="53"/>
      <c r="L2242" s="53"/>
      <c r="M2242" s="160"/>
      <c r="N2242" s="243"/>
      <c r="O2242" s="244"/>
      <c r="P2242" s="53"/>
      <c r="Q2242" s="53"/>
      <c r="R2242" s="34"/>
    </row>
    <row r="2243" spans="1:18" hidden="1">
      <c r="A2243" s="53"/>
      <c r="B2243" s="90"/>
      <c r="C2243" s="53"/>
      <c r="D2243" s="53"/>
      <c r="E2243" s="53"/>
      <c r="F2243" s="53"/>
      <c r="G2243" s="34"/>
      <c r="H2243" s="53"/>
      <c r="I2243" s="34"/>
      <c r="J2243" s="53"/>
      <c r="K2243" s="53"/>
      <c r="L2243" s="53"/>
      <c r="M2243" s="160"/>
      <c r="N2243" s="243"/>
      <c r="O2243" s="244"/>
      <c r="P2243" s="53"/>
      <c r="Q2243" s="53"/>
      <c r="R2243" s="34"/>
    </row>
    <row r="2244" spans="1:18" hidden="1">
      <c r="A2244" s="53"/>
      <c r="B2244" s="90"/>
      <c r="C2244" s="53"/>
      <c r="D2244" s="53"/>
      <c r="E2244" s="53"/>
      <c r="F2244" s="53"/>
      <c r="G2244" s="34"/>
      <c r="H2244" s="53"/>
      <c r="I2244" s="34"/>
      <c r="J2244" s="53"/>
      <c r="K2244" s="53"/>
      <c r="L2244" s="53"/>
      <c r="M2244" s="160"/>
      <c r="N2244" s="243"/>
      <c r="O2244" s="244"/>
      <c r="P2244" s="53"/>
      <c r="Q2244" s="53"/>
      <c r="R2244" s="34"/>
    </row>
    <row r="2245" spans="1:18" hidden="1">
      <c r="A2245" s="53"/>
      <c r="B2245" s="90"/>
      <c r="C2245" s="53"/>
      <c r="D2245" s="53"/>
      <c r="E2245" s="53"/>
      <c r="F2245" s="53"/>
      <c r="G2245" s="34"/>
      <c r="H2245" s="53"/>
      <c r="I2245" s="34"/>
      <c r="J2245" s="53"/>
      <c r="K2245" s="53"/>
      <c r="L2245" s="53"/>
      <c r="M2245" s="160"/>
      <c r="N2245" s="243"/>
      <c r="O2245" s="244"/>
      <c r="P2245" s="53"/>
      <c r="Q2245" s="53"/>
      <c r="R2245" s="34"/>
    </row>
    <row r="2246" spans="1:18" hidden="1">
      <c r="A2246" s="53"/>
      <c r="B2246" s="90"/>
      <c r="C2246" s="53"/>
      <c r="D2246" s="53"/>
      <c r="E2246" s="53"/>
      <c r="F2246" s="53"/>
      <c r="G2246" s="34"/>
      <c r="H2246" s="53"/>
      <c r="I2246" s="34"/>
      <c r="J2246" s="53"/>
      <c r="K2246" s="53"/>
      <c r="L2246" s="53"/>
      <c r="M2246" s="160"/>
      <c r="N2246" s="243"/>
      <c r="O2246" s="244"/>
      <c r="P2246" s="53"/>
      <c r="Q2246" s="53"/>
      <c r="R2246" s="34"/>
    </row>
    <row r="2247" spans="1:18" hidden="1">
      <c r="A2247" s="53"/>
      <c r="B2247" s="90"/>
      <c r="C2247" s="53"/>
      <c r="D2247" s="53"/>
      <c r="E2247" s="53"/>
      <c r="F2247" s="53"/>
      <c r="G2247" s="34"/>
      <c r="H2247" s="53"/>
      <c r="I2247" s="34"/>
      <c r="J2247" s="53"/>
      <c r="K2247" s="53"/>
      <c r="L2247" s="53"/>
      <c r="M2247" s="160"/>
      <c r="N2247" s="243"/>
      <c r="O2247" s="244"/>
      <c r="P2247" s="53"/>
      <c r="Q2247" s="53"/>
      <c r="R2247" s="34"/>
    </row>
    <row r="2248" spans="1:18" hidden="1">
      <c r="A2248" s="53"/>
      <c r="B2248" s="90"/>
      <c r="C2248" s="53"/>
      <c r="D2248" s="53"/>
      <c r="E2248" s="53"/>
      <c r="F2248" s="53"/>
      <c r="G2248" s="34"/>
      <c r="H2248" s="53"/>
      <c r="I2248" s="34"/>
      <c r="J2248" s="53"/>
      <c r="K2248" s="53"/>
      <c r="L2248" s="53"/>
      <c r="M2248" s="160"/>
      <c r="N2248" s="243"/>
      <c r="O2248" s="244"/>
      <c r="P2248" s="53"/>
      <c r="Q2248" s="53"/>
      <c r="R2248" s="34"/>
    </row>
    <row r="2249" spans="1:18" hidden="1">
      <c r="A2249" s="53"/>
      <c r="B2249" s="90"/>
      <c r="C2249" s="53"/>
      <c r="D2249" s="53"/>
      <c r="E2249" s="53"/>
      <c r="F2249" s="53"/>
      <c r="G2249" s="34"/>
      <c r="H2249" s="53"/>
      <c r="I2249" s="34"/>
      <c r="J2249" s="53"/>
      <c r="K2249" s="53"/>
      <c r="L2249" s="53"/>
      <c r="M2249" s="160"/>
      <c r="N2249" s="243"/>
      <c r="O2249" s="244"/>
      <c r="P2249" s="53"/>
      <c r="Q2249" s="53"/>
      <c r="R2249" s="34"/>
    </row>
    <row r="2250" spans="1:18" hidden="1">
      <c r="A2250" s="53"/>
      <c r="B2250" s="90"/>
      <c r="C2250" s="53"/>
      <c r="D2250" s="53"/>
      <c r="E2250" s="53"/>
      <c r="F2250" s="53"/>
      <c r="G2250" s="34"/>
      <c r="H2250" s="53"/>
      <c r="I2250" s="34"/>
      <c r="J2250" s="53"/>
      <c r="K2250" s="53"/>
      <c r="L2250" s="53"/>
      <c r="M2250" s="160"/>
      <c r="N2250" s="243"/>
      <c r="O2250" s="244"/>
      <c r="P2250" s="53"/>
      <c r="Q2250" s="53"/>
      <c r="R2250" s="34"/>
    </row>
    <row r="2251" spans="1:18" hidden="1">
      <c r="A2251" s="53"/>
      <c r="B2251" s="90"/>
      <c r="C2251" s="53"/>
      <c r="D2251" s="53"/>
      <c r="E2251" s="53"/>
      <c r="F2251" s="53"/>
      <c r="G2251" s="34"/>
      <c r="H2251" s="53"/>
      <c r="I2251" s="34"/>
      <c r="J2251" s="53"/>
      <c r="K2251" s="53"/>
      <c r="L2251" s="53"/>
      <c r="M2251" s="160"/>
      <c r="N2251" s="243"/>
      <c r="O2251" s="244"/>
      <c r="P2251" s="53"/>
      <c r="Q2251" s="53"/>
      <c r="R2251" s="34"/>
    </row>
    <row r="2252" spans="1:18" hidden="1">
      <c r="A2252" s="53"/>
      <c r="B2252" s="90"/>
      <c r="C2252" s="53"/>
      <c r="D2252" s="53"/>
      <c r="E2252" s="53"/>
      <c r="F2252" s="53"/>
      <c r="G2252" s="34"/>
      <c r="H2252" s="53"/>
      <c r="I2252" s="34"/>
      <c r="J2252" s="53"/>
      <c r="K2252" s="53"/>
      <c r="L2252" s="53"/>
      <c r="M2252" s="160"/>
      <c r="N2252" s="243"/>
      <c r="O2252" s="244"/>
      <c r="P2252" s="53"/>
      <c r="Q2252" s="53"/>
      <c r="R2252" s="34"/>
    </row>
    <row r="2253" spans="1:18" hidden="1">
      <c r="A2253" s="53"/>
      <c r="B2253" s="90"/>
      <c r="C2253" s="53"/>
      <c r="D2253" s="53"/>
      <c r="E2253" s="53"/>
      <c r="F2253" s="53"/>
      <c r="G2253" s="34"/>
      <c r="H2253" s="53"/>
      <c r="I2253" s="34"/>
      <c r="J2253" s="53"/>
      <c r="K2253" s="53"/>
      <c r="L2253" s="53"/>
      <c r="M2253" s="160"/>
      <c r="N2253" s="243"/>
      <c r="O2253" s="244"/>
      <c r="P2253" s="53"/>
      <c r="Q2253" s="53"/>
      <c r="R2253" s="34"/>
    </row>
    <row r="2254" spans="1:18" hidden="1">
      <c r="A2254" s="53"/>
      <c r="B2254" s="90"/>
      <c r="C2254" s="53"/>
      <c r="D2254" s="53"/>
      <c r="E2254" s="53"/>
      <c r="F2254" s="53"/>
      <c r="G2254" s="34"/>
      <c r="H2254" s="53"/>
      <c r="I2254" s="34"/>
      <c r="J2254" s="53"/>
      <c r="K2254" s="53"/>
      <c r="L2254" s="53"/>
      <c r="M2254" s="160"/>
      <c r="N2254" s="243"/>
      <c r="O2254" s="244"/>
      <c r="P2254" s="53"/>
      <c r="Q2254" s="53"/>
      <c r="R2254" s="34"/>
    </row>
    <row r="2255" spans="1:18" hidden="1">
      <c r="A2255" s="53"/>
      <c r="B2255" s="90"/>
      <c r="C2255" s="53"/>
      <c r="D2255" s="53"/>
      <c r="E2255" s="53"/>
      <c r="F2255" s="53"/>
      <c r="G2255" s="34"/>
      <c r="H2255" s="53"/>
      <c r="I2255" s="34"/>
      <c r="J2255" s="53"/>
      <c r="K2255" s="53"/>
      <c r="L2255" s="53"/>
      <c r="M2255" s="160"/>
      <c r="N2255" s="243"/>
      <c r="O2255" s="244"/>
      <c r="P2255" s="53"/>
      <c r="Q2255" s="53"/>
      <c r="R2255" s="34"/>
    </row>
    <row r="2256" spans="1:18" hidden="1">
      <c r="A2256" s="53"/>
      <c r="B2256" s="90"/>
      <c r="C2256" s="53"/>
      <c r="D2256" s="53"/>
      <c r="E2256" s="53"/>
      <c r="F2256" s="53"/>
      <c r="G2256" s="34"/>
      <c r="H2256" s="53"/>
      <c r="I2256" s="34"/>
      <c r="J2256" s="53"/>
      <c r="K2256" s="53"/>
      <c r="L2256" s="53"/>
      <c r="M2256" s="160"/>
      <c r="N2256" s="243"/>
      <c r="O2256" s="244"/>
      <c r="P2256" s="53"/>
      <c r="Q2256" s="53"/>
      <c r="R2256" s="34"/>
    </row>
    <row r="2257" spans="1:18" hidden="1">
      <c r="A2257" s="50"/>
      <c r="B2257" s="90"/>
      <c r="C2257" s="50"/>
      <c r="D2257" s="50"/>
      <c r="E2257" s="50"/>
      <c r="F2257" s="53"/>
      <c r="G2257" s="34"/>
      <c r="H2257" s="50"/>
      <c r="I2257" s="34"/>
      <c r="J2257" s="50"/>
      <c r="K2257" s="50"/>
      <c r="L2257" s="50"/>
      <c r="M2257" s="54"/>
      <c r="N2257" s="226"/>
      <c r="O2257" s="225"/>
      <c r="P2257" s="53"/>
      <c r="Q2257" s="50"/>
      <c r="R2257" s="34"/>
    </row>
    <row r="2258" spans="1:18" hidden="1">
      <c r="A2258" s="50"/>
      <c r="B2258" s="90"/>
      <c r="C2258" s="50"/>
      <c r="D2258" s="50"/>
      <c r="E2258" s="50"/>
      <c r="F2258" s="53"/>
      <c r="G2258" s="34"/>
      <c r="H2258" s="50"/>
      <c r="I2258" s="34"/>
      <c r="J2258" s="50"/>
      <c r="K2258" s="50"/>
      <c r="L2258" s="50"/>
      <c r="M2258" s="54"/>
      <c r="N2258" s="226"/>
      <c r="O2258" s="225"/>
      <c r="P2258" s="53"/>
      <c r="Q2258" s="50"/>
      <c r="R2258" s="34"/>
    </row>
    <row r="2259" spans="1:18" hidden="1">
      <c r="A2259" s="50"/>
      <c r="B2259" s="90"/>
      <c r="C2259" s="50"/>
      <c r="D2259" s="50"/>
      <c r="E2259" s="50"/>
      <c r="F2259" s="53"/>
      <c r="G2259" s="34"/>
      <c r="H2259" s="50"/>
      <c r="I2259" s="34"/>
      <c r="J2259" s="50"/>
      <c r="K2259" s="50"/>
      <c r="L2259" s="50"/>
      <c r="M2259" s="54"/>
      <c r="N2259" s="226"/>
      <c r="O2259" s="225"/>
      <c r="P2259" s="53"/>
      <c r="Q2259" s="50"/>
      <c r="R2259" s="34"/>
    </row>
    <row r="2260" spans="1:18" hidden="1">
      <c r="A2260" s="50"/>
      <c r="B2260" s="90"/>
      <c r="C2260" s="50"/>
      <c r="D2260" s="50"/>
      <c r="E2260" s="50"/>
      <c r="F2260" s="53"/>
      <c r="G2260" s="34"/>
      <c r="H2260" s="50"/>
      <c r="I2260" s="34"/>
      <c r="J2260" s="50"/>
      <c r="K2260" s="50"/>
      <c r="L2260" s="50"/>
      <c r="M2260" s="54"/>
      <c r="N2260" s="226"/>
      <c r="O2260" s="225"/>
      <c r="P2260" s="53"/>
      <c r="Q2260" s="50"/>
      <c r="R2260" s="34"/>
    </row>
    <row r="2261" spans="1:18" hidden="1">
      <c r="A2261" s="50"/>
      <c r="B2261" s="90"/>
      <c r="C2261" s="50"/>
      <c r="D2261" s="50"/>
      <c r="E2261" s="50"/>
      <c r="F2261" s="53"/>
      <c r="G2261" s="34"/>
      <c r="H2261" s="50"/>
      <c r="I2261" s="34"/>
      <c r="J2261" s="50"/>
      <c r="K2261" s="50"/>
      <c r="L2261" s="50"/>
      <c r="M2261" s="54"/>
      <c r="N2261" s="226"/>
      <c r="O2261" s="225"/>
      <c r="P2261" s="53"/>
      <c r="Q2261" s="50"/>
      <c r="R2261" s="34"/>
    </row>
    <row r="2262" spans="1:18" hidden="1">
      <c r="A2262" s="50"/>
      <c r="B2262" s="90"/>
      <c r="C2262" s="50"/>
      <c r="D2262" s="50"/>
      <c r="E2262" s="50"/>
      <c r="F2262" s="53"/>
      <c r="G2262" s="34"/>
      <c r="H2262" s="50"/>
      <c r="I2262" s="34"/>
      <c r="J2262" s="50"/>
      <c r="K2262" s="50"/>
      <c r="L2262" s="50"/>
      <c r="M2262" s="54"/>
      <c r="N2262" s="226"/>
      <c r="O2262" s="225"/>
      <c r="P2262" s="53"/>
      <c r="Q2262" s="50"/>
      <c r="R2262" s="34"/>
    </row>
    <row r="2263" spans="1:18" hidden="1">
      <c r="A2263" s="50"/>
      <c r="B2263" s="90"/>
      <c r="C2263" s="50"/>
      <c r="D2263" s="50"/>
      <c r="E2263" s="50"/>
      <c r="F2263" s="53"/>
      <c r="G2263" s="34"/>
      <c r="H2263" s="50"/>
      <c r="I2263" s="34"/>
      <c r="J2263" s="50"/>
      <c r="K2263" s="50"/>
      <c r="L2263" s="50"/>
      <c r="M2263" s="54"/>
      <c r="N2263" s="226"/>
      <c r="O2263" s="225"/>
      <c r="P2263" s="53"/>
      <c r="Q2263" s="50"/>
      <c r="R2263" s="34"/>
    </row>
    <row r="2264" spans="1:18" hidden="1">
      <c r="A2264" s="50"/>
      <c r="B2264" s="90"/>
      <c r="C2264" s="50"/>
      <c r="D2264" s="50"/>
      <c r="E2264" s="50"/>
      <c r="F2264" s="53"/>
      <c r="G2264" s="34"/>
      <c r="H2264" s="50"/>
      <c r="I2264" s="34"/>
      <c r="J2264" s="50"/>
      <c r="K2264" s="50"/>
      <c r="L2264" s="50"/>
      <c r="M2264" s="54"/>
      <c r="N2264" s="226"/>
      <c r="O2264" s="225"/>
      <c r="P2264" s="53"/>
      <c r="Q2264" s="50"/>
      <c r="R2264" s="34"/>
    </row>
    <row r="2265" spans="1:18" hidden="1">
      <c r="A2265" s="50"/>
      <c r="B2265" s="90"/>
      <c r="C2265" s="50"/>
      <c r="D2265" s="50"/>
      <c r="E2265" s="50"/>
      <c r="F2265" s="53"/>
      <c r="G2265" s="34"/>
      <c r="H2265" s="50"/>
      <c r="I2265" s="34"/>
      <c r="J2265" s="50"/>
      <c r="K2265" s="50"/>
      <c r="L2265" s="50"/>
      <c r="M2265" s="54"/>
      <c r="N2265" s="226"/>
      <c r="O2265" s="225"/>
      <c r="P2265" s="53"/>
      <c r="Q2265" s="50"/>
      <c r="R2265" s="34"/>
    </row>
    <row r="2266" spans="1:18" hidden="1">
      <c r="A2266" s="50"/>
      <c r="B2266" s="90"/>
      <c r="C2266" s="50"/>
      <c r="D2266" s="50"/>
      <c r="E2266" s="50"/>
      <c r="F2266" s="53"/>
      <c r="G2266" s="34"/>
      <c r="H2266" s="50"/>
      <c r="I2266" s="34"/>
      <c r="J2266" s="50"/>
      <c r="K2266" s="50"/>
      <c r="L2266" s="50"/>
      <c r="M2266" s="54"/>
      <c r="N2266" s="226"/>
      <c r="O2266" s="225"/>
      <c r="P2266" s="53"/>
      <c r="Q2266" s="50"/>
      <c r="R2266" s="34"/>
    </row>
    <row r="2267" spans="1:18" hidden="1">
      <c r="A2267" s="50"/>
      <c r="B2267" s="90"/>
      <c r="C2267" s="50"/>
      <c r="D2267" s="50"/>
      <c r="E2267" s="50"/>
      <c r="F2267" s="53"/>
      <c r="G2267" s="34"/>
      <c r="H2267" s="50"/>
      <c r="I2267" s="34"/>
      <c r="J2267" s="50"/>
      <c r="K2267" s="50"/>
      <c r="L2267" s="50"/>
      <c r="M2267" s="54"/>
      <c r="N2267" s="226"/>
      <c r="O2267" s="225"/>
      <c r="P2267" s="53"/>
      <c r="Q2267" s="50"/>
      <c r="R2267" s="34"/>
    </row>
    <row r="2268" spans="1:18" hidden="1">
      <c r="A2268" s="50"/>
      <c r="B2268" s="90"/>
      <c r="C2268" s="50"/>
      <c r="D2268" s="50"/>
      <c r="E2268" s="50"/>
      <c r="F2268" s="53"/>
      <c r="G2268" s="34"/>
      <c r="H2268" s="50"/>
      <c r="I2268" s="34"/>
      <c r="J2268" s="50"/>
      <c r="K2268" s="50"/>
      <c r="L2268" s="50"/>
      <c r="M2268" s="54"/>
      <c r="N2268" s="226"/>
      <c r="O2268" s="225"/>
      <c r="P2268" s="53"/>
      <c r="Q2268" s="50"/>
      <c r="R2268" s="34"/>
    </row>
    <row r="2269" spans="1:18" hidden="1">
      <c r="A2269" s="50"/>
      <c r="B2269" s="90"/>
      <c r="C2269" s="50"/>
      <c r="D2269" s="50"/>
      <c r="E2269" s="50"/>
      <c r="F2269" s="53"/>
      <c r="G2269" s="34"/>
      <c r="H2269" s="50"/>
      <c r="I2269" s="34"/>
      <c r="J2269" s="50"/>
      <c r="K2269" s="50"/>
      <c r="L2269" s="50"/>
      <c r="M2269" s="54"/>
      <c r="N2269" s="226"/>
      <c r="O2269" s="225"/>
      <c r="P2269" s="53"/>
      <c r="Q2269" s="50"/>
      <c r="R2269" s="34"/>
    </row>
    <row r="2270" spans="1:18" hidden="1">
      <c r="A2270" s="50"/>
      <c r="B2270" s="90"/>
      <c r="C2270" s="50"/>
      <c r="D2270" s="50"/>
      <c r="E2270" s="50"/>
      <c r="F2270" s="53"/>
      <c r="G2270" s="34"/>
      <c r="H2270" s="50"/>
      <c r="I2270" s="34"/>
      <c r="J2270" s="50"/>
      <c r="K2270" s="50"/>
      <c r="L2270" s="50"/>
      <c r="M2270" s="54"/>
      <c r="N2270" s="226"/>
      <c r="O2270" s="225"/>
      <c r="P2270" s="53"/>
      <c r="Q2270" s="50"/>
      <c r="R2270" s="34"/>
    </row>
    <row r="2271" spans="1:18" hidden="1">
      <c r="A2271" s="50"/>
      <c r="B2271" s="90"/>
      <c r="C2271" s="50"/>
      <c r="D2271" s="50"/>
      <c r="E2271" s="50"/>
      <c r="F2271" s="53"/>
      <c r="G2271" s="34"/>
      <c r="H2271" s="50"/>
      <c r="I2271" s="34"/>
      <c r="J2271" s="50"/>
      <c r="K2271" s="50"/>
      <c r="L2271" s="50"/>
      <c r="M2271" s="54"/>
      <c r="N2271" s="226"/>
      <c r="O2271" s="225"/>
      <c r="P2271" s="53"/>
      <c r="Q2271" s="50"/>
      <c r="R2271" s="34"/>
    </row>
    <row r="2272" spans="1:18" hidden="1">
      <c r="A2272" s="50"/>
      <c r="B2272" s="90"/>
      <c r="C2272" s="50"/>
      <c r="D2272" s="50"/>
      <c r="E2272" s="50"/>
      <c r="F2272" s="53"/>
      <c r="G2272" s="34"/>
      <c r="H2272" s="50"/>
      <c r="I2272" s="34"/>
      <c r="J2272" s="50"/>
      <c r="K2272" s="50"/>
      <c r="L2272" s="50"/>
      <c r="M2272" s="54"/>
      <c r="N2272" s="226"/>
      <c r="O2272" s="225"/>
      <c r="P2272" s="53"/>
      <c r="Q2272" s="50"/>
      <c r="R2272" s="34"/>
    </row>
    <row r="2273" spans="1:18" hidden="1">
      <c r="A2273" s="50"/>
      <c r="B2273" s="90"/>
      <c r="C2273" s="50"/>
      <c r="D2273" s="50"/>
      <c r="E2273" s="50"/>
      <c r="F2273" s="53"/>
      <c r="G2273" s="34"/>
      <c r="H2273" s="50"/>
      <c r="I2273" s="34"/>
      <c r="J2273" s="50"/>
      <c r="K2273" s="50"/>
      <c r="L2273" s="50"/>
      <c r="M2273" s="54"/>
      <c r="N2273" s="226"/>
      <c r="O2273" s="225"/>
      <c r="P2273" s="53"/>
      <c r="Q2273" s="50"/>
      <c r="R2273" s="34"/>
    </row>
    <row r="2274" spans="1:18" hidden="1">
      <c r="A2274" s="50"/>
      <c r="B2274" s="90"/>
      <c r="C2274" s="50"/>
      <c r="D2274" s="50"/>
      <c r="E2274" s="50"/>
      <c r="F2274" s="53"/>
      <c r="G2274" s="34"/>
      <c r="H2274" s="50"/>
      <c r="I2274" s="34"/>
      <c r="J2274" s="50"/>
      <c r="K2274" s="50"/>
      <c r="L2274" s="50"/>
      <c r="M2274" s="54"/>
      <c r="N2274" s="226"/>
      <c r="O2274" s="225"/>
      <c r="P2274" s="53"/>
      <c r="Q2274" s="50"/>
      <c r="R2274" s="34"/>
    </row>
    <row r="2275" spans="1:18" hidden="1">
      <c r="A2275" s="50"/>
      <c r="B2275" s="90"/>
      <c r="C2275" s="50"/>
      <c r="D2275" s="50"/>
      <c r="E2275" s="50"/>
      <c r="F2275" s="53"/>
      <c r="G2275" s="34"/>
      <c r="H2275" s="50"/>
      <c r="I2275" s="34"/>
      <c r="J2275" s="50"/>
      <c r="K2275" s="50"/>
      <c r="L2275" s="50"/>
      <c r="M2275" s="54"/>
      <c r="N2275" s="226"/>
      <c r="O2275" s="225"/>
      <c r="P2275" s="53"/>
      <c r="Q2275" s="50"/>
      <c r="R2275" s="34"/>
    </row>
    <row r="2276" spans="1:18" hidden="1">
      <c r="A2276" s="50"/>
      <c r="B2276" s="90"/>
      <c r="C2276" s="50"/>
      <c r="D2276" s="50"/>
      <c r="E2276" s="50"/>
      <c r="F2276" s="53"/>
      <c r="G2276" s="34"/>
      <c r="H2276" s="50"/>
      <c r="I2276" s="34"/>
      <c r="J2276" s="50"/>
      <c r="K2276" s="50"/>
      <c r="L2276" s="50"/>
      <c r="M2276" s="54"/>
      <c r="N2276" s="226"/>
      <c r="O2276" s="225"/>
      <c r="P2276" s="53"/>
      <c r="Q2276" s="50"/>
      <c r="R2276" s="34"/>
    </row>
    <row r="2277" spans="1:18" hidden="1">
      <c r="A2277" s="50"/>
      <c r="B2277" s="90"/>
      <c r="C2277" s="50"/>
      <c r="D2277" s="50"/>
      <c r="E2277" s="50"/>
      <c r="F2277" s="53"/>
      <c r="G2277" s="34"/>
      <c r="H2277" s="50"/>
      <c r="I2277" s="34"/>
      <c r="J2277" s="50"/>
      <c r="K2277" s="50"/>
      <c r="L2277" s="50"/>
      <c r="M2277" s="54"/>
      <c r="N2277" s="226"/>
      <c r="O2277" s="225"/>
      <c r="P2277" s="53"/>
      <c r="Q2277" s="50"/>
      <c r="R2277" s="34"/>
    </row>
    <row r="2278" spans="1:18" hidden="1">
      <c r="A2278" s="50"/>
      <c r="B2278" s="90"/>
      <c r="C2278" s="50"/>
      <c r="D2278" s="50"/>
      <c r="E2278" s="50"/>
      <c r="F2278" s="53"/>
      <c r="G2278" s="34"/>
      <c r="H2278" s="50"/>
      <c r="I2278" s="34"/>
      <c r="J2278" s="50"/>
      <c r="K2278" s="50"/>
      <c r="L2278" s="50"/>
      <c r="M2278" s="54"/>
      <c r="N2278" s="226"/>
      <c r="O2278" s="225"/>
      <c r="P2278" s="53"/>
      <c r="Q2278" s="50"/>
      <c r="R2278" s="34"/>
    </row>
    <row r="2279" spans="1:18" hidden="1">
      <c r="A2279" s="50"/>
      <c r="B2279" s="90"/>
      <c r="C2279" s="50"/>
      <c r="D2279" s="50"/>
      <c r="E2279" s="50"/>
      <c r="F2279" s="53"/>
      <c r="G2279" s="34"/>
      <c r="H2279" s="50"/>
      <c r="I2279" s="34"/>
      <c r="J2279" s="50"/>
      <c r="K2279" s="50"/>
      <c r="L2279" s="50"/>
      <c r="M2279" s="54"/>
      <c r="N2279" s="226"/>
      <c r="O2279" s="225"/>
      <c r="P2279" s="53"/>
      <c r="Q2279" s="50"/>
      <c r="R2279" s="34"/>
    </row>
    <row r="2280" spans="1:18" hidden="1">
      <c r="A2280" s="50"/>
      <c r="B2280" s="90"/>
      <c r="C2280" s="50"/>
      <c r="D2280" s="50"/>
      <c r="E2280" s="50"/>
      <c r="F2280" s="53"/>
      <c r="G2280" s="34"/>
      <c r="H2280" s="50"/>
      <c r="I2280" s="34"/>
      <c r="J2280" s="50"/>
      <c r="K2280" s="50"/>
      <c r="L2280" s="50"/>
      <c r="M2280" s="54"/>
      <c r="N2280" s="226"/>
      <c r="O2280" s="225"/>
      <c r="P2280" s="53"/>
      <c r="Q2280" s="50"/>
      <c r="R2280" s="34"/>
    </row>
    <row r="2281" spans="1:18" hidden="1">
      <c r="A2281" s="50"/>
      <c r="B2281" s="90"/>
      <c r="C2281" s="50"/>
      <c r="D2281" s="50"/>
      <c r="E2281" s="50"/>
      <c r="F2281" s="53"/>
      <c r="G2281" s="34"/>
      <c r="H2281" s="50"/>
      <c r="I2281" s="34"/>
      <c r="J2281" s="50"/>
      <c r="K2281" s="50"/>
      <c r="L2281" s="50"/>
      <c r="M2281" s="54"/>
      <c r="N2281" s="226"/>
      <c r="O2281" s="225"/>
      <c r="P2281" s="53"/>
      <c r="Q2281" s="50"/>
      <c r="R2281" s="34"/>
    </row>
    <row r="2282" spans="1:18" hidden="1">
      <c r="A2282" s="50"/>
      <c r="B2282" s="90"/>
      <c r="C2282" s="50"/>
      <c r="D2282" s="50"/>
      <c r="E2282" s="50"/>
      <c r="F2282" s="53"/>
      <c r="G2282" s="34"/>
      <c r="H2282" s="50"/>
      <c r="I2282" s="34"/>
      <c r="J2282" s="50"/>
      <c r="K2282" s="50"/>
      <c r="L2282" s="50"/>
      <c r="M2282" s="54"/>
      <c r="N2282" s="226"/>
      <c r="O2282" s="225"/>
      <c r="P2282" s="53"/>
      <c r="Q2282" s="50"/>
      <c r="R2282" s="34"/>
    </row>
    <row r="2283" spans="1:18" hidden="1">
      <c r="A2283" s="50"/>
      <c r="B2283" s="90"/>
      <c r="C2283" s="50"/>
      <c r="D2283" s="50"/>
      <c r="E2283" s="50"/>
      <c r="F2283" s="53"/>
      <c r="G2283" s="34"/>
      <c r="H2283" s="50"/>
      <c r="I2283" s="34"/>
      <c r="J2283" s="50"/>
      <c r="K2283" s="50"/>
      <c r="L2283" s="50"/>
      <c r="M2283" s="54"/>
      <c r="N2283" s="226"/>
      <c r="O2283" s="225"/>
      <c r="P2283" s="53"/>
      <c r="Q2283" s="50"/>
      <c r="R2283" s="34"/>
    </row>
    <row r="2284" spans="1:18" hidden="1">
      <c r="A2284" s="50"/>
      <c r="B2284" s="90"/>
      <c r="C2284" s="50"/>
      <c r="D2284" s="50"/>
      <c r="E2284" s="50"/>
      <c r="F2284" s="53"/>
      <c r="G2284" s="34"/>
      <c r="H2284" s="50"/>
      <c r="I2284" s="34"/>
      <c r="J2284" s="50"/>
      <c r="K2284" s="50"/>
      <c r="L2284" s="50"/>
      <c r="M2284" s="54"/>
      <c r="N2284" s="226"/>
      <c r="O2284" s="225"/>
      <c r="P2284" s="53"/>
      <c r="Q2284" s="50"/>
      <c r="R2284" s="34"/>
    </row>
    <row r="2285" spans="1:18" hidden="1">
      <c r="A2285" s="50"/>
      <c r="B2285" s="90"/>
      <c r="C2285" s="50"/>
      <c r="D2285" s="50"/>
      <c r="E2285" s="50"/>
      <c r="F2285" s="53"/>
      <c r="G2285" s="34"/>
      <c r="H2285" s="50"/>
      <c r="I2285" s="34"/>
      <c r="J2285" s="50"/>
      <c r="K2285" s="50"/>
      <c r="L2285" s="50"/>
      <c r="M2285" s="54"/>
      <c r="N2285" s="226"/>
      <c r="O2285" s="225"/>
      <c r="P2285" s="53"/>
      <c r="Q2285" s="50"/>
      <c r="R2285" s="34"/>
    </row>
    <row r="2286" spans="1:18" hidden="1">
      <c r="A2286" s="50"/>
      <c r="B2286" s="90"/>
      <c r="C2286" s="50"/>
      <c r="D2286" s="50"/>
      <c r="E2286" s="50"/>
      <c r="F2286" s="53"/>
      <c r="G2286" s="34"/>
      <c r="H2286" s="50"/>
      <c r="I2286" s="34"/>
      <c r="J2286" s="50"/>
      <c r="K2286" s="50"/>
      <c r="L2286" s="50"/>
      <c r="M2286" s="54"/>
      <c r="N2286" s="226"/>
      <c r="O2286" s="225"/>
      <c r="P2286" s="53"/>
      <c r="Q2286" s="50"/>
      <c r="R2286" s="34"/>
    </row>
    <row r="2287" spans="1:18" hidden="1">
      <c r="A2287" s="50"/>
      <c r="B2287" s="90"/>
      <c r="C2287" s="50"/>
      <c r="D2287" s="50"/>
      <c r="E2287" s="50"/>
      <c r="F2287" s="53"/>
      <c r="G2287" s="34"/>
      <c r="H2287" s="50"/>
      <c r="I2287" s="34"/>
      <c r="J2287" s="50"/>
      <c r="K2287" s="50"/>
      <c r="L2287" s="50"/>
      <c r="M2287" s="54"/>
      <c r="N2287" s="226"/>
      <c r="O2287" s="225"/>
      <c r="P2287" s="53"/>
      <c r="Q2287" s="50"/>
      <c r="R2287" s="34"/>
    </row>
    <row r="2288" spans="1:18" hidden="1">
      <c r="A2288" s="50"/>
      <c r="B2288" s="90"/>
      <c r="C2288" s="50"/>
      <c r="D2288" s="50"/>
      <c r="E2288" s="50"/>
      <c r="F2288" s="53"/>
      <c r="G2288" s="34"/>
      <c r="H2288" s="50"/>
      <c r="I2288" s="34"/>
      <c r="J2288" s="50"/>
      <c r="K2288" s="50"/>
      <c r="L2288" s="50"/>
      <c r="M2288" s="54"/>
      <c r="N2288" s="226"/>
      <c r="O2288" s="225"/>
      <c r="P2288" s="53"/>
      <c r="Q2288" s="50"/>
      <c r="R2288" s="34"/>
    </row>
    <row r="2289" spans="1:18" hidden="1">
      <c r="A2289" s="50"/>
      <c r="B2289" s="90"/>
      <c r="C2289" s="50"/>
      <c r="D2289" s="50"/>
      <c r="E2289" s="50"/>
      <c r="F2289" s="53"/>
      <c r="G2289" s="34"/>
      <c r="H2289" s="50"/>
      <c r="I2289" s="34"/>
      <c r="J2289" s="50"/>
      <c r="K2289" s="50"/>
      <c r="L2289" s="50"/>
      <c r="M2289" s="54"/>
      <c r="N2289" s="226"/>
      <c r="O2289" s="225"/>
      <c r="P2289" s="53"/>
      <c r="Q2289" s="50"/>
      <c r="R2289" s="34"/>
    </row>
    <row r="2290" spans="1:18" hidden="1">
      <c r="A2290" s="50"/>
      <c r="B2290" s="90"/>
      <c r="C2290" s="50"/>
      <c r="D2290" s="50"/>
      <c r="E2290" s="50"/>
      <c r="F2290" s="53"/>
      <c r="G2290" s="34"/>
      <c r="H2290" s="50"/>
      <c r="I2290" s="34"/>
      <c r="J2290" s="50"/>
      <c r="K2290" s="50"/>
      <c r="L2290" s="50"/>
      <c r="M2290" s="54"/>
      <c r="N2290" s="226"/>
      <c r="O2290" s="225"/>
      <c r="P2290" s="53"/>
      <c r="Q2290" s="50"/>
      <c r="R2290" s="34"/>
    </row>
    <row r="2291" spans="1:18" hidden="1">
      <c r="A2291" s="50"/>
      <c r="B2291" s="90"/>
      <c r="C2291" s="50"/>
      <c r="D2291" s="50"/>
      <c r="E2291" s="50"/>
      <c r="F2291" s="53"/>
      <c r="G2291" s="34"/>
      <c r="H2291" s="50"/>
      <c r="I2291" s="34"/>
      <c r="J2291" s="50"/>
      <c r="K2291" s="50"/>
      <c r="L2291" s="50"/>
      <c r="M2291" s="54"/>
      <c r="N2291" s="226"/>
      <c r="O2291" s="225"/>
      <c r="P2291" s="53"/>
      <c r="Q2291" s="50"/>
      <c r="R2291" s="34"/>
    </row>
    <row r="2292" spans="1:18" hidden="1">
      <c r="A2292" s="50"/>
      <c r="B2292" s="90"/>
      <c r="C2292" s="50"/>
      <c r="D2292" s="50"/>
      <c r="E2292" s="50"/>
      <c r="F2292" s="53"/>
      <c r="G2292" s="34"/>
      <c r="H2292" s="50"/>
      <c r="I2292" s="34"/>
      <c r="J2292" s="50"/>
      <c r="K2292" s="50"/>
      <c r="L2292" s="50"/>
      <c r="M2292" s="54"/>
      <c r="N2292" s="226"/>
      <c r="O2292" s="225"/>
      <c r="P2292" s="53"/>
      <c r="Q2292" s="50"/>
      <c r="R2292" s="34"/>
    </row>
    <row r="2293" spans="1:18" hidden="1">
      <c r="A2293" s="50"/>
      <c r="B2293" s="90"/>
      <c r="C2293" s="50"/>
      <c r="D2293" s="50"/>
      <c r="E2293" s="50"/>
      <c r="F2293" s="53"/>
      <c r="G2293" s="34"/>
      <c r="H2293" s="50"/>
      <c r="I2293" s="34"/>
      <c r="J2293" s="50"/>
      <c r="K2293" s="50"/>
      <c r="L2293" s="50"/>
      <c r="M2293" s="54"/>
      <c r="N2293" s="226"/>
      <c r="O2293" s="225"/>
      <c r="P2293" s="53"/>
      <c r="Q2293" s="50"/>
      <c r="R2293" s="34"/>
    </row>
    <row r="2294" spans="1:18" hidden="1">
      <c r="A2294" s="50"/>
      <c r="B2294" s="90"/>
      <c r="C2294" s="50"/>
      <c r="D2294" s="50"/>
      <c r="E2294" s="50"/>
      <c r="F2294" s="53"/>
      <c r="G2294" s="34"/>
      <c r="H2294" s="50"/>
      <c r="I2294" s="34"/>
      <c r="J2294" s="50"/>
      <c r="K2294" s="50"/>
      <c r="L2294" s="50"/>
      <c r="M2294" s="54"/>
      <c r="N2294" s="226"/>
      <c r="O2294" s="225"/>
      <c r="P2294" s="53"/>
      <c r="Q2294" s="50"/>
      <c r="R2294" s="34"/>
    </row>
    <row r="2295" spans="1:18" hidden="1">
      <c r="A2295" s="50"/>
      <c r="B2295" s="90"/>
      <c r="C2295" s="50"/>
      <c r="D2295" s="50"/>
      <c r="E2295" s="50"/>
      <c r="F2295" s="53"/>
      <c r="G2295" s="34"/>
      <c r="H2295" s="50"/>
      <c r="I2295" s="34"/>
      <c r="J2295" s="50"/>
      <c r="K2295" s="50"/>
      <c r="L2295" s="50"/>
      <c r="M2295" s="54"/>
      <c r="N2295" s="226"/>
      <c r="O2295" s="225"/>
      <c r="P2295" s="53"/>
      <c r="Q2295" s="50"/>
      <c r="R2295" s="34"/>
    </row>
    <row r="2296" spans="1:18" hidden="1">
      <c r="A2296" s="50"/>
      <c r="B2296" s="90"/>
      <c r="C2296" s="50"/>
      <c r="D2296" s="50"/>
      <c r="E2296" s="50"/>
      <c r="F2296" s="53"/>
      <c r="G2296" s="34"/>
      <c r="H2296" s="50"/>
      <c r="I2296" s="34"/>
      <c r="J2296" s="50"/>
      <c r="K2296" s="50"/>
      <c r="L2296" s="50"/>
      <c r="M2296" s="54"/>
      <c r="N2296" s="226"/>
      <c r="O2296" s="225"/>
      <c r="P2296" s="53"/>
      <c r="Q2296" s="50"/>
      <c r="R2296" s="34"/>
    </row>
    <row r="2297" spans="1:18" hidden="1">
      <c r="A2297" s="50"/>
      <c r="B2297" s="90"/>
      <c r="C2297" s="50"/>
      <c r="D2297" s="50"/>
      <c r="E2297" s="50"/>
      <c r="F2297" s="53"/>
      <c r="G2297" s="34"/>
      <c r="H2297" s="50"/>
      <c r="I2297" s="34"/>
      <c r="J2297" s="50"/>
      <c r="K2297" s="50"/>
      <c r="L2297" s="50"/>
      <c r="M2297" s="54"/>
      <c r="N2297" s="226"/>
      <c r="O2297" s="225"/>
      <c r="P2297" s="53"/>
      <c r="Q2297" s="50"/>
      <c r="R2297" s="34"/>
    </row>
    <row r="2298" spans="1:18" hidden="1">
      <c r="A2298" s="50"/>
      <c r="B2298" s="90"/>
      <c r="C2298" s="50"/>
      <c r="D2298" s="50"/>
      <c r="E2298" s="50"/>
      <c r="F2298" s="53"/>
      <c r="G2298" s="34"/>
      <c r="H2298" s="50"/>
      <c r="I2298" s="34"/>
      <c r="J2298" s="50"/>
      <c r="K2298" s="50"/>
      <c r="L2298" s="50"/>
      <c r="M2298" s="54"/>
      <c r="N2298" s="226"/>
      <c r="O2298" s="225"/>
      <c r="P2298" s="53"/>
      <c r="Q2298" s="50"/>
      <c r="R2298" s="34"/>
    </row>
    <row r="2299" spans="1:18" hidden="1">
      <c r="A2299" s="50"/>
      <c r="B2299" s="90"/>
      <c r="C2299" s="50"/>
      <c r="D2299" s="50"/>
      <c r="E2299" s="50"/>
      <c r="F2299" s="53"/>
      <c r="G2299" s="34"/>
      <c r="H2299" s="50"/>
      <c r="I2299" s="34"/>
      <c r="J2299" s="50"/>
      <c r="K2299" s="50"/>
      <c r="L2299" s="50"/>
      <c r="M2299" s="54"/>
      <c r="N2299" s="226"/>
      <c r="O2299" s="225"/>
      <c r="P2299" s="53"/>
      <c r="Q2299" s="50"/>
      <c r="R2299" s="34"/>
    </row>
    <row r="2300" spans="1:18" hidden="1">
      <c r="A2300" s="50"/>
      <c r="B2300" s="90"/>
      <c r="C2300" s="50"/>
      <c r="D2300" s="50"/>
      <c r="E2300" s="50"/>
      <c r="F2300" s="53"/>
      <c r="G2300" s="34"/>
      <c r="H2300" s="50"/>
      <c r="I2300" s="34"/>
      <c r="J2300" s="50"/>
      <c r="K2300" s="50"/>
      <c r="L2300" s="50"/>
      <c r="M2300" s="54"/>
      <c r="N2300" s="226"/>
      <c r="O2300" s="225"/>
      <c r="P2300" s="53"/>
      <c r="Q2300" s="50"/>
      <c r="R2300" s="34"/>
    </row>
    <row r="2301" spans="1:18" hidden="1">
      <c r="A2301" s="50"/>
      <c r="B2301" s="90"/>
      <c r="C2301" s="50"/>
      <c r="D2301" s="50"/>
      <c r="E2301" s="50"/>
      <c r="F2301" s="53"/>
      <c r="G2301" s="34"/>
      <c r="H2301" s="50"/>
      <c r="I2301" s="34"/>
      <c r="J2301" s="50"/>
      <c r="K2301" s="50"/>
      <c r="L2301" s="50"/>
      <c r="M2301" s="54"/>
      <c r="N2301" s="226"/>
      <c r="O2301" s="225"/>
      <c r="P2301" s="53"/>
      <c r="Q2301" s="50"/>
      <c r="R2301" s="34"/>
    </row>
    <row r="2302" spans="1:18" hidden="1">
      <c r="A2302" s="50"/>
      <c r="B2302" s="90"/>
      <c r="C2302" s="50"/>
      <c r="D2302" s="50"/>
      <c r="E2302" s="50"/>
      <c r="F2302" s="53"/>
      <c r="G2302" s="34"/>
      <c r="H2302" s="50"/>
      <c r="I2302" s="34"/>
      <c r="J2302" s="50"/>
      <c r="K2302" s="50"/>
      <c r="L2302" s="50"/>
      <c r="M2302" s="54"/>
      <c r="N2302" s="226"/>
      <c r="O2302" s="225"/>
      <c r="P2302" s="53"/>
      <c r="Q2302" s="50"/>
      <c r="R2302" s="34"/>
    </row>
    <row r="2303" spans="1:18" hidden="1">
      <c r="A2303" s="50"/>
      <c r="B2303" s="90"/>
      <c r="C2303" s="50"/>
      <c r="D2303" s="50"/>
      <c r="E2303" s="50"/>
      <c r="F2303" s="53"/>
      <c r="G2303" s="34"/>
      <c r="H2303" s="50"/>
      <c r="I2303" s="34"/>
      <c r="J2303" s="50"/>
      <c r="K2303" s="50"/>
      <c r="L2303" s="50"/>
      <c r="M2303" s="54"/>
      <c r="N2303" s="226"/>
      <c r="O2303" s="225"/>
      <c r="P2303" s="53"/>
      <c r="Q2303" s="50"/>
      <c r="R2303" s="34"/>
    </row>
    <row r="2304" spans="1:18" hidden="1">
      <c r="A2304" s="50"/>
      <c r="B2304" s="90"/>
      <c r="C2304" s="50"/>
      <c r="D2304" s="50"/>
      <c r="E2304" s="50"/>
      <c r="F2304" s="53"/>
      <c r="G2304" s="34"/>
      <c r="H2304" s="50"/>
      <c r="I2304" s="34"/>
      <c r="J2304" s="50"/>
      <c r="K2304" s="50"/>
      <c r="L2304" s="50"/>
      <c r="M2304" s="54"/>
      <c r="N2304" s="226"/>
      <c r="O2304" s="225"/>
      <c r="P2304" s="53"/>
      <c r="Q2304" s="50"/>
      <c r="R2304" s="34"/>
    </row>
    <row r="2305" spans="1:18" hidden="1">
      <c r="A2305" s="50"/>
      <c r="B2305" s="90"/>
      <c r="C2305" s="50"/>
      <c r="D2305" s="50"/>
      <c r="E2305" s="50"/>
      <c r="F2305" s="53"/>
      <c r="G2305" s="34"/>
      <c r="H2305" s="50"/>
      <c r="I2305" s="34"/>
      <c r="J2305" s="50"/>
      <c r="K2305" s="50"/>
      <c r="L2305" s="50"/>
      <c r="M2305" s="54"/>
      <c r="N2305" s="226"/>
      <c r="O2305" s="225"/>
      <c r="P2305" s="53"/>
      <c r="Q2305" s="50"/>
      <c r="R2305" s="34"/>
    </row>
    <row r="2306" spans="1:18" hidden="1">
      <c r="A2306" s="50"/>
      <c r="B2306" s="90"/>
      <c r="C2306" s="50"/>
      <c r="D2306" s="50"/>
      <c r="E2306" s="50"/>
      <c r="F2306" s="53"/>
      <c r="G2306" s="34"/>
      <c r="H2306" s="50"/>
      <c r="I2306" s="34"/>
      <c r="J2306" s="50"/>
      <c r="K2306" s="50"/>
      <c r="L2306" s="50"/>
      <c r="M2306" s="54"/>
      <c r="N2306" s="226"/>
      <c r="O2306" s="225"/>
      <c r="P2306" s="53"/>
      <c r="Q2306" s="50"/>
      <c r="R2306" s="34"/>
    </row>
    <row r="2307" spans="1:18" hidden="1">
      <c r="A2307" s="50"/>
      <c r="B2307" s="90"/>
      <c r="C2307" s="50"/>
      <c r="D2307" s="50"/>
      <c r="E2307" s="50"/>
      <c r="F2307" s="53"/>
      <c r="G2307" s="34"/>
      <c r="H2307" s="50"/>
      <c r="I2307" s="34"/>
      <c r="J2307" s="50"/>
      <c r="K2307" s="50"/>
      <c r="L2307" s="50"/>
      <c r="M2307" s="54"/>
      <c r="N2307" s="226"/>
      <c r="O2307" s="225"/>
      <c r="P2307" s="53"/>
      <c r="Q2307" s="50"/>
      <c r="R2307" s="34"/>
    </row>
    <row r="2308" spans="1:18" hidden="1">
      <c r="A2308" s="50"/>
      <c r="B2308" s="90"/>
      <c r="C2308" s="50"/>
      <c r="D2308" s="50"/>
      <c r="E2308" s="50"/>
      <c r="F2308" s="53"/>
      <c r="G2308" s="34"/>
      <c r="H2308" s="50"/>
      <c r="I2308" s="34"/>
      <c r="J2308" s="50"/>
      <c r="K2308" s="50"/>
      <c r="L2308" s="50"/>
      <c r="M2308" s="54"/>
      <c r="N2308" s="226"/>
      <c r="O2308" s="225"/>
      <c r="P2308" s="53"/>
      <c r="Q2308" s="50"/>
      <c r="R2308" s="34"/>
    </row>
    <row r="2309" spans="1:18" hidden="1">
      <c r="A2309" s="50"/>
      <c r="B2309" s="90"/>
      <c r="C2309" s="50"/>
      <c r="D2309" s="50"/>
      <c r="E2309" s="50"/>
      <c r="F2309" s="53"/>
      <c r="G2309" s="34"/>
      <c r="H2309" s="50"/>
      <c r="I2309" s="34"/>
      <c r="J2309" s="50"/>
      <c r="K2309" s="50"/>
      <c r="L2309" s="50"/>
      <c r="M2309" s="54"/>
      <c r="N2309" s="226"/>
      <c r="O2309" s="225"/>
      <c r="P2309" s="53"/>
      <c r="Q2309" s="50"/>
      <c r="R2309" s="34"/>
    </row>
    <row r="2310" spans="1:18" hidden="1">
      <c r="A2310" s="50"/>
      <c r="B2310" s="90"/>
      <c r="C2310" s="50"/>
      <c r="D2310" s="50"/>
      <c r="E2310" s="50"/>
      <c r="F2310" s="53"/>
      <c r="G2310" s="34"/>
      <c r="H2310" s="50"/>
      <c r="I2310" s="34"/>
      <c r="J2310" s="50"/>
      <c r="K2310" s="50"/>
      <c r="L2310" s="50"/>
      <c r="M2310" s="54"/>
      <c r="N2310" s="226"/>
      <c r="O2310" s="225"/>
      <c r="P2310" s="53"/>
      <c r="Q2310" s="50"/>
      <c r="R2310" s="34"/>
    </row>
    <row r="2311" spans="1:18" hidden="1">
      <c r="A2311" s="50"/>
      <c r="B2311" s="90"/>
      <c r="C2311" s="50"/>
      <c r="D2311" s="50"/>
      <c r="E2311" s="50"/>
      <c r="F2311" s="53"/>
      <c r="G2311" s="34"/>
      <c r="H2311" s="50"/>
      <c r="I2311" s="34"/>
      <c r="J2311" s="50"/>
      <c r="K2311" s="50"/>
      <c r="L2311" s="50"/>
      <c r="M2311" s="54"/>
      <c r="N2311" s="226"/>
      <c r="O2311" s="225"/>
      <c r="P2311" s="53"/>
      <c r="Q2311" s="50"/>
      <c r="R2311" s="34"/>
    </row>
    <row r="2312" spans="1:18" hidden="1">
      <c r="A2312" s="50"/>
      <c r="B2312" s="90"/>
      <c r="C2312" s="50"/>
      <c r="D2312" s="50"/>
      <c r="E2312" s="50"/>
      <c r="F2312" s="53"/>
      <c r="G2312" s="34"/>
      <c r="H2312" s="50"/>
      <c r="I2312" s="34"/>
      <c r="J2312" s="50"/>
      <c r="K2312" s="50"/>
      <c r="L2312" s="50"/>
      <c r="M2312" s="54"/>
      <c r="N2312" s="226"/>
      <c r="O2312" s="225"/>
      <c r="P2312" s="53"/>
      <c r="Q2312" s="50"/>
      <c r="R2312" s="34"/>
    </row>
    <row r="2313" spans="1:18" hidden="1">
      <c r="A2313" s="50"/>
      <c r="B2313" s="90"/>
      <c r="C2313" s="50"/>
      <c r="D2313" s="50"/>
      <c r="E2313" s="50"/>
      <c r="F2313" s="53"/>
      <c r="G2313" s="34"/>
      <c r="H2313" s="50"/>
      <c r="I2313" s="34"/>
      <c r="J2313" s="50"/>
      <c r="K2313" s="50"/>
      <c r="L2313" s="50"/>
      <c r="M2313" s="54"/>
      <c r="N2313" s="226"/>
      <c r="O2313" s="225"/>
      <c r="P2313" s="53"/>
      <c r="Q2313" s="50"/>
      <c r="R2313" s="34"/>
    </row>
    <row r="2314" spans="1:18" hidden="1">
      <c r="A2314" s="50"/>
      <c r="B2314" s="90"/>
      <c r="C2314" s="50"/>
      <c r="D2314" s="50"/>
      <c r="E2314" s="50"/>
      <c r="F2314" s="53"/>
      <c r="G2314" s="34"/>
      <c r="H2314" s="50"/>
      <c r="I2314" s="34"/>
      <c r="J2314" s="50"/>
      <c r="K2314" s="50"/>
      <c r="L2314" s="50"/>
      <c r="M2314" s="54"/>
      <c r="N2314" s="226"/>
      <c r="O2314" s="225"/>
      <c r="P2314" s="53"/>
      <c r="Q2314" s="50"/>
      <c r="R2314" s="34"/>
    </row>
    <row r="2315" spans="1:18" hidden="1">
      <c r="A2315" s="50"/>
      <c r="B2315" s="90"/>
      <c r="C2315" s="50"/>
      <c r="D2315" s="50"/>
      <c r="E2315" s="50"/>
      <c r="F2315" s="53"/>
      <c r="G2315" s="34"/>
      <c r="H2315" s="50"/>
      <c r="I2315" s="34"/>
      <c r="J2315" s="50"/>
      <c r="K2315" s="50"/>
      <c r="L2315" s="50"/>
      <c r="M2315" s="54"/>
      <c r="N2315" s="226"/>
      <c r="O2315" s="225"/>
      <c r="P2315" s="53"/>
      <c r="Q2315" s="50"/>
      <c r="R2315" s="34"/>
    </row>
    <row r="2316" spans="1:18" hidden="1">
      <c r="A2316" s="50"/>
      <c r="B2316" s="90"/>
      <c r="C2316" s="50"/>
      <c r="D2316" s="50"/>
      <c r="E2316" s="50"/>
      <c r="F2316" s="53"/>
      <c r="G2316" s="34"/>
      <c r="H2316" s="50"/>
      <c r="I2316" s="34"/>
      <c r="J2316" s="50"/>
      <c r="K2316" s="50"/>
      <c r="L2316" s="50"/>
      <c r="M2316" s="54"/>
      <c r="N2316" s="226"/>
      <c r="O2316" s="225"/>
      <c r="P2316" s="53"/>
      <c r="Q2316" s="50"/>
      <c r="R2316" s="34"/>
    </row>
    <row r="2317" spans="1:18" hidden="1">
      <c r="A2317" s="50"/>
      <c r="B2317" s="90"/>
      <c r="C2317" s="50"/>
      <c r="D2317" s="50"/>
      <c r="E2317" s="50"/>
      <c r="F2317" s="53"/>
      <c r="G2317" s="34"/>
      <c r="H2317" s="50"/>
      <c r="I2317" s="34"/>
      <c r="J2317" s="50"/>
      <c r="K2317" s="50"/>
      <c r="L2317" s="50"/>
      <c r="M2317" s="54"/>
      <c r="N2317" s="226"/>
      <c r="O2317" s="225"/>
      <c r="P2317" s="53"/>
      <c r="Q2317" s="50"/>
      <c r="R2317" s="34"/>
    </row>
    <row r="2318" spans="1:18" hidden="1">
      <c r="A2318" s="50"/>
      <c r="B2318" s="90"/>
      <c r="C2318" s="50"/>
      <c r="D2318" s="50"/>
      <c r="E2318" s="50"/>
      <c r="F2318" s="53"/>
      <c r="G2318" s="34"/>
      <c r="H2318" s="50"/>
      <c r="I2318" s="34"/>
      <c r="J2318" s="50"/>
      <c r="K2318" s="50"/>
      <c r="L2318" s="50"/>
      <c r="M2318" s="54"/>
      <c r="N2318" s="226"/>
      <c r="O2318" s="225"/>
      <c r="P2318" s="53"/>
      <c r="Q2318" s="50"/>
      <c r="R2318" s="34"/>
    </row>
    <row r="2319" spans="1:18" hidden="1">
      <c r="A2319" s="50"/>
      <c r="B2319" s="90"/>
      <c r="C2319" s="50"/>
      <c r="D2319" s="50"/>
      <c r="E2319" s="50"/>
      <c r="F2319" s="53"/>
      <c r="G2319" s="34"/>
      <c r="H2319" s="50"/>
      <c r="I2319" s="34"/>
      <c r="J2319" s="50"/>
      <c r="K2319" s="50"/>
      <c r="L2319" s="50"/>
      <c r="M2319" s="54"/>
      <c r="N2319" s="226"/>
      <c r="O2319" s="225"/>
      <c r="P2319" s="53"/>
      <c r="Q2319" s="50"/>
      <c r="R2319" s="34"/>
    </row>
    <row r="2320" spans="1:18" hidden="1">
      <c r="A2320" s="50"/>
      <c r="B2320" s="90"/>
      <c r="C2320" s="50"/>
      <c r="D2320" s="50"/>
      <c r="E2320" s="50"/>
      <c r="F2320" s="53"/>
      <c r="G2320" s="34"/>
      <c r="H2320" s="50"/>
      <c r="I2320" s="34"/>
      <c r="J2320" s="50"/>
      <c r="K2320" s="50"/>
      <c r="L2320" s="50"/>
      <c r="M2320" s="54"/>
      <c r="N2320" s="226"/>
      <c r="O2320" s="225"/>
      <c r="P2320" s="53"/>
      <c r="Q2320" s="50"/>
      <c r="R2320" s="34"/>
    </row>
    <row r="2321" spans="1:20" hidden="1">
      <c r="A2321" s="50"/>
      <c r="B2321" s="90"/>
      <c r="C2321" s="50"/>
      <c r="D2321" s="50"/>
      <c r="E2321" s="50"/>
      <c r="F2321" s="53"/>
      <c r="G2321" s="34"/>
      <c r="H2321" s="50"/>
      <c r="I2321" s="34"/>
      <c r="J2321" s="50"/>
      <c r="K2321" s="50"/>
      <c r="L2321" s="50"/>
      <c r="M2321" s="54"/>
      <c r="N2321" s="226"/>
      <c r="O2321" s="225"/>
      <c r="P2321" s="53"/>
      <c r="Q2321" s="50"/>
      <c r="R2321" s="34"/>
    </row>
    <row r="2322" spans="1:20" hidden="1">
      <c r="A2322" s="50"/>
      <c r="B2322" s="90"/>
      <c r="C2322" s="50"/>
      <c r="D2322" s="50"/>
      <c r="E2322" s="50"/>
      <c r="F2322" s="53"/>
      <c r="G2322" s="34"/>
      <c r="H2322" s="50"/>
      <c r="I2322" s="34"/>
      <c r="J2322" s="50"/>
      <c r="K2322" s="50"/>
      <c r="L2322" s="50"/>
      <c r="M2322" s="54"/>
      <c r="N2322" s="226"/>
      <c r="O2322" s="225"/>
      <c r="P2322" s="53"/>
      <c r="Q2322" s="50"/>
      <c r="R2322" s="34"/>
    </row>
    <row r="2323" spans="1:20" hidden="1">
      <c r="A2323" s="50"/>
      <c r="B2323" s="90"/>
      <c r="C2323" s="50"/>
      <c r="D2323" s="50"/>
      <c r="E2323" s="50"/>
      <c r="F2323" s="53"/>
      <c r="G2323" s="34"/>
      <c r="H2323" s="50"/>
      <c r="I2323" s="34"/>
      <c r="J2323" s="50"/>
      <c r="K2323" s="50"/>
      <c r="L2323" s="50"/>
      <c r="M2323" s="54"/>
      <c r="N2323" s="226"/>
      <c r="O2323" s="225"/>
      <c r="P2323" s="53"/>
      <c r="Q2323" s="50"/>
      <c r="R2323" s="34"/>
    </row>
    <row r="2324" spans="1:20" hidden="1">
      <c r="A2324" s="50"/>
      <c r="B2324" s="90"/>
      <c r="C2324" s="50"/>
      <c r="D2324" s="50"/>
      <c r="E2324" s="50"/>
      <c r="F2324" s="53"/>
      <c r="G2324" s="34"/>
      <c r="H2324" s="50"/>
      <c r="I2324" s="34"/>
      <c r="J2324" s="50"/>
      <c r="K2324" s="50"/>
      <c r="L2324" s="50"/>
      <c r="M2324" s="54"/>
      <c r="N2324" s="226"/>
      <c r="O2324" s="225"/>
      <c r="P2324" s="53"/>
      <c r="Q2324" s="50"/>
      <c r="R2324" s="34"/>
    </row>
    <row r="2325" spans="1:20" hidden="1">
      <c r="A2325" s="50"/>
      <c r="B2325" s="90"/>
      <c r="C2325" s="50"/>
      <c r="D2325" s="50"/>
      <c r="E2325" s="50"/>
      <c r="F2325" s="53"/>
      <c r="G2325" s="34"/>
      <c r="H2325" s="50"/>
      <c r="I2325" s="34"/>
      <c r="J2325" s="50"/>
      <c r="K2325" s="50"/>
      <c r="L2325" s="50"/>
      <c r="M2325" s="54"/>
      <c r="N2325" s="226"/>
      <c r="O2325" s="225"/>
      <c r="P2325" s="53"/>
      <c r="Q2325" s="50"/>
      <c r="R2325" s="34"/>
    </row>
    <row r="2326" spans="1:20" hidden="1">
      <c r="A2326" s="50"/>
      <c r="B2326" s="90"/>
      <c r="C2326" s="50"/>
      <c r="D2326" s="50"/>
      <c r="E2326" s="50"/>
      <c r="F2326" s="53"/>
      <c r="G2326" s="34"/>
      <c r="H2326" s="50"/>
      <c r="I2326" s="34"/>
      <c r="J2326" s="50"/>
      <c r="K2326" s="50"/>
      <c r="L2326" s="50"/>
      <c r="M2326" s="54"/>
      <c r="N2326" s="226"/>
      <c r="O2326" s="225"/>
      <c r="P2326" s="53"/>
      <c r="Q2326" s="50"/>
      <c r="R2326" s="34"/>
    </row>
    <row r="2327" spans="1:20" hidden="1">
      <c r="A2327" s="50"/>
      <c r="B2327" s="90"/>
      <c r="C2327" s="50"/>
      <c r="D2327" s="50"/>
      <c r="E2327" s="50"/>
      <c r="F2327" s="53"/>
      <c r="G2327" s="34"/>
      <c r="H2327" s="50"/>
      <c r="I2327" s="34"/>
      <c r="J2327" s="50"/>
      <c r="K2327" s="50"/>
      <c r="L2327" s="50"/>
      <c r="M2327" s="54"/>
      <c r="N2327" s="226"/>
      <c r="O2327" s="225"/>
      <c r="P2327" s="53"/>
      <c r="Q2327" s="50"/>
      <c r="R2327" s="34"/>
    </row>
    <row r="2328" spans="1:20" hidden="1">
      <c r="A2328" s="50"/>
      <c r="B2328" s="90"/>
      <c r="C2328" s="50"/>
      <c r="D2328" s="50"/>
      <c r="E2328" s="50"/>
      <c r="F2328" s="53"/>
      <c r="G2328" s="34"/>
      <c r="H2328" s="50"/>
      <c r="I2328" s="34"/>
      <c r="J2328" s="50"/>
      <c r="K2328" s="50"/>
      <c r="L2328" s="50"/>
      <c r="M2328" s="54"/>
      <c r="N2328" s="226"/>
      <c r="O2328" s="225"/>
      <c r="P2328" s="53"/>
      <c r="Q2328" s="50"/>
      <c r="R2328" s="34"/>
    </row>
    <row r="2329" spans="1:20" hidden="1">
      <c r="A2329" s="50"/>
      <c r="B2329" s="90"/>
      <c r="C2329" s="50"/>
      <c r="D2329" s="50"/>
      <c r="E2329" s="50"/>
      <c r="F2329" s="53"/>
      <c r="G2329" s="34"/>
      <c r="H2329" s="50"/>
      <c r="I2329" s="34"/>
      <c r="J2329" s="50"/>
      <c r="K2329" s="50"/>
      <c r="L2329" s="50"/>
      <c r="M2329" s="54"/>
      <c r="N2329" s="226"/>
      <c r="O2329" s="225"/>
      <c r="P2329" s="53"/>
      <c r="Q2329" s="50"/>
      <c r="R2329" s="34"/>
    </row>
    <row r="2330" spans="1:20" hidden="1">
      <c r="A2330" s="50"/>
      <c r="B2330" s="90"/>
      <c r="C2330" s="50"/>
      <c r="D2330" s="50"/>
      <c r="E2330" s="50"/>
      <c r="F2330" s="53"/>
      <c r="G2330" s="34"/>
      <c r="H2330" s="50"/>
      <c r="I2330" s="34"/>
      <c r="J2330" s="50"/>
      <c r="K2330" s="50"/>
      <c r="L2330" s="50"/>
      <c r="M2330" s="54"/>
      <c r="N2330" s="226"/>
      <c r="O2330" s="225"/>
      <c r="P2330" s="53"/>
      <c r="Q2330" s="50"/>
      <c r="R2330" s="34"/>
    </row>
    <row r="2331" spans="1:20" hidden="1">
      <c r="A2331" s="50"/>
      <c r="B2331" s="90"/>
      <c r="C2331" s="50"/>
      <c r="D2331" s="50"/>
      <c r="E2331" s="50"/>
      <c r="F2331" s="53"/>
      <c r="G2331" s="34"/>
      <c r="H2331" s="50"/>
      <c r="I2331" s="34"/>
      <c r="J2331" s="50"/>
      <c r="K2331" s="50"/>
      <c r="L2331" s="50"/>
      <c r="M2331" s="54"/>
      <c r="N2331" s="226"/>
      <c r="O2331" s="225"/>
      <c r="P2331" s="53"/>
      <c r="Q2331" s="50"/>
      <c r="R2331" s="34"/>
    </row>
    <row r="2332" spans="1:20" hidden="1">
      <c r="A2332" s="164"/>
      <c r="B2332" s="165"/>
      <c r="C2332" s="164"/>
      <c r="D2332" s="164"/>
      <c r="E2332" s="164"/>
      <c r="F2332" s="166"/>
      <c r="G2332" s="167"/>
      <c r="H2332" s="164"/>
      <c r="I2332" s="167"/>
      <c r="J2332" s="164"/>
      <c r="K2332" s="164"/>
      <c r="L2332" s="164"/>
      <c r="M2332" s="168"/>
      <c r="N2332" s="260"/>
      <c r="O2332" s="261"/>
      <c r="P2332" s="166"/>
      <c r="Q2332" s="164"/>
      <c r="R2332" s="167"/>
    </row>
    <row r="2333" spans="1:20" hidden="1">
      <c r="A2333" s="50"/>
      <c r="B2333" s="90"/>
      <c r="C2333" s="50"/>
      <c r="D2333" s="50"/>
      <c r="E2333" s="50"/>
      <c r="F2333" s="53"/>
      <c r="G2333" s="34"/>
      <c r="H2333" s="50"/>
      <c r="I2333" s="34"/>
      <c r="J2333" s="50"/>
      <c r="K2333" s="50"/>
      <c r="L2333" s="50"/>
      <c r="M2333" s="54"/>
      <c r="N2333" s="226"/>
      <c r="O2333" s="225"/>
      <c r="P2333" s="53"/>
      <c r="Q2333" s="50"/>
      <c r="R2333" s="34"/>
      <c r="S2333" s="34"/>
      <c r="T2333" s="53"/>
    </row>
    <row r="2334" spans="1:20" hidden="1">
      <c r="A2334" s="50"/>
      <c r="B2334" s="90"/>
      <c r="C2334" s="50"/>
      <c r="D2334" s="50"/>
      <c r="E2334" s="50"/>
      <c r="F2334" s="53"/>
      <c r="G2334" s="34"/>
      <c r="H2334" s="50"/>
      <c r="I2334" s="34"/>
      <c r="J2334" s="50"/>
      <c r="K2334" s="50"/>
      <c r="L2334" s="50"/>
      <c r="M2334" s="54"/>
      <c r="N2334" s="226"/>
      <c r="O2334" s="225"/>
      <c r="P2334" s="53"/>
      <c r="Q2334" s="50"/>
      <c r="R2334" s="34"/>
      <c r="S2334" s="34"/>
      <c r="T2334" s="53"/>
    </row>
    <row r="2335" spans="1:20" hidden="1">
      <c r="A2335" s="50"/>
      <c r="B2335" s="90"/>
      <c r="C2335" s="50"/>
      <c r="D2335" s="50"/>
      <c r="E2335" s="50"/>
      <c r="F2335" s="53"/>
      <c r="G2335" s="34"/>
      <c r="H2335" s="50"/>
      <c r="I2335" s="34"/>
      <c r="J2335" s="50"/>
      <c r="K2335" s="50"/>
      <c r="L2335" s="50"/>
      <c r="M2335" s="54"/>
      <c r="N2335" s="226"/>
      <c r="O2335" s="225"/>
      <c r="P2335" s="53"/>
      <c r="Q2335" s="50"/>
      <c r="R2335" s="34"/>
      <c r="S2335" s="34"/>
      <c r="T2335" s="53"/>
    </row>
    <row r="2336" spans="1:20" hidden="1">
      <c r="A2336" s="50"/>
      <c r="B2336" s="90"/>
      <c r="C2336" s="50"/>
      <c r="D2336" s="50"/>
      <c r="E2336" s="50"/>
      <c r="F2336" s="53"/>
      <c r="G2336" s="34"/>
      <c r="H2336" s="50"/>
      <c r="I2336" s="34"/>
      <c r="J2336" s="50"/>
      <c r="K2336" s="50"/>
      <c r="L2336" s="50"/>
      <c r="M2336" s="54"/>
      <c r="N2336" s="226"/>
      <c r="O2336" s="225"/>
      <c r="P2336" s="53"/>
      <c r="Q2336" s="50"/>
      <c r="R2336" s="34"/>
      <c r="S2336" s="34"/>
      <c r="T2336" s="53"/>
    </row>
    <row r="2337" spans="1:20" hidden="1">
      <c r="A2337" s="50"/>
      <c r="B2337" s="90"/>
      <c r="C2337" s="50"/>
      <c r="D2337" s="50"/>
      <c r="E2337" s="50"/>
      <c r="F2337" s="53"/>
      <c r="G2337" s="34"/>
      <c r="H2337" s="50"/>
      <c r="I2337" s="34"/>
      <c r="J2337" s="50"/>
      <c r="K2337" s="50"/>
      <c r="L2337" s="50"/>
      <c r="M2337" s="54"/>
      <c r="N2337" s="226"/>
      <c r="O2337" s="225"/>
      <c r="P2337" s="53"/>
      <c r="Q2337" s="50"/>
      <c r="R2337" s="34"/>
      <c r="S2337" s="34"/>
      <c r="T2337" s="53"/>
    </row>
    <row r="2338" spans="1:20" hidden="1">
      <c r="A2338" s="50"/>
      <c r="B2338" s="90"/>
      <c r="C2338" s="50"/>
      <c r="D2338" s="50"/>
      <c r="E2338" s="50"/>
      <c r="F2338" s="53"/>
      <c r="G2338" s="34"/>
      <c r="H2338" s="50"/>
      <c r="I2338" s="34"/>
      <c r="J2338" s="50"/>
      <c r="K2338" s="50"/>
      <c r="L2338" s="50"/>
      <c r="M2338" s="54"/>
      <c r="N2338" s="226"/>
      <c r="O2338" s="225"/>
      <c r="P2338" s="53"/>
      <c r="Q2338" s="50"/>
      <c r="R2338" s="34"/>
      <c r="S2338" s="34"/>
      <c r="T2338" s="53"/>
    </row>
    <row r="2339" spans="1:20" hidden="1">
      <c r="A2339" s="50"/>
      <c r="B2339" s="90"/>
      <c r="C2339" s="50"/>
      <c r="D2339" s="50"/>
      <c r="E2339" s="50"/>
      <c r="F2339" s="53"/>
      <c r="G2339" s="34"/>
      <c r="H2339" s="50"/>
      <c r="I2339" s="34"/>
      <c r="J2339" s="50"/>
      <c r="K2339" s="50"/>
      <c r="L2339" s="50"/>
      <c r="M2339" s="54"/>
      <c r="N2339" s="226"/>
      <c r="O2339" s="225"/>
      <c r="P2339" s="53"/>
      <c r="Q2339" s="50"/>
      <c r="R2339" s="34"/>
      <c r="S2339" s="34"/>
      <c r="T2339" s="53"/>
    </row>
    <row r="2340" spans="1:20" hidden="1">
      <c r="A2340" s="50"/>
      <c r="B2340" s="90"/>
      <c r="C2340" s="50"/>
      <c r="D2340" s="50"/>
      <c r="E2340" s="50"/>
      <c r="F2340" s="53"/>
      <c r="G2340" s="34"/>
      <c r="H2340" s="50"/>
      <c r="I2340" s="34"/>
      <c r="J2340" s="50"/>
      <c r="K2340" s="50"/>
      <c r="L2340" s="50"/>
      <c r="M2340" s="54"/>
      <c r="N2340" s="226"/>
      <c r="O2340" s="225"/>
      <c r="P2340" s="53"/>
      <c r="Q2340" s="50"/>
      <c r="R2340" s="34"/>
      <c r="S2340" s="34"/>
      <c r="T2340" s="53"/>
    </row>
    <row r="2341" spans="1:20" hidden="1">
      <c r="A2341" s="50"/>
      <c r="B2341" s="90"/>
      <c r="C2341" s="50"/>
      <c r="D2341" s="50"/>
      <c r="E2341" s="50"/>
      <c r="F2341" s="53"/>
      <c r="G2341" s="34"/>
      <c r="H2341" s="50"/>
      <c r="I2341" s="34"/>
      <c r="J2341" s="50"/>
      <c r="K2341" s="50"/>
      <c r="L2341" s="50"/>
      <c r="M2341" s="54"/>
      <c r="N2341" s="226"/>
      <c r="O2341" s="225"/>
      <c r="P2341" s="53"/>
      <c r="Q2341" s="50"/>
      <c r="R2341" s="34"/>
      <c r="S2341" s="34"/>
      <c r="T2341" s="53"/>
    </row>
    <row r="2342" spans="1:20" hidden="1">
      <c r="A2342" s="50"/>
      <c r="B2342" s="90"/>
      <c r="C2342" s="50"/>
      <c r="D2342" s="50"/>
      <c r="E2342" s="50"/>
      <c r="F2342" s="53"/>
      <c r="G2342" s="34"/>
      <c r="H2342" s="50"/>
      <c r="I2342" s="34"/>
      <c r="J2342" s="50"/>
      <c r="K2342" s="50"/>
      <c r="L2342" s="50"/>
      <c r="M2342" s="54"/>
      <c r="N2342" s="226"/>
      <c r="O2342" s="225"/>
      <c r="P2342" s="53"/>
      <c r="Q2342" s="50"/>
      <c r="R2342" s="34"/>
      <c r="S2342" s="34"/>
      <c r="T2342" s="53"/>
    </row>
    <row r="2343" spans="1:20" hidden="1">
      <c r="A2343" s="50"/>
      <c r="B2343" s="90"/>
      <c r="C2343" s="50"/>
      <c r="D2343" s="50"/>
      <c r="E2343" s="50"/>
      <c r="F2343" s="53"/>
      <c r="G2343" s="34"/>
      <c r="H2343" s="50"/>
      <c r="I2343" s="34"/>
      <c r="J2343" s="50"/>
      <c r="K2343" s="50"/>
      <c r="L2343" s="50"/>
      <c r="M2343" s="54"/>
      <c r="N2343" s="226"/>
      <c r="O2343" s="225"/>
      <c r="P2343" s="53"/>
      <c r="Q2343" s="50"/>
      <c r="R2343" s="34"/>
      <c r="S2343" s="34"/>
      <c r="T2343" s="53"/>
    </row>
    <row r="2344" spans="1:20" hidden="1">
      <c r="A2344" s="50"/>
      <c r="B2344" s="90"/>
      <c r="C2344" s="50"/>
      <c r="D2344" s="50"/>
      <c r="E2344" s="50"/>
      <c r="F2344" s="53"/>
      <c r="G2344" s="34"/>
      <c r="H2344" s="50"/>
      <c r="I2344" s="34"/>
      <c r="J2344" s="50"/>
      <c r="K2344" s="50"/>
      <c r="L2344" s="50"/>
      <c r="M2344" s="54"/>
      <c r="N2344" s="226"/>
      <c r="O2344" s="225"/>
      <c r="P2344" s="53"/>
      <c r="Q2344" s="50"/>
      <c r="R2344" s="34"/>
      <c r="S2344" s="34"/>
      <c r="T2344" s="53"/>
    </row>
    <row r="2345" spans="1:20" hidden="1">
      <c r="A2345" s="50"/>
      <c r="B2345" s="90"/>
      <c r="C2345" s="50"/>
      <c r="D2345" s="50"/>
      <c r="E2345" s="50"/>
      <c r="F2345" s="53"/>
      <c r="G2345" s="34"/>
      <c r="H2345" s="50"/>
      <c r="I2345" s="34"/>
      <c r="J2345" s="50"/>
      <c r="K2345" s="50"/>
      <c r="L2345" s="50"/>
      <c r="M2345" s="54"/>
      <c r="N2345" s="226"/>
      <c r="O2345" s="225"/>
      <c r="P2345" s="53"/>
      <c r="Q2345" s="50"/>
      <c r="R2345" s="34"/>
      <c r="S2345" s="34"/>
      <c r="T2345" s="53"/>
    </row>
    <row r="2346" spans="1:20" hidden="1">
      <c r="A2346" s="50"/>
      <c r="B2346" s="90"/>
      <c r="C2346" s="50"/>
      <c r="D2346" s="50"/>
      <c r="E2346" s="50"/>
      <c r="F2346" s="53"/>
      <c r="G2346" s="34"/>
      <c r="H2346" s="50"/>
      <c r="I2346" s="34"/>
      <c r="J2346" s="50"/>
      <c r="K2346" s="50"/>
      <c r="L2346" s="50"/>
      <c r="M2346" s="54"/>
      <c r="N2346" s="226"/>
      <c r="O2346" s="225"/>
      <c r="P2346" s="53"/>
      <c r="Q2346" s="50"/>
      <c r="R2346" s="34"/>
      <c r="S2346" s="34"/>
      <c r="T2346" s="53"/>
    </row>
    <row r="2347" spans="1:20" hidden="1">
      <c r="A2347" s="50"/>
      <c r="B2347" s="90"/>
      <c r="C2347" s="50"/>
      <c r="D2347" s="50"/>
      <c r="E2347" s="50"/>
      <c r="F2347" s="53"/>
      <c r="G2347" s="34"/>
      <c r="H2347" s="50"/>
      <c r="I2347" s="34"/>
      <c r="J2347" s="50"/>
      <c r="K2347" s="50"/>
      <c r="L2347" s="50"/>
      <c r="M2347" s="54"/>
      <c r="N2347" s="226"/>
      <c r="O2347" s="225"/>
      <c r="P2347" s="53"/>
      <c r="Q2347" s="50"/>
      <c r="R2347" s="34"/>
      <c r="S2347" s="34"/>
      <c r="T2347" s="53"/>
    </row>
    <row r="2348" spans="1:20" hidden="1">
      <c r="A2348" s="50"/>
      <c r="B2348" s="90"/>
      <c r="C2348" s="50"/>
      <c r="D2348" s="50"/>
      <c r="E2348" s="50"/>
      <c r="F2348" s="53"/>
      <c r="G2348" s="34"/>
      <c r="H2348" s="50"/>
      <c r="I2348" s="34"/>
      <c r="J2348" s="50"/>
      <c r="K2348" s="50"/>
      <c r="L2348" s="50"/>
      <c r="M2348" s="54"/>
      <c r="N2348" s="226"/>
      <c r="O2348" s="225"/>
      <c r="P2348" s="53"/>
      <c r="Q2348" s="50"/>
      <c r="R2348" s="34"/>
      <c r="S2348" s="34"/>
      <c r="T2348" s="53"/>
    </row>
    <row r="2349" spans="1:20" hidden="1">
      <c r="A2349" s="50"/>
      <c r="B2349" s="90"/>
      <c r="C2349" s="50"/>
      <c r="D2349" s="50"/>
      <c r="E2349" s="50"/>
      <c r="F2349" s="53"/>
      <c r="G2349" s="34"/>
      <c r="H2349" s="50"/>
      <c r="I2349" s="34"/>
      <c r="J2349" s="50"/>
      <c r="K2349" s="50"/>
      <c r="L2349" s="50"/>
      <c r="M2349" s="54"/>
      <c r="N2349" s="226"/>
      <c r="O2349" s="225"/>
      <c r="P2349" s="53"/>
      <c r="Q2349" s="50"/>
      <c r="R2349" s="34"/>
      <c r="S2349" s="34"/>
      <c r="T2349" s="53"/>
    </row>
    <row r="2350" spans="1:20" hidden="1">
      <c r="A2350" s="50"/>
      <c r="B2350" s="90"/>
      <c r="C2350" s="50"/>
      <c r="D2350" s="50"/>
      <c r="E2350" s="50"/>
      <c r="F2350" s="53"/>
      <c r="G2350" s="34"/>
      <c r="H2350" s="50"/>
      <c r="I2350" s="34"/>
      <c r="J2350" s="50"/>
      <c r="K2350" s="50"/>
      <c r="L2350" s="50"/>
      <c r="M2350" s="54"/>
      <c r="N2350" s="226"/>
      <c r="O2350" s="225"/>
      <c r="P2350" s="53"/>
      <c r="Q2350" s="50"/>
      <c r="R2350" s="34"/>
      <c r="S2350" s="34"/>
      <c r="T2350" s="53"/>
    </row>
    <row r="2351" spans="1:20" hidden="1">
      <c r="A2351" s="50"/>
      <c r="B2351" s="90"/>
      <c r="C2351" s="50"/>
      <c r="D2351" s="50"/>
      <c r="E2351" s="50"/>
      <c r="F2351" s="53"/>
      <c r="G2351" s="34"/>
      <c r="H2351" s="50"/>
      <c r="I2351" s="34"/>
      <c r="J2351" s="50"/>
      <c r="K2351" s="50"/>
      <c r="L2351" s="50"/>
      <c r="M2351" s="54"/>
      <c r="N2351" s="226"/>
      <c r="O2351" s="225"/>
      <c r="P2351" s="53"/>
      <c r="Q2351" s="50"/>
      <c r="R2351" s="34"/>
      <c r="S2351" s="34"/>
      <c r="T2351" s="53"/>
    </row>
    <row r="2352" spans="1:20" hidden="1">
      <c r="A2352" s="50"/>
      <c r="B2352" s="90"/>
      <c r="C2352" s="50"/>
      <c r="D2352" s="50"/>
      <c r="E2352" s="50"/>
      <c r="F2352" s="53"/>
      <c r="G2352" s="34"/>
      <c r="H2352" s="50"/>
      <c r="I2352" s="34"/>
      <c r="J2352" s="50"/>
      <c r="K2352" s="50"/>
      <c r="L2352" s="50"/>
      <c r="M2352" s="54"/>
      <c r="N2352" s="226"/>
      <c r="O2352" s="225"/>
      <c r="P2352" s="53"/>
      <c r="Q2352" s="50"/>
      <c r="R2352" s="34"/>
      <c r="S2352" s="34"/>
      <c r="T2352" s="53"/>
    </row>
    <row r="2353" spans="1:20" hidden="1">
      <c r="A2353" s="50"/>
      <c r="B2353" s="90"/>
      <c r="C2353" s="50"/>
      <c r="D2353" s="50"/>
      <c r="E2353" s="50"/>
      <c r="F2353" s="53"/>
      <c r="G2353" s="34"/>
      <c r="H2353" s="50"/>
      <c r="I2353" s="34"/>
      <c r="J2353" s="50"/>
      <c r="K2353" s="50"/>
      <c r="L2353" s="50"/>
      <c r="M2353" s="54"/>
      <c r="N2353" s="226"/>
      <c r="O2353" s="225"/>
      <c r="P2353" s="53"/>
      <c r="Q2353" s="50"/>
      <c r="R2353" s="34"/>
      <c r="S2353" s="34"/>
      <c r="T2353" s="53"/>
    </row>
    <row r="2354" spans="1:20" hidden="1">
      <c r="A2354" s="50"/>
      <c r="B2354" s="90"/>
      <c r="C2354" s="50"/>
      <c r="D2354" s="50"/>
      <c r="E2354" s="50"/>
      <c r="F2354" s="53"/>
      <c r="G2354" s="34"/>
      <c r="H2354" s="50"/>
      <c r="I2354" s="34"/>
      <c r="J2354" s="50"/>
      <c r="K2354" s="50"/>
      <c r="L2354" s="50"/>
      <c r="M2354" s="54"/>
      <c r="N2354" s="226"/>
      <c r="O2354" s="225"/>
      <c r="P2354" s="53"/>
      <c r="Q2354" s="50"/>
      <c r="R2354" s="34"/>
      <c r="S2354" s="34"/>
      <c r="T2354" s="53"/>
    </row>
    <row r="2355" spans="1:20" hidden="1">
      <c r="A2355" s="50"/>
      <c r="B2355" s="90"/>
      <c r="C2355" s="50"/>
      <c r="D2355" s="50"/>
      <c r="E2355" s="50"/>
      <c r="F2355" s="53"/>
      <c r="G2355" s="34"/>
      <c r="H2355" s="50"/>
      <c r="I2355" s="34"/>
      <c r="J2355" s="50"/>
      <c r="K2355" s="50"/>
      <c r="L2355" s="50"/>
      <c r="M2355" s="54"/>
      <c r="N2355" s="226"/>
      <c r="O2355" s="225"/>
      <c r="P2355" s="53"/>
      <c r="Q2355" s="50"/>
      <c r="R2355" s="34"/>
      <c r="S2355" s="34"/>
      <c r="T2355" s="53"/>
    </row>
    <row r="2356" spans="1:20" hidden="1">
      <c r="A2356" s="50"/>
      <c r="B2356" s="90"/>
      <c r="C2356" s="50"/>
      <c r="D2356" s="50"/>
      <c r="E2356" s="50"/>
      <c r="F2356" s="53"/>
      <c r="G2356" s="34"/>
      <c r="H2356" s="50"/>
      <c r="I2356" s="34"/>
      <c r="J2356" s="50"/>
      <c r="K2356" s="50"/>
      <c r="L2356" s="50"/>
      <c r="M2356" s="54"/>
      <c r="N2356" s="226"/>
      <c r="O2356" s="225"/>
      <c r="P2356" s="53"/>
      <c r="Q2356" s="50"/>
      <c r="R2356" s="34"/>
      <c r="S2356" s="34"/>
      <c r="T2356" s="53"/>
    </row>
    <row r="2357" spans="1:20" hidden="1">
      <c r="A2357" s="50"/>
      <c r="B2357" s="90"/>
      <c r="C2357" s="50"/>
      <c r="D2357" s="50"/>
      <c r="E2357" s="50"/>
      <c r="F2357" s="53"/>
      <c r="G2357" s="34"/>
      <c r="H2357" s="50"/>
      <c r="I2357" s="34"/>
      <c r="J2357" s="50"/>
      <c r="K2357" s="50"/>
      <c r="L2357" s="50"/>
      <c r="M2357" s="54"/>
      <c r="N2357" s="226"/>
      <c r="O2357" s="225"/>
      <c r="P2357" s="53"/>
      <c r="Q2357" s="50"/>
      <c r="R2357" s="34"/>
      <c r="S2357" s="34"/>
      <c r="T2357" s="53"/>
    </row>
    <row r="2358" spans="1:20" hidden="1">
      <c r="A2358" s="50"/>
      <c r="B2358" s="90"/>
      <c r="C2358" s="50"/>
      <c r="D2358" s="50"/>
      <c r="E2358" s="50"/>
      <c r="F2358" s="53"/>
      <c r="G2358" s="34"/>
      <c r="H2358" s="50"/>
      <c r="I2358" s="34"/>
      <c r="J2358" s="50"/>
      <c r="K2358" s="50"/>
      <c r="L2358" s="50"/>
      <c r="M2358" s="54"/>
      <c r="N2358" s="226"/>
      <c r="O2358" s="225"/>
      <c r="P2358" s="53"/>
      <c r="Q2358" s="50"/>
      <c r="R2358" s="34"/>
      <c r="S2358" s="34"/>
      <c r="T2358" s="53"/>
    </row>
    <row r="2359" spans="1:20" hidden="1">
      <c r="A2359" s="50"/>
      <c r="B2359" s="90"/>
      <c r="C2359" s="50"/>
      <c r="D2359" s="50"/>
      <c r="E2359" s="50"/>
      <c r="F2359" s="53"/>
      <c r="G2359" s="34"/>
      <c r="H2359" s="50"/>
      <c r="I2359" s="34"/>
      <c r="J2359" s="50"/>
      <c r="K2359" s="50"/>
      <c r="L2359" s="50"/>
      <c r="M2359" s="54"/>
      <c r="N2359" s="226"/>
      <c r="O2359" s="225"/>
      <c r="P2359" s="53"/>
      <c r="Q2359" s="50"/>
      <c r="R2359" s="34"/>
      <c r="S2359" s="34"/>
      <c r="T2359" s="53"/>
    </row>
    <row r="2360" spans="1:20" hidden="1">
      <c r="A2360" s="50"/>
      <c r="B2360" s="90"/>
      <c r="C2360" s="50"/>
      <c r="D2360" s="50"/>
      <c r="E2360" s="50"/>
      <c r="F2360" s="53"/>
      <c r="G2360" s="34"/>
      <c r="H2360" s="50"/>
      <c r="I2360" s="34"/>
      <c r="J2360" s="50"/>
      <c r="K2360" s="50"/>
      <c r="L2360" s="50"/>
      <c r="M2360" s="54"/>
      <c r="N2360" s="226"/>
      <c r="O2360" s="225"/>
      <c r="P2360" s="53"/>
      <c r="Q2360" s="50"/>
      <c r="R2360" s="34"/>
      <c r="S2360" s="34"/>
      <c r="T2360" s="53"/>
    </row>
    <row r="2361" spans="1:20" hidden="1">
      <c r="A2361" s="50"/>
      <c r="B2361" s="90"/>
      <c r="C2361" s="50"/>
      <c r="D2361" s="50"/>
      <c r="E2361" s="50"/>
      <c r="F2361" s="53"/>
      <c r="G2361" s="34"/>
      <c r="H2361" s="50"/>
      <c r="I2361" s="34"/>
      <c r="J2361" s="50"/>
      <c r="K2361" s="50"/>
      <c r="L2361" s="50"/>
      <c r="M2361" s="54"/>
      <c r="N2361" s="226"/>
      <c r="O2361" s="225"/>
      <c r="P2361" s="53"/>
      <c r="Q2361" s="50"/>
      <c r="R2361" s="34"/>
      <c r="S2361" s="34"/>
      <c r="T2361" s="53"/>
    </row>
    <row r="2362" spans="1:20" hidden="1">
      <c r="A2362" s="50"/>
      <c r="B2362" s="90"/>
      <c r="C2362" s="50"/>
      <c r="D2362" s="50"/>
      <c r="E2362" s="50"/>
      <c r="F2362" s="53"/>
      <c r="G2362" s="34"/>
      <c r="H2362" s="50"/>
      <c r="I2362" s="34"/>
      <c r="J2362" s="50"/>
      <c r="K2362" s="50"/>
      <c r="L2362" s="50"/>
      <c r="M2362" s="54"/>
      <c r="N2362" s="226"/>
      <c r="O2362" s="225"/>
      <c r="P2362" s="53"/>
      <c r="Q2362" s="50"/>
      <c r="R2362" s="34"/>
      <c r="S2362" s="34"/>
      <c r="T2362" s="53"/>
    </row>
    <row r="2363" spans="1:20" hidden="1">
      <c r="A2363" s="50"/>
      <c r="B2363" s="90"/>
      <c r="C2363" s="50"/>
      <c r="D2363" s="50"/>
      <c r="E2363" s="50"/>
      <c r="F2363" s="53"/>
      <c r="G2363" s="34"/>
      <c r="H2363" s="50"/>
      <c r="I2363" s="34"/>
      <c r="J2363" s="50"/>
      <c r="K2363" s="50"/>
      <c r="L2363" s="50"/>
      <c r="M2363" s="54"/>
      <c r="N2363" s="226"/>
      <c r="O2363" s="225"/>
      <c r="P2363" s="53"/>
      <c r="Q2363" s="50"/>
      <c r="R2363" s="34"/>
      <c r="S2363" s="34"/>
      <c r="T2363" s="53"/>
    </row>
    <row r="2364" spans="1:20" hidden="1">
      <c r="A2364" s="50"/>
      <c r="B2364" s="90"/>
      <c r="C2364" s="50"/>
      <c r="D2364" s="50"/>
      <c r="E2364" s="50"/>
      <c r="F2364" s="53"/>
      <c r="G2364" s="34"/>
      <c r="H2364" s="50"/>
      <c r="I2364" s="34"/>
      <c r="J2364" s="50"/>
      <c r="K2364" s="50"/>
      <c r="L2364" s="50"/>
      <c r="M2364" s="54"/>
      <c r="N2364" s="226"/>
      <c r="O2364" s="225"/>
      <c r="P2364" s="53"/>
      <c r="Q2364" s="50"/>
      <c r="R2364" s="34"/>
      <c r="S2364" s="34"/>
      <c r="T2364" s="53"/>
    </row>
    <row r="2365" spans="1:20" hidden="1">
      <c r="A2365" s="50"/>
      <c r="B2365" s="90"/>
      <c r="C2365" s="50"/>
      <c r="D2365" s="50"/>
      <c r="E2365" s="50"/>
      <c r="F2365" s="53"/>
      <c r="G2365" s="34"/>
      <c r="H2365" s="50"/>
      <c r="I2365" s="34"/>
      <c r="J2365" s="50"/>
      <c r="K2365" s="50"/>
      <c r="L2365" s="50"/>
      <c r="M2365" s="54"/>
      <c r="N2365" s="226"/>
      <c r="O2365" s="225"/>
      <c r="P2365" s="53"/>
      <c r="Q2365" s="50"/>
      <c r="R2365" s="34"/>
      <c r="S2365" s="34"/>
      <c r="T2365" s="53"/>
    </row>
    <row r="2366" spans="1:20" hidden="1">
      <c r="A2366" s="50"/>
      <c r="B2366" s="90"/>
      <c r="C2366" s="50"/>
      <c r="D2366" s="50"/>
      <c r="E2366" s="50"/>
      <c r="F2366" s="53"/>
      <c r="G2366" s="34"/>
      <c r="H2366" s="50"/>
      <c r="I2366" s="34"/>
      <c r="J2366" s="50"/>
      <c r="K2366" s="50"/>
      <c r="L2366" s="50"/>
      <c r="M2366" s="54"/>
      <c r="N2366" s="226"/>
      <c r="O2366" s="225"/>
      <c r="P2366" s="53"/>
      <c r="Q2366" s="50"/>
      <c r="R2366" s="34"/>
      <c r="S2366" s="34"/>
      <c r="T2366" s="53"/>
    </row>
    <row r="2367" spans="1:20" hidden="1">
      <c r="A2367" s="50"/>
      <c r="B2367" s="90"/>
      <c r="C2367" s="50"/>
      <c r="D2367" s="50"/>
      <c r="E2367" s="50"/>
      <c r="F2367" s="53"/>
      <c r="G2367" s="34"/>
      <c r="H2367" s="50"/>
      <c r="I2367" s="34"/>
      <c r="J2367" s="50"/>
      <c r="K2367" s="50"/>
      <c r="L2367" s="50"/>
      <c r="M2367" s="54"/>
      <c r="N2367" s="226"/>
      <c r="O2367" s="225"/>
      <c r="P2367" s="53"/>
      <c r="Q2367" s="50"/>
      <c r="R2367" s="34"/>
      <c r="S2367" s="34"/>
      <c r="T2367" s="53"/>
    </row>
    <row r="2368" spans="1:20" hidden="1">
      <c r="A2368" s="50"/>
      <c r="B2368" s="90"/>
      <c r="C2368" s="50"/>
      <c r="D2368" s="50"/>
      <c r="E2368" s="50"/>
      <c r="F2368" s="53"/>
      <c r="G2368" s="34"/>
      <c r="H2368" s="50"/>
      <c r="I2368" s="34"/>
      <c r="J2368" s="50"/>
      <c r="K2368" s="50"/>
      <c r="L2368" s="50"/>
      <c r="M2368" s="54"/>
      <c r="N2368" s="226"/>
      <c r="O2368" s="225"/>
      <c r="P2368" s="53"/>
      <c r="Q2368" s="50"/>
      <c r="R2368" s="34"/>
      <c r="S2368" s="34"/>
      <c r="T2368" s="53"/>
    </row>
    <row r="2369" spans="1:20" hidden="1">
      <c r="A2369" s="50"/>
      <c r="B2369" s="90"/>
      <c r="C2369" s="50"/>
      <c r="D2369" s="50"/>
      <c r="E2369" s="50"/>
      <c r="F2369" s="53"/>
      <c r="G2369" s="34"/>
      <c r="H2369" s="50"/>
      <c r="I2369" s="34"/>
      <c r="J2369" s="50"/>
      <c r="K2369" s="50"/>
      <c r="L2369" s="50"/>
      <c r="M2369" s="54"/>
      <c r="N2369" s="226"/>
      <c r="O2369" s="225"/>
      <c r="P2369" s="53"/>
      <c r="Q2369" s="50"/>
      <c r="R2369" s="34"/>
      <c r="S2369" s="34"/>
      <c r="T2369" s="53"/>
    </row>
    <row r="2370" spans="1:20" hidden="1">
      <c r="A2370" s="50"/>
      <c r="B2370" s="90"/>
      <c r="C2370" s="50"/>
      <c r="D2370" s="50"/>
      <c r="E2370" s="50"/>
      <c r="F2370" s="53"/>
      <c r="G2370" s="34"/>
      <c r="H2370" s="50"/>
      <c r="I2370" s="34"/>
      <c r="J2370" s="50"/>
      <c r="K2370" s="50"/>
      <c r="L2370" s="50"/>
      <c r="M2370" s="54"/>
      <c r="N2370" s="226"/>
      <c r="O2370" s="225"/>
      <c r="P2370" s="53"/>
      <c r="Q2370" s="50"/>
      <c r="R2370" s="34"/>
      <c r="S2370" s="34"/>
      <c r="T2370" s="53"/>
    </row>
    <row r="2371" spans="1:20" hidden="1">
      <c r="A2371" s="50"/>
      <c r="B2371" s="90"/>
      <c r="C2371" s="50"/>
      <c r="D2371" s="50"/>
      <c r="E2371" s="50"/>
      <c r="F2371" s="53"/>
      <c r="G2371" s="34"/>
      <c r="H2371" s="50"/>
      <c r="I2371" s="34"/>
      <c r="J2371" s="50"/>
      <c r="K2371" s="50"/>
      <c r="L2371" s="50"/>
      <c r="M2371" s="54"/>
      <c r="N2371" s="226"/>
      <c r="O2371" s="225"/>
      <c r="P2371" s="53"/>
      <c r="Q2371" s="50"/>
      <c r="R2371" s="34"/>
      <c r="S2371" s="34"/>
      <c r="T2371" s="53"/>
    </row>
    <row r="2372" spans="1:20" hidden="1">
      <c r="A2372" s="50"/>
      <c r="B2372" s="90"/>
      <c r="C2372" s="50"/>
      <c r="D2372" s="50"/>
      <c r="E2372" s="50"/>
      <c r="F2372" s="53"/>
      <c r="G2372" s="34"/>
      <c r="H2372" s="50"/>
      <c r="I2372" s="34"/>
      <c r="J2372" s="50"/>
      <c r="K2372" s="50"/>
      <c r="L2372" s="50"/>
      <c r="M2372" s="54"/>
      <c r="N2372" s="226"/>
      <c r="O2372" s="225"/>
      <c r="P2372" s="53"/>
      <c r="Q2372" s="50"/>
      <c r="R2372" s="34"/>
      <c r="S2372" s="34"/>
      <c r="T2372" s="53"/>
    </row>
    <row r="2373" spans="1:20" hidden="1">
      <c r="A2373" s="50"/>
      <c r="B2373" s="90"/>
      <c r="C2373" s="50"/>
      <c r="D2373" s="50"/>
      <c r="E2373" s="50"/>
      <c r="F2373" s="53"/>
      <c r="G2373" s="34"/>
      <c r="H2373" s="50"/>
      <c r="I2373" s="34"/>
      <c r="J2373" s="50"/>
      <c r="K2373" s="50"/>
      <c r="L2373" s="50"/>
      <c r="M2373" s="54"/>
      <c r="N2373" s="226"/>
      <c r="O2373" s="225"/>
      <c r="P2373" s="53"/>
      <c r="Q2373" s="50"/>
      <c r="R2373" s="34"/>
      <c r="S2373" s="34"/>
      <c r="T2373" s="53"/>
    </row>
    <row r="2374" spans="1:20" hidden="1">
      <c r="A2374" s="50"/>
      <c r="B2374" s="90"/>
      <c r="C2374" s="50"/>
      <c r="D2374" s="50"/>
      <c r="E2374" s="50"/>
      <c r="F2374" s="53"/>
      <c r="G2374" s="34"/>
      <c r="H2374" s="50"/>
      <c r="I2374" s="34"/>
      <c r="J2374" s="50"/>
      <c r="K2374" s="50"/>
      <c r="L2374" s="50"/>
      <c r="M2374" s="54"/>
      <c r="N2374" s="226"/>
      <c r="O2374" s="225"/>
      <c r="P2374" s="53"/>
      <c r="Q2374" s="50"/>
      <c r="R2374" s="34"/>
      <c r="S2374" s="34"/>
      <c r="T2374" s="53"/>
    </row>
    <row r="2375" spans="1:20" hidden="1">
      <c r="A2375" s="50"/>
      <c r="B2375" s="90"/>
      <c r="C2375" s="50"/>
      <c r="D2375" s="50"/>
      <c r="E2375" s="50"/>
      <c r="F2375" s="53"/>
      <c r="G2375" s="34"/>
      <c r="H2375" s="50"/>
      <c r="I2375" s="34"/>
      <c r="J2375" s="50"/>
      <c r="K2375" s="50"/>
      <c r="L2375" s="50"/>
      <c r="M2375" s="54"/>
      <c r="N2375" s="226"/>
      <c r="O2375" s="225"/>
      <c r="P2375" s="53"/>
      <c r="Q2375" s="50"/>
      <c r="R2375" s="34"/>
      <c r="S2375" s="34"/>
      <c r="T2375" s="53"/>
    </row>
    <row r="2376" spans="1:20" hidden="1">
      <c r="A2376" s="50"/>
      <c r="B2376" s="90"/>
      <c r="C2376" s="50"/>
      <c r="D2376" s="50"/>
      <c r="E2376" s="50"/>
      <c r="F2376" s="53"/>
      <c r="G2376" s="34"/>
      <c r="H2376" s="50"/>
      <c r="I2376" s="34"/>
      <c r="J2376" s="50"/>
      <c r="K2376" s="50"/>
      <c r="L2376" s="50"/>
      <c r="M2376" s="54"/>
      <c r="N2376" s="226"/>
      <c r="O2376" s="225"/>
      <c r="P2376" s="53"/>
      <c r="Q2376" s="50"/>
      <c r="R2376" s="34"/>
      <c r="S2376" s="34"/>
      <c r="T2376" s="53"/>
    </row>
    <row r="2377" spans="1:20" hidden="1">
      <c r="A2377" s="50"/>
      <c r="B2377" s="90"/>
      <c r="C2377" s="50"/>
      <c r="D2377" s="50"/>
      <c r="E2377" s="50"/>
      <c r="F2377" s="53"/>
      <c r="G2377" s="34"/>
      <c r="H2377" s="50"/>
      <c r="I2377" s="34"/>
      <c r="J2377" s="50"/>
      <c r="K2377" s="50"/>
      <c r="L2377" s="50"/>
      <c r="M2377" s="54"/>
      <c r="N2377" s="226"/>
      <c r="O2377" s="225"/>
      <c r="P2377" s="53"/>
      <c r="Q2377" s="50"/>
      <c r="R2377" s="34"/>
      <c r="S2377" s="34"/>
      <c r="T2377" s="53"/>
    </row>
    <row r="2378" spans="1:20" hidden="1">
      <c r="A2378" s="50"/>
      <c r="B2378" s="90"/>
      <c r="C2378" s="50"/>
      <c r="D2378" s="50"/>
      <c r="E2378" s="50"/>
      <c r="F2378" s="53"/>
      <c r="G2378" s="34"/>
      <c r="H2378" s="50"/>
      <c r="I2378" s="34"/>
      <c r="J2378" s="50"/>
      <c r="K2378" s="50"/>
      <c r="L2378" s="50"/>
      <c r="M2378" s="54"/>
      <c r="N2378" s="226"/>
      <c r="O2378" s="225"/>
      <c r="P2378" s="53"/>
      <c r="Q2378" s="50"/>
      <c r="R2378" s="34"/>
      <c r="S2378" s="34"/>
      <c r="T2378" s="53"/>
    </row>
    <row r="2379" spans="1:20" hidden="1">
      <c r="A2379" s="50"/>
      <c r="B2379" s="90"/>
      <c r="C2379" s="50"/>
      <c r="D2379" s="50"/>
      <c r="E2379" s="50"/>
      <c r="F2379" s="53"/>
      <c r="G2379" s="34"/>
      <c r="H2379" s="50"/>
      <c r="I2379" s="34"/>
      <c r="J2379" s="50"/>
      <c r="K2379" s="50"/>
      <c r="L2379" s="50"/>
      <c r="M2379" s="54"/>
      <c r="N2379" s="226"/>
      <c r="O2379" s="225"/>
      <c r="P2379" s="53"/>
      <c r="Q2379" s="50"/>
      <c r="R2379" s="34"/>
      <c r="S2379" s="34"/>
      <c r="T2379" s="53"/>
    </row>
    <row r="2380" spans="1:20" hidden="1">
      <c r="A2380" s="50"/>
      <c r="B2380" s="90"/>
      <c r="C2380" s="50"/>
      <c r="D2380" s="50"/>
      <c r="E2380" s="50"/>
      <c r="F2380" s="53"/>
      <c r="G2380" s="34"/>
      <c r="H2380" s="50"/>
      <c r="I2380" s="34"/>
      <c r="J2380" s="50"/>
      <c r="K2380" s="50"/>
      <c r="L2380" s="50"/>
      <c r="M2380" s="54"/>
      <c r="N2380" s="226"/>
      <c r="O2380" s="225"/>
      <c r="P2380" s="53"/>
      <c r="Q2380" s="50"/>
      <c r="R2380" s="34"/>
      <c r="S2380" s="34"/>
      <c r="T2380" s="53"/>
    </row>
    <row r="2381" spans="1:20" hidden="1">
      <c r="A2381" s="50"/>
      <c r="B2381" s="90"/>
      <c r="C2381" s="50"/>
      <c r="D2381" s="50"/>
      <c r="E2381" s="50"/>
      <c r="F2381" s="53"/>
      <c r="G2381" s="34"/>
      <c r="H2381" s="50"/>
      <c r="I2381" s="34"/>
      <c r="J2381" s="50"/>
      <c r="K2381" s="50"/>
      <c r="L2381" s="50"/>
      <c r="M2381" s="54"/>
      <c r="N2381" s="226"/>
      <c r="O2381" s="225"/>
      <c r="P2381" s="53"/>
      <c r="Q2381" s="50"/>
      <c r="R2381" s="34"/>
      <c r="S2381" s="34"/>
      <c r="T2381" s="53"/>
    </row>
    <row r="2382" spans="1:20" hidden="1">
      <c r="A2382" s="50"/>
      <c r="B2382" s="90"/>
      <c r="C2382" s="50"/>
      <c r="D2382" s="50"/>
      <c r="E2382" s="50"/>
      <c r="F2382" s="53"/>
      <c r="G2382" s="34"/>
      <c r="H2382" s="50"/>
      <c r="I2382" s="34"/>
      <c r="J2382" s="50"/>
      <c r="K2382" s="50"/>
      <c r="L2382" s="50"/>
      <c r="M2382" s="54"/>
      <c r="N2382" s="226"/>
      <c r="O2382" s="225"/>
      <c r="P2382" s="53"/>
      <c r="Q2382" s="50"/>
      <c r="R2382" s="34"/>
      <c r="S2382" s="34"/>
      <c r="T2382" s="53"/>
    </row>
    <row r="2383" spans="1:20" hidden="1">
      <c r="A2383" s="50"/>
      <c r="B2383" s="90"/>
      <c r="C2383" s="50"/>
      <c r="D2383" s="50"/>
      <c r="E2383" s="50"/>
      <c r="F2383" s="53"/>
      <c r="G2383" s="34"/>
      <c r="H2383" s="50"/>
      <c r="I2383" s="34"/>
      <c r="J2383" s="50"/>
      <c r="K2383" s="50"/>
      <c r="L2383" s="50"/>
      <c r="M2383" s="54"/>
      <c r="N2383" s="226"/>
      <c r="O2383" s="225"/>
      <c r="P2383" s="53"/>
      <c r="Q2383" s="50"/>
      <c r="R2383" s="34"/>
      <c r="S2383" s="34"/>
      <c r="T2383" s="53"/>
    </row>
    <row r="2384" spans="1:20" hidden="1">
      <c r="A2384" s="50"/>
      <c r="B2384" s="90"/>
      <c r="C2384" s="50"/>
      <c r="D2384" s="50"/>
      <c r="E2384" s="50"/>
      <c r="F2384" s="53"/>
      <c r="G2384" s="34"/>
      <c r="H2384" s="50"/>
      <c r="I2384" s="34"/>
      <c r="J2384" s="50"/>
      <c r="K2384" s="50"/>
      <c r="L2384" s="50"/>
      <c r="M2384" s="54"/>
      <c r="N2384" s="226"/>
      <c r="O2384" s="225"/>
      <c r="P2384" s="53"/>
      <c r="Q2384" s="50"/>
      <c r="R2384" s="34"/>
      <c r="S2384" s="34"/>
      <c r="T2384" s="53"/>
    </row>
    <row r="2385" spans="1:20" hidden="1">
      <c r="A2385" s="50"/>
      <c r="B2385" s="90"/>
      <c r="C2385" s="50"/>
      <c r="D2385" s="50"/>
      <c r="E2385" s="50"/>
      <c r="F2385" s="53"/>
      <c r="G2385" s="34"/>
      <c r="H2385" s="50"/>
      <c r="I2385" s="34"/>
      <c r="J2385" s="50"/>
      <c r="K2385" s="50"/>
      <c r="L2385" s="50"/>
      <c r="M2385" s="54"/>
      <c r="N2385" s="226"/>
      <c r="O2385" s="225"/>
      <c r="P2385" s="53"/>
      <c r="Q2385" s="50"/>
      <c r="R2385" s="34"/>
      <c r="S2385" s="34"/>
      <c r="T2385" s="53"/>
    </row>
    <row r="2386" spans="1:20" hidden="1">
      <c r="A2386" s="50"/>
      <c r="B2386" s="90"/>
      <c r="C2386" s="50"/>
      <c r="D2386" s="50"/>
      <c r="E2386" s="50"/>
      <c r="F2386" s="53"/>
      <c r="G2386" s="34"/>
      <c r="H2386" s="50"/>
      <c r="I2386" s="34"/>
      <c r="J2386" s="50"/>
      <c r="K2386" s="50"/>
      <c r="L2386" s="50"/>
      <c r="M2386" s="54"/>
      <c r="N2386" s="226"/>
      <c r="O2386" s="225"/>
      <c r="P2386" s="53"/>
      <c r="Q2386" s="50"/>
      <c r="R2386" s="34"/>
      <c r="S2386" s="34"/>
      <c r="T2386" s="53"/>
    </row>
    <row r="2387" spans="1:20" hidden="1">
      <c r="A2387" s="50"/>
      <c r="B2387" s="90"/>
      <c r="C2387" s="50"/>
      <c r="D2387" s="50"/>
      <c r="E2387" s="50"/>
      <c r="F2387" s="53"/>
      <c r="G2387" s="34"/>
      <c r="H2387" s="50"/>
      <c r="I2387" s="34"/>
      <c r="J2387" s="50"/>
      <c r="K2387" s="50"/>
      <c r="L2387" s="50"/>
      <c r="M2387" s="54"/>
      <c r="N2387" s="226"/>
      <c r="O2387" s="225"/>
      <c r="P2387" s="53"/>
      <c r="Q2387" s="50"/>
      <c r="R2387" s="34"/>
      <c r="S2387" s="34"/>
      <c r="T2387" s="53"/>
    </row>
    <row r="2388" spans="1:20" hidden="1">
      <c r="A2388" s="50"/>
      <c r="B2388" s="90"/>
      <c r="C2388" s="50"/>
      <c r="D2388" s="50"/>
      <c r="E2388" s="50"/>
      <c r="F2388" s="53"/>
      <c r="G2388" s="34"/>
      <c r="H2388" s="50"/>
      <c r="I2388" s="34"/>
      <c r="J2388" s="50"/>
      <c r="K2388" s="50"/>
      <c r="L2388" s="50"/>
      <c r="M2388" s="54"/>
      <c r="N2388" s="226"/>
      <c r="O2388" s="225"/>
      <c r="P2388" s="53"/>
      <c r="Q2388" s="50"/>
      <c r="R2388" s="34"/>
      <c r="S2388" s="34"/>
      <c r="T2388" s="53"/>
    </row>
    <row r="2389" spans="1:20" hidden="1">
      <c r="A2389" s="50"/>
      <c r="B2389" s="90"/>
      <c r="C2389" s="50"/>
      <c r="D2389" s="50"/>
      <c r="E2389" s="50"/>
      <c r="F2389" s="53"/>
      <c r="G2389" s="34"/>
      <c r="H2389" s="50"/>
      <c r="I2389" s="34"/>
      <c r="J2389" s="50"/>
      <c r="K2389" s="50"/>
      <c r="L2389" s="50"/>
      <c r="M2389" s="54"/>
      <c r="N2389" s="226"/>
      <c r="O2389" s="225"/>
      <c r="P2389" s="53"/>
      <c r="Q2389" s="50"/>
      <c r="R2389" s="34"/>
      <c r="S2389" s="34"/>
      <c r="T2389" s="53"/>
    </row>
    <row r="2390" spans="1:20" hidden="1">
      <c r="A2390" s="50"/>
      <c r="B2390" s="90"/>
      <c r="C2390" s="50"/>
      <c r="D2390" s="50"/>
      <c r="E2390" s="50"/>
      <c r="F2390" s="53"/>
      <c r="G2390" s="34"/>
      <c r="H2390" s="50"/>
      <c r="I2390" s="34"/>
      <c r="J2390" s="50"/>
      <c r="K2390" s="50"/>
      <c r="L2390" s="50"/>
      <c r="M2390" s="54"/>
      <c r="N2390" s="226"/>
      <c r="O2390" s="225"/>
      <c r="P2390" s="53"/>
      <c r="Q2390" s="50"/>
      <c r="R2390" s="34"/>
      <c r="S2390" s="34"/>
      <c r="T2390" s="53"/>
    </row>
    <row r="2391" spans="1:20" hidden="1">
      <c r="A2391" s="50"/>
      <c r="B2391" s="90"/>
      <c r="C2391" s="50"/>
      <c r="D2391" s="50"/>
      <c r="E2391" s="50"/>
      <c r="F2391" s="53"/>
      <c r="G2391" s="34"/>
      <c r="H2391" s="50"/>
      <c r="I2391" s="34"/>
      <c r="J2391" s="50"/>
      <c r="K2391" s="50"/>
      <c r="L2391" s="50"/>
      <c r="M2391" s="54"/>
      <c r="N2391" s="226"/>
      <c r="O2391" s="225"/>
      <c r="P2391" s="53"/>
      <c r="Q2391" s="50"/>
      <c r="R2391" s="34"/>
      <c r="S2391" s="34"/>
      <c r="T2391" s="53"/>
    </row>
    <row r="2392" spans="1:20" hidden="1">
      <c r="A2392" s="50"/>
      <c r="B2392" s="90"/>
      <c r="C2392" s="50"/>
      <c r="D2392" s="50"/>
      <c r="E2392" s="50"/>
      <c r="F2392" s="53"/>
      <c r="G2392" s="34"/>
      <c r="H2392" s="50"/>
      <c r="I2392" s="34"/>
      <c r="J2392" s="50"/>
      <c r="K2392" s="50"/>
      <c r="L2392" s="50"/>
      <c r="M2392" s="54"/>
      <c r="N2392" s="226"/>
      <c r="O2392" s="225"/>
      <c r="P2392" s="53"/>
      <c r="Q2392" s="50"/>
      <c r="R2392" s="34"/>
      <c r="S2392" s="34"/>
      <c r="T2392" s="53"/>
    </row>
    <row r="2393" spans="1:20" hidden="1">
      <c r="A2393" s="50"/>
      <c r="B2393" s="90"/>
      <c r="C2393" s="50"/>
      <c r="D2393" s="50"/>
      <c r="E2393" s="50"/>
      <c r="F2393" s="53"/>
      <c r="G2393" s="34"/>
      <c r="H2393" s="50"/>
      <c r="I2393" s="34"/>
      <c r="J2393" s="50"/>
      <c r="K2393" s="50"/>
      <c r="L2393" s="50"/>
      <c r="M2393" s="54"/>
      <c r="N2393" s="226"/>
      <c r="O2393" s="225"/>
      <c r="P2393" s="53"/>
      <c r="Q2393" s="50"/>
      <c r="R2393" s="34"/>
      <c r="S2393" s="34"/>
      <c r="T2393" s="53"/>
    </row>
    <row r="2394" spans="1:20" hidden="1">
      <c r="A2394" s="50"/>
      <c r="B2394" s="90"/>
      <c r="C2394" s="50"/>
      <c r="D2394" s="50"/>
      <c r="E2394" s="50"/>
      <c r="F2394" s="53"/>
      <c r="G2394" s="34"/>
      <c r="H2394" s="50"/>
      <c r="I2394" s="34"/>
      <c r="J2394" s="50"/>
      <c r="K2394" s="50"/>
      <c r="L2394" s="50"/>
      <c r="M2394" s="54"/>
      <c r="N2394" s="226"/>
      <c r="O2394" s="225"/>
      <c r="P2394" s="53"/>
      <c r="Q2394" s="50"/>
      <c r="R2394" s="34"/>
      <c r="S2394" s="34"/>
      <c r="T2394" s="53"/>
    </row>
    <row r="2395" spans="1:20" hidden="1">
      <c r="A2395" s="50"/>
      <c r="B2395" s="90"/>
      <c r="C2395" s="50"/>
      <c r="D2395" s="50"/>
      <c r="E2395" s="50"/>
      <c r="F2395" s="53"/>
      <c r="G2395" s="34"/>
      <c r="H2395" s="50"/>
      <c r="I2395" s="34"/>
      <c r="J2395" s="50"/>
      <c r="K2395" s="50"/>
      <c r="L2395" s="50"/>
      <c r="M2395" s="54"/>
      <c r="N2395" s="226"/>
      <c r="O2395" s="225"/>
      <c r="P2395" s="53"/>
      <c r="Q2395" s="50"/>
      <c r="R2395" s="34"/>
      <c r="S2395" s="34"/>
      <c r="T2395" s="53"/>
    </row>
    <row r="2396" spans="1:20" hidden="1">
      <c r="A2396" s="50"/>
      <c r="B2396" s="90"/>
      <c r="C2396" s="50"/>
      <c r="D2396" s="50"/>
      <c r="E2396" s="50"/>
      <c r="F2396" s="53"/>
      <c r="G2396" s="34"/>
      <c r="H2396" s="50"/>
      <c r="I2396" s="34"/>
      <c r="J2396" s="50"/>
      <c r="K2396" s="50"/>
      <c r="L2396" s="50"/>
      <c r="M2396" s="54"/>
      <c r="N2396" s="226"/>
      <c r="O2396" s="225"/>
      <c r="P2396" s="53"/>
      <c r="Q2396" s="50"/>
      <c r="R2396" s="34"/>
      <c r="S2396" s="34"/>
      <c r="T2396" s="53"/>
    </row>
    <row r="2397" spans="1:20" hidden="1">
      <c r="A2397" s="50"/>
      <c r="B2397" s="90"/>
      <c r="C2397" s="50"/>
      <c r="D2397" s="50"/>
      <c r="E2397" s="50"/>
      <c r="F2397" s="53"/>
      <c r="G2397" s="34"/>
      <c r="H2397" s="50"/>
      <c r="I2397" s="34"/>
      <c r="J2397" s="50"/>
      <c r="K2397" s="50"/>
      <c r="L2397" s="50"/>
      <c r="M2397" s="54"/>
      <c r="N2397" s="226"/>
      <c r="O2397" s="225"/>
      <c r="P2397" s="53"/>
      <c r="Q2397" s="50"/>
      <c r="R2397" s="34"/>
      <c r="S2397" s="34"/>
      <c r="T2397" s="53"/>
    </row>
    <row r="2398" spans="1:20" hidden="1">
      <c r="A2398" s="50"/>
      <c r="B2398" s="90"/>
      <c r="C2398" s="50"/>
      <c r="D2398" s="50"/>
      <c r="E2398" s="50"/>
      <c r="F2398" s="53"/>
      <c r="G2398" s="34"/>
      <c r="H2398" s="50"/>
      <c r="I2398" s="34"/>
      <c r="J2398" s="50"/>
      <c r="K2398" s="50"/>
      <c r="L2398" s="50"/>
      <c r="M2398" s="54"/>
      <c r="N2398" s="226"/>
      <c r="O2398" s="225"/>
      <c r="P2398" s="53"/>
      <c r="Q2398" s="50"/>
      <c r="R2398" s="34"/>
      <c r="S2398" s="34"/>
      <c r="T2398" s="53"/>
    </row>
    <row r="2399" spans="1:20" hidden="1">
      <c r="A2399" s="50"/>
      <c r="B2399" s="90"/>
      <c r="C2399" s="50"/>
      <c r="D2399" s="50"/>
      <c r="E2399" s="50"/>
      <c r="F2399" s="53"/>
      <c r="G2399" s="34"/>
      <c r="H2399" s="50"/>
      <c r="I2399" s="34"/>
      <c r="J2399" s="50"/>
      <c r="K2399" s="50"/>
      <c r="L2399" s="50"/>
      <c r="M2399" s="54"/>
      <c r="N2399" s="226"/>
      <c r="O2399" s="225"/>
      <c r="P2399" s="53"/>
      <c r="Q2399" s="50"/>
      <c r="R2399" s="34"/>
      <c r="S2399" s="34"/>
      <c r="T2399" s="53"/>
    </row>
    <row r="2400" spans="1:20" hidden="1">
      <c r="A2400" s="50"/>
      <c r="B2400" s="90"/>
      <c r="C2400" s="50"/>
      <c r="D2400" s="50"/>
      <c r="E2400" s="50"/>
      <c r="F2400" s="53"/>
      <c r="G2400" s="34"/>
      <c r="H2400" s="50"/>
      <c r="I2400" s="34"/>
      <c r="J2400" s="50"/>
      <c r="K2400" s="50"/>
      <c r="L2400" s="50"/>
      <c r="M2400" s="54"/>
      <c r="N2400" s="226"/>
      <c r="O2400" s="225"/>
      <c r="P2400" s="53"/>
      <c r="Q2400" s="50"/>
      <c r="R2400" s="34"/>
      <c r="S2400" s="34"/>
      <c r="T2400" s="53"/>
    </row>
    <row r="2401" spans="1:20" hidden="1">
      <c r="A2401" s="50"/>
      <c r="B2401" s="90"/>
      <c r="C2401" s="50"/>
      <c r="D2401" s="50"/>
      <c r="E2401" s="50"/>
      <c r="F2401" s="53"/>
      <c r="G2401" s="34"/>
      <c r="H2401" s="50"/>
      <c r="I2401" s="34"/>
      <c r="J2401" s="50"/>
      <c r="K2401" s="50"/>
      <c r="L2401" s="50"/>
      <c r="M2401" s="54"/>
      <c r="N2401" s="226"/>
      <c r="O2401" s="225"/>
      <c r="P2401" s="53"/>
      <c r="Q2401" s="50"/>
      <c r="R2401" s="34"/>
      <c r="S2401" s="34"/>
      <c r="T2401" s="53"/>
    </row>
    <row r="2402" spans="1:20" hidden="1">
      <c r="A2402" s="50"/>
      <c r="B2402" s="90"/>
      <c r="C2402" s="50"/>
      <c r="D2402" s="50"/>
      <c r="E2402" s="50"/>
      <c r="F2402" s="53"/>
      <c r="G2402" s="34"/>
      <c r="H2402" s="50"/>
      <c r="I2402" s="34"/>
      <c r="J2402" s="50"/>
      <c r="K2402" s="50"/>
      <c r="L2402" s="50"/>
      <c r="M2402" s="54"/>
      <c r="N2402" s="226"/>
      <c r="O2402" s="225"/>
      <c r="P2402" s="53"/>
      <c r="Q2402" s="50"/>
      <c r="R2402" s="34"/>
      <c r="S2402" s="34"/>
      <c r="T2402" s="91"/>
    </row>
    <row r="2403" spans="1:20" hidden="1">
      <c r="A2403" s="50"/>
      <c r="B2403" s="90"/>
      <c r="C2403" s="50"/>
      <c r="D2403" s="50"/>
      <c r="E2403" s="50"/>
      <c r="F2403" s="53"/>
      <c r="G2403" s="34"/>
      <c r="H2403" s="50"/>
      <c r="I2403" s="34"/>
      <c r="J2403" s="50"/>
      <c r="K2403" s="50"/>
      <c r="L2403" s="50"/>
      <c r="M2403" s="54"/>
      <c r="N2403" s="226"/>
      <c r="O2403" s="225"/>
      <c r="P2403" s="53"/>
      <c r="Q2403" s="50"/>
      <c r="R2403" s="34"/>
      <c r="S2403" s="34"/>
      <c r="T2403" s="91"/>
    </row>
    <row r="2404" spans="1:20" hidden="1">
      <c r="A2404" s="50"/>
      <c r="B2404" s="90"/>
      <c r="C2404" s="50"/>
      <c r="D2404" s="50"/>
      <c r="E2404" s="50"/>
      <c r="F2404" s="53"/>
      <c r="G2404" s="34"/>
      <c r="H2404" s="50"/>
      <c r="I2404" s="34"/>
      <c r="J2404" s="50"/>
      <c r="K2404" s="50"/>
      <c r="L2404" s="50"/>
      <c r="M2404" s="54"/>
      <c r="N2404" s="226"/>
      <c r="O2404" s="225"/>
      <c r="P2404" s="53"/>
      <c r="Q2404" s="50"/>
      <c r="R2404" s="34"/>
      <c r="S2404" s="34"/>
      <c r="T2404" s="91"/>
    </row>
    <row r="2405" spans="1:20" hidden="1">
      <c r="A2405" s="50"/>
      <c r="B2405" s="90"/>
      <c r="C2405" s="50"/>
      <c r="D2405" s="50"/>
      <c r="E2405" s="50"/>
      <c r="F2405" s="53"/>
      <c r="G2405" s="34"/>
      <c r="H2405" s="50"/>
      <c r="I2405" s="34"/>
      <c r="J2405" s="50"/>
      <c r="K2405" s="50"/>
      <c r="L2405" s="50"/>
      <c r="M2405" s="54"/>
      <c r="N2405" s="226"/>
      <c r="O2405" s="225"/>
      <c r="P2405" s="53"/>
      <c r="Q2405" s="50"/>
      <c r="R2405" s="34"/>
      <c r="S2405" s="34"/>
      <c r="T2405" s="91"/>
    </row>
    <row r="2406" spans="1:20" hidden="1">
      <c r="A2406" s="50"/>
      <c r="B2406" s="90"/>
      <c r="C2406" s="50"/>
      <c r="D2406" s="50"/>
      <c r="E2406" s="50"/>
      <c r="F2406" s="53"/>
      <c r="G2406" s="34"/>
      <c r="H2406" s="50"/>
      <c r="I2406" s="34"/>
      <c r="J2406" s="50"/>
      <c r="K2406" s="50"/>
      <c r="L2406" s="50"/>
      <c r="M2406" s="54"/>
      <c r="N2406" s="226"/>
      <c r="O2406" s="225"/>
      <c r="P2406" s="53"/>
      <c r="Q2406" s="50"/>
      <c r="R2406" s="34"/>
      <c r="S2406" s="34"/>
      <c r="T2406" s="91"/>
    </row>
    <row r="2407" spans="1:20" hidden="1">
      <c r="A2407" s="50"/>
      <c r="B2407" s="90"/>
      <c r="C2407" s="50"/>
      <c r="D2407" s="50"/>
      <c r="E2407" s="50"/>
      <c r="F2407" s="53"/>
      <c r="G2407" s="34"/>
      <c r="H2407" s="50"/>
      <c r="I2407" s="34"/>
      <c r="J2407" s="50"/>
      <c r="K2407" s="50"/>
      <c r="L2407" s="50"/>
      <c r="M2407" s="54"/>
      <c r="N2407" s="226"/>
      <c r="O2407" s="225"/>
      <c r="P2407" s="53"/>
      <c r="Q2407" s="50"/>
      <c r="R2407" s="34"/>
      <c r="S2407" s="34"/>
      <c r="T2407" s="91"/>
    </row>
    <row r="2408" spans="1:20" hidden="1">
      <c r="A2408" s="50"/>
      <c r="B2408" s="90"/>
      <c r="C2408" s="50"/>
      <c r="D2408" s="50"/>
      <c r="E2408" s="50"/>
      <c r="F2408" s="53"/>
      <c r="G2408" s="34"/>
      <c r="H2408" s="50"/>
      <c r="I2408" s="34"/>
      <c r="J2408" s="50"/>
      <c r="K2408" s="50"/>
      <c r="L2408" s="50"/>
      <c r="M2408" s="54"/>
      <c r="N2408" s="226"/>
      <c r="O2408" s="225"/>
      <c r="P2408" s="53"/>
      <c r="Q2408" s="50"/>
      <c r="R2408" s="34"/>
      <c r="S2408" s="34"/>
      <c r="T2408" s="91"/>
    </row>
    <row r="2409" spans="1:20" hidden="1">
      <c r="A2409" s="50"/>
      <c r="B2409" s="90"/>
      <c r="C2409" s="50"/>
      <c r="D2409" s="50"/>
      <c r="E2409" s="50"/>
      <c r="F2409" s="53"/>
      <c r="G2409" s="34"/>
      <c r="H2409" s="50"/>
      <c r="I2409" s="34"/>
      <c r="J2409" s="50"/>
      <c r="K2409" s="50"/>
      <c r="L2409" s="50"/>
      <c r="M2409" s="54"/>
      <c r="N2409" s="226"/>
      <c r="O2409" s="225"/>
      <c r="P2409" s="53"/>
      <c r="Q2409" s="50"/>
      <c r="R2409" s="34"/>
      <c r="S2409" s="34"/>
      <c r="T2409" s="91"/>
    </row>
    <row r="2410" spans="1:20" hidden="1">
      <c r="A2410" s="50"/>
      <c r="B2410" s="90"/>
      <c r="C2410" s="50"/>
      <c r="D2410" s="50"/>
      <c r="E2410" s="50"/>
      <c r="F2410" s="53"/>
      <c r="G2410" s="34"/>
      <c r="H2410" s="50"/>
      <c r="I2410" s="34"/>
      <c r="J2410" s="50"/>
      <c r="K2410" s="50"/>
      <c r="L2410" s="50"/>
      <c r="M2410" s="54"/>
      <c r="N2410" s="226"/>
      <c r="O2410" s="225"/>
      <c r="P2410" s="53"/>
      <c r="Q2410" s="50"/>
      <c r="R2410" s="34"/>
      <c r="S2410" s="34"/>
      <c r="T2410" s="91"/>
    </row>
    <row r="2411" spans="1:20" hidden="1">
      <c r="A2411" s="50"/>
      <c r="B2411" s="90"/>
      <c r="C2411" s="50"/>
      <c r="D2411" s="50"/>
      <c r="E2411" s="50"/>
      <c r="F2411" s="53"/>
      <c r="G2411" s="34"/>
      <c r="H2411" s="50"/>
      <c r="I2411" s="34"/>
      <c r="J2411" s="50"/>
      <c r="K2411" s="50"/>
      <c r="L2411" s="50"/>
      <c r="M2411" s="54"/>
      <c r="N2411" s="226"/>
      <c r="O2411" s="225"/>
      <c r="P2411" s="53"/>
      <c r="Q2411" s="50"/>
      <c r="R2411" s="34"/>
      <c r="S2411" s="34"/>
      <c r="T2411" s="91"/>
    </row>
    <row r="2412" spans="1:20" hidden="1">
      <c r="A2412" s="50"/>
      <c r="B2412" s="90"/>
      <c r="C2412" s="50"/>
      <c r="D2412" s="50"/>
      <c r="E2412" s="50"/>
      <c r="F2412" s="53"/>
      <c r="G2412" s="34"/>
      <c r="H2412" s="50"/>
      <c r="I2412" s="34"/>
      <c r="J2412" s="50"/>
      <c r="K2412" s="50"/>
      <c r="L2412" s="50"/>
      <c r="M2412" s="54"/>
      <c r="N2412" s="226"/>
      <c r="O2412" s="225"/>
      <c r="P2412" s="53"/>
      <c r="Q2412" s="50"/>
      <c r="R2412" s="34"/>
      <c r="S2412" s="34"/>
      <c r="T2412" s="91"/>
    </row>
    <row r="2413" spans="1:20" hidden="1">
      <c r="A2413" s="50"/>
      <c r="B2413" s="90"/>
      <c r="C2413" s="50"/>
      <c r="D2413" s="50"/>
      <c r="E2413" s="50"/>
      <c r="F2413" s="53"/>
      <c r="G2413" s="34"/>
      <c r="H2413" s="50"/>
      <c r="I2413" s="34"/>
      <c r="J2413" s="50"/>
      <c r="K2413" s="50"/>
      <c r="L2413" s="50"/>
      <c r="M2413" s="54"/>
      <c r="N2413" s="226"/>
      <c r="O2413" s="225"/>
      <c r="P2413" s="53"/>
      <c r="Q2413" s="50"/>
      <c r="R2413" s="34"/>
      <c r="S2413" s="34"/>
      <c r="T2413" s="91"/>
    </row>
    <row r="2414" spans="1:20" hidden="1">
      <c r="A2414" s="50"/>
      <c r="B2414" s="90"/>
      <c r="C2414" s="50"/>
      <c r="D2414" s="50"/>
      <c r="E2414" s="50"/>
      <c r="F2414" s="53"/>
      <c r="G2414" s="34"/>
      <c r="H2414" s="50"/>
      <c r="I2414" s="34"/>
      <c r="J2414" s="50"/>
      <c r="K2414" s="50"/>
      <c r="L2414" s="50"/>
      <c r="M2414" s="54"/>
      <c r="N2414" s="226"/>
      <c r="O2414" s="225"/>
      <c r="P2414" s="53"/>
      <c r="Q2414" s="50"/>
      <c r="R2414" s="34"/>
      <c r="S2414" s="34"/>
      <c r="T2414" s="91"/>
    </row>
    <row r="2415" spans="1:20" hidden="1">
      <c r="A2415" s="50"/>
      <c r="B2415" s="90"/>
      <c r="C2415" s="50"/>
      <c r="D2415" s="50"/>
      <c r="E2415" s="50"/>
      <c r="F2415" s="53"/>
      <c r="G2415" s="34"/>
      <c r="H2415" s="50"/>
      <c r="I2415" s="34"/>
      <c r="J2415" s="50"/>
      <c r="K2415" s="50"/>
      <c r="L2415" s="50"/>
      <c r="M2415" s="54"/>
      <c r="N2415" s="226"/>
      <c r="O2415" s="225"/>
      <c r="P2415" s="53"/>
      <c r="Q2415" s="50"/>
      <c r="R2415" s="34"/>
      <c r="S2415" s="34"/>
      <c r="T2415" s="91"/>
    </row>
    <row r="2416" spans="1:20" hidden="1">
      <c r="A2416" s="50"/>
      <c r="B2416" s="90"/>
      <c r="C2416" s="50"/>
      <c r="D2416" s="50"/>
      <c r="E2416" s="50"/>
      <c r="F2416" s="53"/>
      <c r="G2416" s="34"/>
      <c r="H2416" s="50"/>
      <c r="I2416" s="34"/>
      <c r="J2416" s="50"/>
      <c r="K2416" s="50"/>
      <c r="L2416" s="50"/>
      <c r="M2416" s="54"/>
      <c r="N2416" s="226"/>
      <c r="O2416" s="225"/>
      <c r="P2416" s="53"/>
      <c r="Q2416" s="50"/>
      <c r="R2416" s="34"/>
      <c r="S2416" s="34"/>
      <c r="T2416" s="91"/>
    </row>
    <row r="2417" spans="1:20" hidden="1">
      <c r="A2417" s="50"/>
      <c r="B2417" s="90"/>
      <c r="C2417" s="50"/>
      <c r="D2417" s="50"/>
      <c r="E2417" s="50"/>
      <c r="F2417" s="53"/>
      <c r="G2417" s="34"/>
      <c r="H2417" s="50"/>
      <c r="I2417" s="34"/>
      <c r="J2417" s="50"/>
      <c r="K2417" s="50"/>
      <c r="L2417" s="50"/>
      <c r="M2417" s="54"/>
      <c r="N2417" s="226"/>
      <c r="O2417" s="225"/>
      <c r="P2417" s="53"/>
      <c r="Q2417" s="50"/>
      <c r="R2417" s="34"/>
      <c r="S2417" s="34"/>
      <c r="T2417" s="91"/>
    </row>
    <row r="2418" spans="1:20" hidden="1">
      <c r="A2418" s="50"/>
      <c r="B2418" s="90"/>
      <c r="C2418" s="50"/>
      <c r="D2418" s="50"/>
      <c r="E2418" s="50"/>
      <c r="F2418" s="53"/>
      <c r="G2418" s="34"/>
      <c r="H2418" s="50"/>
      <c r="I2418" s="34"/>
      <c r="J2418" s="50"/>
      <c r="K2418" s="50"/>
      <c r="L2418" s="50"/>
      <c r="M2418" s="54"/>
      <c r="N2418" s="226"/>
      <c r="O2418" s="225"/>
      <c r="P2418" s="53"/>
      <c r="Q2418" s="50"/>
      <c r="R2418" s="34"/>
      <c r="S2418" s="34"/>
      <c r="T2418" s="91"/>
    </row>
    <row r="2419" spans="1:20" hidden="1">
      <c r="A2419" s="50"/>
      <c r="B2419" s="90"/>
      <c r="C2419" s="50"/>
      <c r="D2419" s="50"/>
      <c r="E2419" s="50"/>
      <c r="F2419" s="53"/>
      <c r="G2419" s="34"/>
      <c r="H2419" s="50"/>
      <c r="I2419" s="34"/>
      <c r="J2419" s="50"/>
      <c r="K2419" s="50"/>
      <c r="L2419" s="50"/>
      <c r="M2419" s="54"/>
      <c r="N2419" s="226"/>
      <c r="O2419" s="225"/>
      <c r="P2419" s="53"/>
      <c r="Q2419" s="50"/>
      <c r="R2419" s="34"/>
      <c r="S2419" s="34"/>
      <c r="T2419" s="91"/>
    </row>
    <row r="2420" spans="1:20" hidden="1">
      <c r="A2420" s="50"/>
      <c r="B2420" s="90"/>
      <c r="C2420" s="50"/>
      <c r="D2420" s="50"/>
      <c r="E2420" s="50"/>
      <c r="F2420" s="53"/>
      <c r="G2420" s="34"/>
      <c r="H2420" s="50"/>
      <c r="I2420" s="34"/>
      <c r="J2420" s="50"/>
      <c r="K2420" s="50"/>
      <c r="L2420" s="50"/>
      <c r="M2420" s="54"/>
      <c r="N2420" s="226"/>
      <c r="O2420" s="225"/>
      <c r="P2420" s="53"/>
      <c r="Q2420" s="50"/>
      <c r="R2420" s="34"/>
      <c r="S2420" s="34"/>
      <c r="T2420" s="91"/>
    </row>
    <row r="2421" spans="1:20" hidden="1">
      <c r="A2421" s="50"/>
      <c r="B2421" s="90"/>
      <c r="C2421" s="50"/>
      <c r="D2421" s="50"/>
      <c r="E2421" s="50"/>
      <c r="F2421" s="53"/>
      <c r="G2421" s="34"/>
      <c r="H2421" s="50"/>
      <c r="I2421" s="34"/>
      <c r="J2421" s="50"/>
      <c r="K2421" s="50"/>
      <c r="L2421" s="50"/>
      <c r="M2421" s="54"/>
      <c r="N2421" s="226"/>
      <c r="O2421" s="225"/>
      <c r="P2421" s="53"/>
      <c r="Q2421" s="50"/>
      <c r="R2421" s="34"/>
      <c r="S2421" s="34"/>
      <c r="T2421" s="91"/>
    </row>
    <row r="2422" spans="1:20" hidden="1">
      <c r="A2422" s="50"/>
      <c r="B2422" s="90"/>
      <c r="C2422" s="50"/>
      <c r="D2422" s="50"/>
      <c r="E2422" s="50"/>
      <c r="F2422" s="53"/>
      <c r="G2422" s="34"/>
      <c r="H2422" s="50"/>
      <c r="I2422" s="34"/>
      <c r="J2422" s="50"/>
      <c r="K2422" s="50"/>
      <c r="L2422" s="50"/>
      <c r="M2422" s="54"/>
      <c r="N2422" s="226"/>
      <c r="O2422" s="225"/>
      <c r="P2422" s="53"/>
      <c r="Q2422" s="50"/>
      <c r="R2422" s="34"/>
      <c r="S2422" s="34"/>
      <c r="T2422" s="91"/>
    </row>
    <row r="2423" spans="1:20" hidden="1">
      <c r="A2423" s="50"/>
      <c r="B2423" s="90"/>
      <c r="C2423" s="50"/>
      <c r="D2423" s="50"/>
      <c r="E2423" s="50"/>
      <c r="F2423" s="53"/>
      <c r="G2423" s="34"/>
      <c r="H2423" s="50"/>
      <c r="I2423" s="34"/>
      <c r="J2423" s="50"/>
      <c r="K2423" s="50"/>
      <c r="L2423" s="50"/>
      <c r="M2423" s="54"/>
      <c r="N2423" s="226"/>
      <c r="O2423" s="225"/>
      <c r="P2423" s="53"/>
      <c r="Q2423" s="50"/>
      <c r="R2423" s="34"/>
      <c r="S2423" s="34"/>
      <c r="T2423" s="91"/>
    </row>
    <row r="2424" spans="1:20" hidden="1">
      <c r="A2424" s="50"/>
      <c r="B2424" s="90"/>
      <c r="C2424" s="50"/>
      <c r="D2424" s="50"/>
      <c r="E2424" s="50"/>
      <c r="F2424" s="53"/>
      <c r="G2424" s="34"/>
      <c r="H2424" s="50"/>
      <c r="I2424" s="34"/>
      <c r="J2424" s="50"/>
      <c r="K2424" s="50"/>
      <c r="L2424" s="50"/>
      <c r="M2424" s="54"/>
      <c r="N2424" s="226"/>
      <c r="O2424" s="225"/>
      <c r="P2424" s="53"/>
      <c r="Q2424" s="50"/>
      <c r="R2424" s="34"/>
      <c r="S2424" s="34"/>
      <c r="T2424" s="91"/>
    </row>
    <row r="2425" spans="1:20" hidden="1">
      <c r="A2425" s="50"/>
      <c r="B2425" s="90"/>
      <c r="C2425" s="50"/>
      <c r="D2425" s="50"/>
      <c r="E2425" s="50"/>
      <c r="F2425" s="53"/>
      <c r="G2425" s="34"/>
      <c r="H2425" s="50"/>
      <c r="I2425" s="34"/>
      <c r="J2425" s="50"/>
      <c r="K2425" s="50"/>
      <c r="L2425" s="50"/>
      <c r="M2425" s="54"/>
      <c r="N2425" s="226"/>
      <c r="O2425" s="225"/>
      <c r="P2425" s="53"/>
      <c r="Q2425" s="50"/>
      <c r="R2425" s="34"/>
      <c r="S2425" s="34"/>
      <c r="T2425" s="91"/>
    </row>
    <row r="2426" spans="1:20" hidden="1">
      <c r="A2426" s="50"/>
      <c r="B2426" s="90"/>
      <c r="C2426" s="50"/>
      <c r="D2426" s="50"/>
      <c r="E2426" s="50"/>
      <c r="F2426" s="53"/>
      <c r="G2426" s="34"/>
      <c r="H2426" s="50"/>
      <c r="I2426" s="34"/>
      <c r="J2426" s="50"/>
      <c r="K2426" s="50"/>
      <c r="L2426" s="50"/>
      <c r="M2426" s="54"/>
      <c r="N2426" s="226"/>
      <c r="O2426" s="225"/>
      <c r="P2426" s="53"/>
      <c r="Q2426" s="50"/>
      <c r="R2426" s="34"/>
      <c r="S2426" s="34"/>
      <c r="T2426" s="91"/>
    </row>
    <row r="2427" spans="1:20" hidden="1">
      <c r="A2427" s="50"/>
      <c r="B2427" s="90"/>
      <c r="C2427" s="50"/>
      <c r="D2427" s="50"/>
      <c r="E2427" s="50"/>
      <c r="F2427" s="53"/>
      <c r="G2427" s="34"/>
      <c r="H2427" s="50"/>
      <c r="I2427" s="34"/>
      <c r="J2427" s="50"/>
      <c r="K2427" s="50"/>
      <c r="L2427" s="50"/>
      <c r="M2427" s="54"/>
      <c r="N2427" s="226"/>
      <c r="O2427" s="225"/>
      <c r="P2427" s="53"/>
      <c r="Q2427" s="50"/>
      <c r="R2427" s="34"/>
      <c r="S2427" s="34"/>
      <c r="T2427" s="34"/>
    </row>
    <row r="2428" spans="1:20" hidden="1">
      <c r="A2428" s="50"/>
      <c r="B2428" s="90"/>
      <c r="C2428" s="50"/>
      <c r="D2428" s="50"/>
      <c r="E2428" s="50"/>
      <c r="F2428" s="53"/>
      <c r="G2428" s="34"/>
      <c r="H2428" s="50"/>
      <c r="I2428" s="34"/>
      <c r="J2428" s="50"/>
      <c r="K2428" s="50"/>
      <c r="L2428" s="50"/>
      <c r="M2428" s="54"/>
      <c r="N2428" s="226"/>
      <c r="O2428" s="225"/>
      <c r="P2428" s="53"/>
      <c r="Q2428" s="50"/>
      <c r="R2428" s="34"/>
      <c r="S2428" s="34"/>
      <c r="T2428" s="34"/>
    </row>
    <row r="2429" spans="1:20" hidden="1">
      <c r="A2429" s="50"/>
      <c r="B2429" s="90"/>
      <c r="C2429" s="50"/>
      <c r="D2429" s="50"/>
      <c r="E2429" s="50"/>
      <c r="F2429" s="53"/>
      <c r="G2429" s="34"/>
      <c r="H2429" s="50"/>
      <c r="I2429" s="34"/>
      <c r="J2429" s="50"/>
      <c r="K2429" s="50"/>
      <c r="L2429" s="50"/>
      <c r="M2429" s="54"/>
      <c r="N2429" s="226"/>
      <c r="O2429" s="225"/>
      <c r="P2429" s="53"/>
      <c r="Q2429" s="50"/>
      <c r="R2429" s="34"/>
      <c r="S2429" s="34"/>
      <c r="T2429" s="34"/>
    </row>
    <row r="2430" spans="1:20" hidden="1">
      <c r="A2430" s="50"/>
      <c r="B2430" s="90"/>
      <c r="C2430" s="50"/>
      <c r="D2430" s="50"/>
      <c r="E2430" s="50"/>
      <c r="F2430" s="53"/>
      <c r="G2430" s="34"/>
      <c r="H2430" s="50"/>
      <c r="I2430" s="34"/>
      <c r="J2430" s="50"/>
      <c r="K2430" s="50"/>
      <c r="L2430" s="50"/>
      <c r="M2430" s="54"/>
      <c r="N2430" s="226"/>
      <c r="O2430" s="225"/>
      <c r="P2430" s="53"/>
      <c r="Q2430" s="50"/>
      <c r="R2430" s="34"/>
      <c r="S2430" s="34"/>
      <c r="T2430" s="34"/>
    </row>
    <row r="2431" spans="1:20" hidden="1">
      <c r="A2431" s="50"/>
      <c r="B2431" s="90"/>
      <c r="C2431" s="50"/>
      <c r="D2431" s="50"/>
      <c r="E2431" s="50"/>
      <c r="F2431" s="53"/>
      <c r="G2431" s="34"/>
      <c r="H2431" s="50"/>
      <c r="I2431" s="34"/>
      <c r="J2431" s="50"/>
      <c r="K2431" s="50"/>
      <c r="L2431" s="50"/>
      <c r="M2431" s="54"/>
      <c r="N2431" s="226"/>
      <c r="O2431" s="225"/>
      <c r="P2431" s="53"/>
      <c r="Q2431" s="50"/>
      <c r="R2431" s="34"/>
      <c r="S2431" s="34"/>
      <c r="T2431" s="34"/>
    </row>
    <row r="2432" spans="1:20" hidden="1">
      <c r="A2432" s="50"/>
      <c r="B2432" s="90"/>
      <c r="C2432" s="50"/>
      <c r="D2432" s="50"/>
      <c r="E2432" s="50"/>
      <c r="F2432" s="53"/>
      <c r="G2432" s="34"/>
      <c r="H2432" s="50"/>
      <c r="I2432" s="34"/>
      <c r="J2432" s="50"/>
      <c r="K2432" s="50"/>
      <c r="L2432" s="50"/>
      <c r="M2432" s="54"/>
      <c r="N2432" s="226"/>
      <c r="O2432" s="225"/>
      <c r="P2432" s="53"/>
      <c r="Q2432" s="50"/>
      <c r="R2432" s="34"/>
      <c r="S2432" s="34"/>
      <c r="T2432" s="34"/>
    </row>
    <row r="2433" spans="1:20" hidden="1">
      <c r="A2433" s="50"/>
      <c r="B2433" s="90"/>
      <c r="C2433" s="50"/>
      <c r="D2433" s="50"/>
      <c r="E2433" s="50"/>
      <c r="F2433" s="53"/>
      <c r="G2433" s="34"/>
      <c r="H2433" s="50"/>
      <c r="I2433" s="34"/>
      <c r="J2433" s="50"/>
      <c r="K2433" s="50"/>
      <c r="L2433" s="50"/>
      <c r="M2433" s="54"/>
      <c r="N2433" s="226"/>
      <c r="O2433" s="225"/>
      <c r="P2433" s="53"/>
      <c r="Q2433" s="50"/>
      <c r="R2433" s="34"/>
      <c r="S2433" s="34"/>
      <c r="T2433" s="34"/>
    </row>
    <row r="2434" spans="1:20" hidden="1">
      <c r="A2434" s="50"/>
      <c r="B2434" s="90"/>
      <c r="C2434" s="50"/>
      <c r="D2434" s="50"/>
      <c r="E2434" s="50"/>
      <c r="F2434" s="53"/>
      <c r="G2434" s="34"/>
      <c r="H2434" s="50"/>
      <c r="I2434" s="34"/>
      <c r="J2434" s="50"/>
      <c r="K2434" s="50"/>
      <c r="L2434" s="50"/>
      <c r="M2434" s="54"/>
      <c r="N2434" s="226"/>
      <c r="O2434" s="225"/>
      <c r="P2434" s="53"/>
      <c r="Q2434" s="50"/>
      <c r="R2434" s="34"/>
      <c r="S2434" s="34"/>
      <c r="T2434" s="34"/>
    </row>
    <row r="2435" spans="1:20" hidden="1">
      <c r="A2435" s="50"/>
      <c r="B2435" s="90"/>
      <c r="C2435" s="50"/>
      <c r="D2435" s="50"/>
      <c r="E2435" s="50"/>
      <c r="F2435" s="53"/>
      <c r="G2435" s="34"/>
      <c r="H2435" s="50"/>
      <c r="I2435" s="34"/>
      <c r="J2435" s="50"/>
      <c r="K2435" s="50"/>
      <c r="L2435" s="50"/>
      <c r="M2435" s="54"/>
      <c r="N2435" s="226"/>
      <c r="O2435" s="225"/>
      <c r="P2435" s="53"/>
      <c r="Q2435" s="50"/>
      <c r="R2435" s="34"/>
      <c r="S2435" s="34"/>
      <c r="T2435" s="34"/>
    </row>
    <row r="2436" spans="1:20" hidden="1">
      <c r="A2436" s="50"/>
      <c r="B2436" s="90"/>
      <c r="C2436" s="50"/>
      <c r="D2436" s="50"/>
      <c r="E2436" s="50"/>
      <c r="F2436" s="53"/>
      <c r="G2436" s="34"/>
      <c r="H2436" s="50"/>
      <c r="I2436" s="34"/>
      <c r="J2436" s="50"/>
      <c r="K2436" s="50"/>
      <c r="L2436" s="50"/>
      <c r="M2436" s="54"/>
      <c r="N2436" s="226"/>
      <c r="O2436" s="225"/>
      <c r="P2436" s="53"/>
      <c r="Q2436" s="50"/>
      <c r="R2436" s="34"/>
      <c r="S2436" s="34"/>
      <c r="T2436" s="34"/>
    </row>
    <row r="2437" spans="1:20" hidden="1">
      <c r="A2437" s="50"/>
      <c r="B2437" s="90"/>
      <c r="C2437" s="50"/>
      <c r="D2437" s="50"/>
      <c r="E2437" s="50"/>
      <c r="F2437" s="53"/>
      <c r="G2437" s="34"/>
      <c r="H2437" s="50"/>
      <c r="I2437" s="34"/>
      <c r="J2437" s="50"/>
      <c r="K2437" s="50"/>
      <c r="L2437" s="50"/>
      <c r="M2437" s="54"/>
      <c r="N2437" s="226"/>
      <c r="O2437" s="225"/>
      <c r="P2437" s="53"/>
      <c r="Q2437" s="50"/>
      <c r="R2437" s="34"/>
      <c r="S2437" s="34"/>
      <c r="T2437" s="34"/>
    </row>
    <row r="2438" spans="1:20" hidden="1">
      <c r="A2438" s="50"/>
      <c r="B2438" s="90"/>
      <c r="C2438" s="50"/>
      <c r="D2438" s="50"/>
      <c r="E2438" s="50"/>
      <c r="F2438" s="53"/>
      <c r="G2438" s="34"/>
      <c r="H2438" s="50"/>
      <c r="I2438" s="34"/>
      <c r="J2438" s="50"/>
      <c r="K2438" s="50"/>
      <c r="L2438" s="50"/>
      <c r="M2438" s="54"/>
      <c r="N2438" s="226"/>
      <c r="O2438" s="225"/>
      <c r="P2438" s="53"/>
      <c r="Q2438" s="50"/>
      <c r="R2438" s="34"/>
      <c r="S2438" s="34"/>
      <c r="T2438" s="34"/>
    </row>
    <row r="2439" spans="1:20" hidden="1">
      <c r="A2439" s="50"/>
      <c r="B2439" s="90"/>
      <c r="C2439" s="50"/>
      <c r="D2439" s="50"/>
      <c r="E2439" s="50"/>
      <c r="F2439" s="53"/>
      <c r="G2439" s="34"/>
      <c r="H2439" s="50"/>
      <c r="I2439" s="34"/>
      <c r="J2439" s="50"/>
      <c r="K2439" s="50"/>
      <c r="L2439" s="50"/>
      <c r="M2439" s="54"/>
      <c r="N2439" s="226"/>
      <c r="O2439" s="225"/>
      <c r="P2439" s="53"/>
      <c r="Q2439" s="50"/>
      <c r="R2439" s="34"/>
      <c r="S2439" s="34"/>
      <c r="T2439" s="34"/>
    </row>
    <row r="2440" spans="1:20" hidden="1">
      <c r="A2440" s="50"/>
      <c r="B2440" s="90"/>
      <c r="C2440" s="50"/>
      <c r="D2440" s="50"/>
      <c r="E2440" s="50"/>
      <c r="F2440" s="53"/>
      <c r="G2440" s="34"/>
      <c r="H2440" s="50"/>
      <c r="I2440" s="34"/>
      <c r="J2440" s="50"/>
      <c r="K2440" s="50"/>
      <c r="L2440" s="50"/>
      <c r="M2440" s="54"/>
      <c r="N2440" s="226"/>
      <c r="O2440" s="225"/>
      <c r="P2440" s="53"/>
      <c r="Q2440" s="50"/>
      <c r="R2440" s="34"/>
      <c r="S2440" s="34"/>
      <c r="T2440" s="34"/>
    </row>
    <row r="2441" spans="1:20" hidden="1">
      <c r="A2441" s="50"/>
      <c r="B2441" s="90"/>
      <c r="C2441" s="50"/>
      <c r="D2441" s="50"/>
      <c r="E2441" s="50"/>
      <c r="F2441" s="53"/>
      <c r="G2441" s="34"/>
      <c r="H2441" s="50"/>
      <c r="I2441" s="34"/>
      <c r="J2441" s="50"/>
      <c r="K2441" s="50"/>
      <c r="L2441" s="50"/>
      <c r="M2441" s="54"/>
      <c r="N2441" s="226"/>
      <c r="O2441" s="225"/>
      <c r="P2441" s="53"/>
      <c r="Q2441" s="50"/>
      <c r="R2441" s="34"/>
      <c r="S2441" s="34"/>
      <c r="T2441" s="34"/>
    </row>
    <row r="2442" spans="1:20" hidden="1">
      <c r="A2442" s="50"/>
      <c r="B2442" s="90"/>
      <c r="C2442" s="50"/>
      <c r="D2442" s="50"/>
      <c r="E2442" s="50"/>
      <c r="F2442" s="53"/>
      <c r="G2442" s="34"/>
      <c r="H2442" s="50"/>
      <c r="I2442" s="34"/>
      <c r="J2442" s="50"/>
      <c r="K2442" s="50"/>
      <c r="L2442" s="50"/>
      <c r="M2442" s="54"/>
      <c r="N2442" s="226"/>
      <c r="O2442" s="225"/>
      <c r="P2442" s="53"/>
      <c r="Q2442" s="50"/>
      <c r="R2442" s="34"/>
      <c r="S2442" s="34"/>
      <c r="T2442" s="34"/>
    </row>
    <row r="2443" spans="1:20" hidden="1">
      <c r="A2443" s="50"/>
      <c r="B2443" s="90"/>
      <c r="C2443" s="50"/>
      <c r="D2443" s="50"/>
      <c r="E2443" s="50"/>
      <c r="F2443" s="53"/>
      <c r="G2443" s="34"/>
      <c r="H2443" s="50"/>
      <c r="I2443" s="34"/>
      <c r="J2443" s="50"/>
      <c r="K2443" s="50"/>
      <c r="L2443" s="50"/>
      <c r="M2443" s="54"/>
      <c r="N2443" s="226"/>
      <c r="O2443" s="225"/>
      <c r="P2443" s="53"/>
      <c r="Q2443" s="50"/>
      <c r="R2443" s="34"/>
      <c r="S2443" s="34"/>
      <c r="T2443" s="34"/>
    </row>
    <row r="2444" spans="1:20" hidden="1">
      <c r="A2444" s="50"/>
      <c r="B2444" s="90"/>
      <c r="C2444" s="50"/>
      <c r="D2444" s="50"/>
      <c r="E2444" s="50"/>
      <c r="F2444" s="53"/>
      <c r="G2444" s="34"/>
      <c r="H2444" s="50"/>
      <c r="I2444" s="34"/>
      <c r="J2444" s="50"/>
      <c r="K2444" s="50"/>
      <c r="L2444" s="50"/>
      <c r="M2444" s="54"/>
      <c r="N2444" s="226"/>
      <c r="O2444" s="225"/>
      <c r="P2444" s="53"/>
      <c r="Q2444" s="50"/>
      <c r="R2444" s="34"/>
      <c r="S2444" s="34"/>
      <c r="T2444" s="34"/>
    </row>
    <row r="2445" spans="1:20" hidden="1">
      <c r="A2445" s="50"/>
      <c r="B2445" s="90"/>
      <c r="C2445" s="50"/>
      <c r="D2445" s="50"/>
      <c r="E2445" s="50"/>
      <c r="F2445" s="53"/>
      <c r="G2445" s="34"/>
      <c r="H2445" s="50"/>
      <c r="I2445" s="34"/>
      <c r="J2445" s="50"/>
      <c r="K2445" s="50"/>
      <c r="L2445" s="50"/>
      <c r="M2445" s="54"/>
      <c r="N2445" s="226"/>
      <c r="O2445" s="225"/>
      <c r="P2445" s="53"/>
      <c r="Q2445" s="50"/>
      <c r="R2445" s="34"/>
      <c r="S2445" s="34"/>
      <c r="T2445" s="34"/>
    </row>
    <row r="2446" spans="1:20" hidden="1">
      <c r="A2446" s="50"/>
      <c r="B2446" s="90"/>
      <c r="C2446" s="50"/>
      <c r="D2446" s="50"/>
      <c r="E2446" s="50"/>
      <c r="F2446" s="53"/>
      <c r="G2446" s="34"/>
      <c r="H2446" s="50"/>
      <c r="I2446" s="34"/>
      <c r="J2446" s="50"/>
      <c r="K2446" s="50"/>
      <c r="L2446" s="50"/>
      <c r="M2446" s="54"/>
      <c r="N2446" s="226"/>
      <c r="O2446" s="225"/>
      <c r="P2446" s="53"/>
      <c r="Q2446" s="50"/>
      <c r="R2446" s="34"/>
      <c r="S2446" s="34"/>
      <c r="T2446" s="34"/>
    </row>
    <row r="2447" spans="1:20" hidden="1">
      <c r="A2447" s="50"/>
      <c r="B2447" s="90"/>
      <c r="C2447" s="50"/>
      <c r="D2447" s="50"/>
      <c r="E2447" s="50"/>
      <c r="F2447" s="53"/>
      <c r="G2447" s="34"/>
      <c r="H2447" s="50"/>
      <c r="I2447" s="34"/>
      <c r="J2447" s="50"/>
      <c r="K2447" s="50"/>
      <c r="L2447" s="50"/>
      <c r="M2447" s="54"/>
      <c r="N2447" s="226"/>
      <c r="O2447" s="225"/>
      <c r="P2447" s="53"/>
      <c r="Q2447" s="50"/>
      <c r="R2447" s="34"/>
      <c r="S2447" s="34"/>
      <c r="T2447" s="34"/>
    </row>
    <row r="2448" spans="1:20" hidden="1">
      <c r="A2448" s="50"/>
      <c r="B2448" s="90"/>
      <c r="C2448" s="50"/>
      <c r="D2448" s="50"/>
      <c r="E2448" s="50"/>
      <c r="F2448" s="53"/>
      <c r="G2448" s="34"/>
      <c r="H2448" s="50"/>
      <c r="I2448" s="34"/>
      <c r="J2448" s="50"/>
      <c r="K2448" s="50"/>
      <c r="L2448" s="50"/>
      <c r="M2448" s="54"/>
      <c r="N2448" s="226"/>
      <c r="O2448" s="225"/>
      <c r="P2448" s="53"/>
      <c r="Q2448" s="50"/>
      <c r="R2448" s="34"/>
      <c r="S2448" s="34"/>
      <c r="T2448" s="34"/>
    </row>
    <row r="2449" spans="1:20" hidden="1">
      <c r="A2449" s="50"/>
      <c r="B2449" s="90"/>
      <c r="C2449" s="50"/>
      <c r="D2449" s="50"/>
      <c r="E2449" s="50"/>
      <c r="F2449" s="53"/>
      <c r="G2449" s="34"/>
      <c r="H2449" s="50"/>
      <c r="I2449" s="34"/>
      <c r="J2449" s="50"/>
      <c r="K2449" s="50"/>
      <c r="L2449" s="50"/>
      <c r="M2449" s="54"/>
      <c r="N2449" s="226"/>
      <c r="O2449" s="225"/>
      <c r="P2449" s="53"/>
      <c r="Q2449" s="50"/>
      <c r="R2449" s="34"/>
      <c r="S2449" s="34"/>
      <c r="T2449" s="34"/>
    </row>
    <row r="2450" spans="1:20" hidden="1">
      <c r="A2450" s="50"/>
      <c r="B2450" s="90"/>
      <c r="C2450" s="50"/>
      <c r="D2450" s="50"/>
      <c r="E2450" s="50"/>
      <c r="F2450" s="53"/>
      <c r="G2450" s="34"/>
      <c r="H2450" s="50"/>
      <c r="I2450" s="34"/>
      <c r="J2450" s="50"/>
      <c r="K2450" s="50"/>
      <c r="L2450" s="50"/>
      <c r="M2450" s="54"/>
      <c r="N2450" s="226"/>
      <c r="O2450" s="225"/>
      <c r="P2450" s="53"/>
      <c r="Q2450" s="50"/>
      <c r="R2450" s="34"/>
      <c r="S2450" s="34"/>
      <c r="T2450" s="34"/>
    </row>
    <row r="2451" spans="1:20" hidden="1">
      <c r="A2451" s="50"/>
      <c r="B2451" s="90"/>
      <c r="C2451" s="50"/>
      <c r="D2451" s="50"/>
      <c r="E2451" s="50"/>
      <c r="F2451" s="53"/>
      <c r="G2451" s="34"/>
      <c r="H2451" s="50"/>
      <c r="I2451" s="34"/>
      <c r="J2451" s="50"/>
      <c r="K2451" s="50"/>
      <c r="L2451" s="50"/>
      <c r="M2451" s="54"/>
      <c r="N2451" s="226"/>
      <c r="O2451" s="225"/>
      <c r="P2451" s="53"/>
      <c r="Q2451" s="50"/>
      <c r="R2451" s="34"/>
      <c r="S2451" s="34"/>
      <c r="T2451" s="34"/>
    </row>
    <row r="2452" spans="1:20" hidden="1">
      <c r="A2452" s="50"/>
      <c r="B2452" s="90"/>
      <c r="C2452" s="50"/>
      <c r="D2452" s="50"/>
      <c r="E2452" s="50"/>
      <c r="F2452" s="53"/>
      <c r="G2452" s="34"/>
      <c r="H2452" s="50"/>
      <c r="I2452" s="34"/>
      <c r="J2452" s="50"/>
      <c r="K2452" s="50"/>
      <c r="L2452" s="50"/>
      <c r="M2452" s="54"/>
      <c r="N2452" s="226"/>
      <c r="O2452" s="225"/>
      <c r="P2452" s="53"/>
      <c r="Q2452" s="50"/>
      <c r="R2452" s="34"/>
      <c r="S2452" s="34"/>
      <c r="T2452" s="34"/>
    </row>
    <row r="2453" spans="1:20" hidden="1">
      <c r="A2453" s="50"/>
      <c r="B2453" s="90"/>
      <c r="C2453" s="50"/>
      <c r="D2453" s="50"/>
      <c r="E2453" s="50"/>
      <c r="F2453" s="53"/>
      <c r="G2453" s="34"/>
      <c r="H2453" s="50"/>
      <c r="I2453" s="34"/>
      <c r="J2453" s="50"/>
      <c r="K2453" s="50"/>
      <c r="L2453" s="50"/>
      <c r="M2453" s="54"/>
      <c r="N2453" s="226"/>
      <c r="O2453" s="225"/>
      <c r="P2453" s="53"/>
      <c r="Q2453" s="50"/>
      <c r="R2453" s="34"/>
      <c r="S2453" s="34"/>
      <c r="T2453" s="34"/>
    </row>
    <row r="2454" spans="1:20" hidden="1">
      <c r="A2454" s="50"/>
      <c r="B2454" s="90"/>
      <c r="C2454" s="50"/>
      <c r="D2454" s="50"/>
      <c r="E2454" s="50"/>
      <c r="F2454" s="53"/>
      <c r="G2454" s="34"/>
      <c r="H2454" s="50"/>
      <c r="I2454" s="34"/>
      <c r="J2454" s="50"/>
      <c r="K2454" s="50"/>
      <c r="L2454" s="50"/>
      <c r="M2454" s="54"/>
      <c r="N2454" s="226"/>
      <c r="O2454" s="225"/>
      <c r="P2454" s="53"/>
      <c r="Q2454" s="50"/>
      <c r="R2454" s="34"/>
      <c r="S2454" s="34"/>
      <c r="T2454" s="34"/>
    </row>
    <row r="2455" spans="1:20" hidden="1">
      <c r="A2455" s="50"/>
      <c r="B2455" s="90"/>
      <c r="C2455" s="50"/>
      <c r="D2455" s="50"/>
      <c r="E2455" s="50"/>
      <c r="F2455" s="53"/>
      <c r="G2455" s="34"/>
      <c r="H2455" s="50"/>
      <c r="I2455" s="34"/>
      <c r="J2455" s="50"/>
      <c r="K2455" s="50"/>
      <c r="L2455" s="50"/>
      <c r="M2455" s="54"/>
      <c r="N2455" s="226"/>
      <c r="O2455" s="225"/>
      <c r="P2455" s="53"/>
      <c r="Q2455" s="50"/>
      <c r="R2455" s="34"/>
      <c r="S2455" s="34"/>
      <c r="T2455" s="34"/>
    </row>
    <row r="2456" spans="1:20" hidden="1">
      <c r="A2456" s="50"/>
      <c r="B2456" s="90"/>
      <c r="C2456" s="50"/>
      <c r="D2456" s="50"/>
      <c r="E2456" s="50"/>
      <c r="F2456" s="53"/>
      <c r="G2456" s="34"/>
      <c r="H2456" s="50"/>
      <c r="I2456" s="34"/>
      <c r="J2456" s="50"/>
      <c r="K2456" s="50"/>
      <c r="L2456" s="50"/>
      <c r="M2456" s="54"/>
      <c r="N2456" s="226"/>
      <c r="O2456" s="225"/>
      <c r="P2456" s="53"/>
      <c r="Q2456" s="50"/>
      <c r="R2456" s="34"/>
      <c r="S2456" s="34"/>
      <c r="T2456" s="34"/>
    </row>
    <row r="2457" spans="1:20" hidden="1">
      <c r="A2457" s="50"/>
      <c r="B2457" s="90"/>
      <c r="C2457" s="50"/>
      <c r="D2457" s="50"/>
      <c r="E2457" s="50"/>
      <c r="F2457" s="53"/>
      <c r="G2457" s="34"/>
      <c r="H2457" s="50"/>
      <c r="I2457" s="34"/>
      <c r="J2457" s="50"/>
      <c r="K2457" s="50"/>
      <c r="L2457" s="50"/>
      <c r="M2457" s="54"/>
      <c r="N2457" s="226"/>
      <c r="O2457" s="225"/>
      <c r="P2457" s="53"/>
      <c r="Q2457" s="50"/>
      <c r="R2457" s="34"/>
      <c r="S2457" s="34"/>
      <c r="T2457" s="34"/>
    </row>
    <row r="2458" spans="1:20" hidden="1">
      <c r="A2458" s="50"/>
      <c r="B2458" s="90"/>
      <c r="C2458" s="50"/>
      <c r="D2458" s="50"/>
      <c r="E2458" s="50"/>
      <c r="F2458" s="53"/>
      <c r="G2458" s="34"/>
      <c r="H2458" s="50"/>
      <c r="I2458" s="34"/>
      <c r="J2458" s="50"/>
      <c r="K2458" s="50"/>
      <c r="L2458" s="50"/>
      <c r="M2458" s="54"/>
      <c r="N2458" s="226"/>
      <c r="O2458" s="225"/>
      <c r="P2458" s="53"/>
      <c r="Q2458" s="50"/>
      <c r="R2458" s="34"/>
      <c r="S2458" s="34"/>
      <c r="T2458" s="34"/>
    </row>
    <row r="2459" spans="1:20" hidden="1">
      <c r="A2459" s="50"/>
      <c r="B2459" s="90"/>
      <c r="C2459" s="50"/>
      <c r="D2459" s="50"/>
      <c r="E2459" s="50"/>
      <c r="F2459" s="53"/>
      <c r="G2459" s="34"/>
      <c r="H2459" s="50"/>
      <c r="I2459" s="34"/>
      <c r="J2459" s="50"/>
      <c r="K2459" s="50"/>
      <c r="L2459" s="50"/>
      <c r="M2459" s="54"/>
      <c r="N2459" s="226"/>
      <c r="O2459" s="225"/>
      <c r="P2459" s="53"/>
      <c r="Q2459" s="50"/>
      <c r="R2459" s="34"/>
      <c r="S2459" s="34"/>
      <c r="T2459" s="34"/>
    </row>
    <row r="2460" spans="1:20" hidden="1">
      <c r="A2460" s="50"/>
      <c r="B2460" s="90"/>
      <c r="C2460" s="50"/>
      <c r="D2460" s="50"/>
      <c r="E2460" s="50"/>
      <c r="F2460" s="53"/>
      <c r="G2460" s="34"/>
      <c r="H2460" s="50"/>
      <c r="I2460" s="34"/>
      <c r="J2460" s="50"/>
      <c r="K2460" s="50"/>
      <c r="L2460" s="50"/>
      <c r="M2460" s="54"/>
      <c r="N2460" s="226"/>
      <c r="O2460" s="225"/>
      <c r="P2460" s="53"/>
      <c r="Q2460" s="50"/>
      <c r="R2460" s="34"/>
      <c r="S2460" s="34"/>
      <c r="T2460" s="34"/>
    </row>
    <row r="2461" spans="1:20" hidden="1">
      <c r="A2461" s="50"/>
      <c r="B2461" s="90"/>
      <c r="C2461" s="50"/>
      <c r="D2461" s="50"/>
      <c r="E2461" s="50"/>
      <c r="F2461" s="53"/>
      <c r="G2461" s="34"/>
      <c r="H2461" s="50"/>
      <c r="I2461" s="34"/>
      <c r="J2461" s="50"/>
      <c r="K2461" s="50"/>
      <c r="L2461" s="50"/>
      <c r="M2461" s="54"/>
      <c r="N2461" s="226"/>
      <c r="O2461" s="225"/>
      <c r="P2461" s="53"/>
      <c r="Q2461" s="50"/>
      <c r="R2461" s="34"/>
      <c r="S2461" s="34"/>
      <c r="T2461" s="34"/>
    </row>
    <row r="2462" spans="1:20" hidden="1">
      <c r="A2462" s="50"/>
      <c r="B2462" s="90"/>
      <c r="C2462" s="50"/>
      <c r="D2462" s="50"/>
      <c r="E2462" s="50"/>
      <c r="F2462" s="53"/>
      <c r="G2462" s="34"/>
      <c r="H2462" s="50"/>
      <c r="I2462" s="34"/>
      <c r="J2462" s="50"/>
      <c r="K2462" s="50"/>
      <c r="L2462" s="50"/>
      <c r="M2462" s="54"/>
      <c r="N2462" s="226"/>
      <c r="O2462" s="225"/>
      <c r="P2462" s="53"/>
      <c r="Q2462" s="50"/>
      <c r="R2462" s="34"/>
      <c r="S2462" s="34"/>
      <c r="T2462" s="34"/>
    </row>
    <row r="2463" spans="1:20" hidden="1">
      <c r="A2463" s="50"/>
      <c r="B2463" s="90"/>
      <c r="C2463" s="50"/>
      <c r="D2463" s="50"/>
      <c r="E2463" s="50"/>
      <c r="F2463" s="53"/>
      <c r="G2463" s="34"/>
      <c r="H2463" s="50"/>
      <c r="I2463" s="34"/>
      <c r="J2463" s="50"/>
      <c r="K2463" s="50"/>
      <c r="L2463" s="50"/>
      <c r="M2463" s="54"/>
      <c r="N2463" s="226"/>
      <c r="O2463" s="225"/>
      <c r="P2463" s="53"/>
      <c r="Q2463" s="50"/>
      <c r="R2463" s="34"/>
      <c r="S2463" s="34"/>
      <c r="T2463" s="34"/>
    </row>
    <row r="2464" spans="1:20" hidden="1">
      <c r="A2464" s="50"/>
      <c r="B2464" s="90"/>
      <c r="C2464" s="50"/>
      <c r="D2464" s="50"/>
      <c r="E2464" s="50"/>
      <c r="F2464" s="53"/>
      <c r="G2464" s="34"/>
      <c r="H2464" s="50"/>
      <c r="I2464" s="34"/>
      <c r="J2464" s="50"/>
      <c r="K2464" s="50"/>
      <c r="L2464" s="50"/>
      <c r="M2464" s="54"/>
      <c r="N2464" s="226"/>
      <c r="O2464" s="225"/>
      <c r="P2464" s="53"/>
      <c r="Q2464" s="50"/>
      <c r="R2464" s="34"/>
      <c r="S2464" s="34"/>
      <c r="T2464" s="34"/>
    </row>
    <row r="2465" spans="1:20" hidden="1">
      <c r="A2465" s="50"/>
      <c r="B2465" s="90"/>
      <c r="C2465" s="50"/>
      <c r="D2465" s="50"/>
      <c r="E2465" s="50"/>
      <c r="F2465" s="53"/>
      <c r="G2465" s="34"/>
      <c r="H2465" s="50"/>
      <c r="I2465" s="34"/>
      <c r="J2465" s="50"/>
      <c r="K2465" s="50"/>
      <c r="L2465" s="50"/>
      <c r="M2465" s="54"/>
      <c r="N2465" s="226"/>
      <c r="O2465" s="225"/>
      <c r="P2465" s="53"/>
      <c r="Q2465" s="50"/>
      <c r="R2465" s="34"/>
      <c r="S2465" s="34"/>
      <c r="T2465" s="34"/>
    </row>
    <row r="2466" spans="1:20" hidden="1">
      <c r="A2466" s="50"/>
      <c r="B2466" s="90"/>
      <c r="C2466" s="50"/>
      <c r="D2466" s="50"/>
      <c r="E2466" s="50"/>
      <c r="F2466" s="53"/>
      <c r="G2466" s="34"/>
      <c r="H2466" s="50"/>
      <c r="I2466" s="34"/>
      <c r="J2466" s="50"/>
      <c r="K2466" s="50"/>
      <c r="L2466" s="50"/>
      <c r="M2466" s="54"/>
      <c r="N2466" s="226"/>
      <c r="O2466" s="225"/>
      <c r="P2466" s="53"/>
      <c r="Q2466" s="50"/>
      <c r="R2466" s="34"/>
      <c r="S2466" s="34"/>
      <c r="T2466" s="34"/>
    </row>
    <row r="2467" spans="1:20" hidden="1">
      <c r="A2467" s="50"/>
      <c r="B2467" s="90"/>
      <c r="C2467" s="50"/>
      <c r="D2467" s="50"/>
      <c r="E2467" s="50"/>
      <c r="F2467" s="53"/>
      <c r="G2467" s="34"/>
      <c r="H2467" s="50"/>
      <c r="I2467" s="34"/>
      <c r="J2467" s="50"/>
      <c r="K2467" s="50"/>
      <c r="L2467" s="50"/>
      <c r="M2467" s="54"/>
      <c r="N2467" s="226"/>
      <c r="O2467" s="225"/>
      <c r="P2467" s="53"/>
      <c r="Q2467" s="50"/>
      <c r="R2467" s="34"/>
      <c r="S2467" s="34"/>
      <c r="T2467" s="34"/>
    </row>
    <row r="2468" spans="1:20" hidden="1">
      <c r="A2468" s="50"/>
      <c r="B2468" s="90"/>
      <c r="C2468" s="50"/>
      <c r="D2468" s="50"/>
      <c r="E2468" s="50"/>
      <c r="F2468" s="53"/>
      <c r="G2468" s="34"/>
      <c r="H2468" s="50"/>
      <c r="I2468" s="34"/>
      <c r="J2468" s="50"/>
      <c r="K2468" s="50"/>
      <c r="L2468" s="50"/>
      <c r="M2468" s="54"/>
      <c r="N2468" s="226"/>
      <c r="O2468" s="225"/>
      <c r="P2468" s="53"/>
      <c r="Q2468" s="50"/>
      <c r="R2468" s="34"/>
      <c r="S2468" s="34"/>
      <c r="T2468" s="34"/>
    </row>
    <row r="2469" spans="1:20" hidden="1">
      <c r="A2469" s="50"/>
      <c r="B2469" s="90"/>
      <c r="C2469" s="50"/>
      <c r="D2469" s="50"/>
      <c r="E2469" s="50"/>
      <c r="F2469" s="53"/>
      <c r="G2469" s="34"/>
      <c r="H2469" s="50"/>
      <c r="I2469" s="34"/>
      <c r="J2469" s="50"/>
      <c r="K2469" s="50"/>
      <c r="L2469" s="50"/>
      <c r="M2469" s="54"/>
      <c r="N2469" s="226"/>
      <c r="O2469" s="225"/>
      <c r="P2469" s="53"/>
      <c r="Q2469" s="50"/>
      <c r="R2469" s="34"/>
      <c r="S2469" s="34"/>
      <c r="T2469" s="34"/>
    </row>
    <row r="2470" spans="1:20" hidden="1">
      <c r="A2470" s="50"/>
      <c r="B2470" s="90"/>
      <c r="C2470" s="50"/>
      <c r="D2470" s="50"/>
      <c r="E2470" s="50"/>
      <c r="F2470" s="53"/>
      <c r="G2470" s="34"/>
      <c r="H2470" s="50"/>
      <c r="I2470" s="34"/>
      <c r="J2470" s="50"/>
      <c r="K2470" s="50"/>
      <c r="L2470" s="50"/>
      <c r="M2470" s="54"/>
      <c r="N2470" s="226"/>
      <c r="O2470" s="225"/>
      <c r="P2470" s="53"/>
      <c r="Q2470" s="50"/>
      <c r="R2470" s="34"/>
      <c r="S2470" s="34"/>
      <c r="T2470" s="34"/>
    </row>
    <row r="2471" spans="1:20" hidden="1">
      <c r="A2471" s="50"/>
      <c r="B2471" s="90"/>
      <c r="C2471" s="50"/>
      <c r="D2471" s="50"/>
      <c r="E2471" s="50"/>
      <c r="F2471" s="53"/>
      <c r="G2471" s="34"/>
      <c r="H2471" s="50"/>
      <c r="I2471" s="34"/>
      <c r="J2471" s="50"/>
      <c r="K2471" s="50"/>
      <c r="L2471" s="50"/>
      <c r="M2471" s="54"/>
      <c r="N2471" s="226"/>
      <c r="O2471" s="225"/>
      <c r="P2471" s="53"/>
      <c r="Q2471" s="50"/>
      <c r="R2471" s="34"/>
      <c r="S2471" s="34"/>
      <c r="T2471" s="34"/>
    </row>
    <row r="2472" spans="1:20" hidden="1">
      <c r="A2472" s="50"/>
      <c r="B2472" s="90"/>
      <c r="C2472" s="50"/>
      <c r="D2472" s="50"/>
      <c r="E2472" s="50"/>
      <c r="F2472" s="53"/>
      <c r="G2472" s="34"/>
      <c r="H2472" s="50"/>
      <c r="I2472" s="34"/>
      <c r="J2472" s="50"/>
      <c r="K2472" s="50"/>
      <c r="L2472" s="50"/>
      <c r="M2472" s="54"/>
      <c r="N2472" s="226"/>
      <c r="O2472" s="225"/>
      <c r="P2472" s="53"/>
      <c r="Q2472" s="50"/>
      <c r="R2472" s="34"/>
      <c r="S2472" s="34"/>
      <c r="T2472" s="34"/>
    </row>
    <row r="2473" spans="1:20" hidden="1">
      <c r="A2473" s="50"/>
      <c r="B2473" s="90"/>
      <c r="C2473" s="50"/>
      <c r="D2473" s="50"/>
      <c r="E2473" s="50"/>
      <c r="F2473" s="53"/>
      <c r="G2473" s="34"/>
      <c r="H2473" s="50"/>
      <c r="I2473" s="34"/>
      <c r="J2473" s="50"/>
      <c r="K2473" s="50"/>
      <c r="L2473" s="50"/>
      <c r="M2473" s="54"/>
      <c r="N2473" s="226"/>
      <c r="O2473" s="225"/>
      <c r="P2473" s="53"/>
      <c r="Q2473" s="50"/>
      <c r="R2473" s="34"/>
      <c r="S2473" s="34"/>
      <c r="T2473" s="34"/>
    </row>
    <row r="2474" spans="1:20" hidden="1">
      <c r="A2474" s="50"/>
      <c r="B2474" s="90"/>
      <c r="C2474" s="50"/>
      <c r="D2474" s="50"/>
      <c r="E2474" s="50"/>
      <c r="F2474" s="53"/>
      <c r="G2474" s="34"/>
      <c r="H2474" s="50"/>
      <c r="I2474" s="34"/>
      <c r="J2474" s="50"/>
      <c r="K2474" s="50"/>
      <c r="L2474" s="50"/>
      <c r="M2474" s="54"/>
      <c r="N2474" s="226"/>
      <c r="O2474" s="225"/>
      <c r="P2474" s="53"/>
      <c r="Q2474" s="50"/>
      <c r="R2474" s="34"/>
      <c r="S2474" s="34"/>
      <c r="T2474" s="34"/>
    </row>
    <row r="2475" spans="1:20" hidden="1">
      <c r="A2475" s="50"/>
      <c r="B2475" s="90"/>
      <c r="C2475" s="50"/>
      <c r="D2475" s="50"/>
      <c r="E2475" s="50"/>
      <c r="F2475" s="53"/>
      <c r="G2475" s="34"/>
      <c r="H2475" s="50"/>
      <c r="I2475" s="34"/>
      <c r="J2475" s="50"/>
      <c r="K2475" s="50"/>
      <c r="L2475" s="50"/>
      <c r="M2475" s="54"/>
      <c r="N2475" s="226"/>
      <c r="O2475" s="225"/>
      <c r="P2475" s="53"/>
      <c r="Q2475" s="50"/>
      <c r="R2475" s="34"/>
      <c r="S2475" s="34"/>
      <c r="T2475" s="34"/>
    </row>
    <row r="2476" spans="1:20" hidden="1">
      <c r="A2476" s="50"/>
      <c r="B2476" s="90"/>
      <c r="C2476" s="50"/>
      <c r="D2476" s="50"/>
      <c r="E2476" s="50"/>
      <c r="F2476" s="53"/>
      <c r="G2476" s="34"/>
      <c r="H2476" s="50"/>
      <c r="I2476" s="34"/>
      <c r="J2476" s="50"/>
      <c r="K2476" s="50"/>
      <c r="L2476" s="50"/>
      <c r="M2476" s="54"/>
      <c r="N2476" s="226"/>
      <c r="O2476" s="225"/>
      <c r="P2476" s="53"/>
      <c r="Q2476" s="50"/>
      <c r="R2476" s="34"/>
      <c r="S2476" s="34"/>
      <c r="T2476" s="34"/>
    </row>
    <row r="2477" spans="1:20" hidden="1">
      <c r="A2477" s="50"/>
      <c r="B2477" s="90"/>
      <c r="C2477" s="50"/>
      <c r="D2477" s="50"/>
      <c r="E2477" s="50"/>
      <c r="F2477" s="53"/>
      <c r="G2477" s="34"/>
      <c r="H2477" s="50"/>
      <c r="I2477" s="34"/>
      <c r="J2477" s="50"/>
      <c r="K2477" s="50"/>
      <c r="L2477" s="50"/>
      <c r="M2477" s="54"/>
      <c r="N2477" s="226"/>
      <c r="O2477" s="225"/>
      <c r="P2477" s="53"/>
      <c r="Q2477" s="50"/>
      <c r="R2477" s="34"/>
      <c r="S2477" s="34"/>
      <c r="T2477" s="34"/>
    </row>
    <row r="2478" spans="1:20" hidden="1">
      <c r="A2478" s="50"/>
      <c r="B2478" s="90"/>
      <c r="C2478" s="50"/>
      <c r="D2478" s="50"/>
      <c r="E2478" s="50"/>
      <c r="F2478" s="53"/>
      <c r="G2478" s="34"/>
      <c r="H2478" s="50"/>
      <c r="I2478" s="34"/>
      <c r="J2478" s="50"/>
      <c r="K2478" s="50"/>
      <c r="L2478" s="50"/>
      <c r="M2478" s="54"/>
      <c r="N2478" s="226"/>
      <c r="O2478" s="225"/>
      <c r="P2478" s="53"/>
      <c r="Q2478" s="50"/>
      <c r="R2478" s="34"/>
      <c r="S2478" s="34"/>
      <c r="T2478" s="34"/>
    </row>
    <row r="2479" spans="1:20" hidden="1">
      <c r="A2479" s="50"/>
      <c r="B2479" s="90"/>
      <c r="C2479" s="50"/>
      <c r="D2479" s="50"/>
      <c r="E2479" s="50"/>
      <c r="F2479" s="53"/>
      <c r="G2479" s="34"/>
      <c r="H2479" s="50"/>
      <c r="I2479" s="34"/>
      <c r="J2479" s="50"/>
      <c r="K2479" s="50"/>
      <c r="L2479" s="50"/>
      <c r="M2479" s="54"/>
      <c r="N2479" s="226"/>
      <c r="O2479" s="225"/>
      <c r="P2479" s="53"/>
      <c r="Q2479" s="50"/>
      <c r="R2479" s="34"/>
      <c r="S2479" s="34"/>
      <c r="T2479" s="34"/>
    </row>
    <row r="2480" spans="1:20" hidden="1">
      <c r="A2480" s="50"/>
      <c r="B2480" s="90"/>
      <c r="C2480" s="50"/>
      <c r="D2480" s="50"/>
      <c r="E2480" s="50"/>
      <c r="F2480" s="53"/>
      <c r="G2480" s="34"/>
      <c r="H2480" s="50"/>
      <c r="I2480" s="34"/>
      <c r="J2480" s="50"/>
      <c r="K2480" s="50"/>
      <c r="L2480" s="50"/>
      <c r="M2480" s="54"/>
      <c r="N2480" s="226"/>
      <c r="O2480" s="225"/>
      <c r="P2480" s="53"/>
      <c r="Q2480" s="50"/>
      <c r="R2480" s="34"/>
      <c r="S2480" s="34"/>
      <c r="T2480" s="34"/>
    </row>
    <row r="2481" spans="1:20" hidden="1">
      <c r="A2481" s="50"/>
      <c r="B2481" s="90"/>
      <c r="C2481" s="50"/>
      <c r="D2481" s="50"/>
      <c r="E2481" s="50"/>
      <c r="F2481" s="53"/>
      <c r="G2481" s="34"/>
      <c r="H2481" s="50"/>
      <c r="I2481" s="34"/>
      <c r="J2481" s="50"/>
      <c r="K2481" s="50"/>
      <c r="L2481" s="50"/>
      <c r="M2481" s="54"/>
      <c r="N2481" s="226"/>
      <c r="O2481" s="225"/>
      <c r="P2481" s="53"/>
      <c r="Q2481" s="50"/>
      <c r="R2481" s="34"/>
      <c r="S2481" s="34"/>
      <c r="T2481" s="34"/>
    </row>
    <row r="2482" spans="1:20" hidden="1">
      <c r="A2482" s="50"/>
      <c r="B2482" s="90"/>
      <c r="C2482" s="50"/>
      <c r="D2482" s="50"/>
      <c r="E2482" s="50"/>
      <c r="F2482" s="53"/>
      <c r="G2482" s="34"/>
      <c r="H2482" s="50"/>
      <c r="I2482" s="34"/>
      <c r="J2482" s="50"/>
      <c r="K2482" s="50"/>
      <c r="L2482" s="50"/>
      <c r="M2482" s="54"/>
      <c r="N2482" s="226"/>
      <c r="O2482" s="225"/>
      <c r="P2482" s="53"/>
      <c r="Q2482" s="50"/>
      <c r="R2482" s="34"/>
      <c r="S2482" s="34"/>
      <c r="T2482" s="34"/>
    </row>
    <row r="2483" spans="1:20" hidden="1">
      <c r="A2483" s="50"/>
      <c r="B2483" s="90"/>
      <c r="C2483" s="50"/>
      <c r="D2483" s="50"/>
      <c r="E2483" s="50"/>
      <c r="F2483" s="53"/>
      <c r="G2483" s="34"/>
      <c r="H2483" s="50"/>
      <c r="I2483" s="34"/>
      <c r="J2483" s="50"/>
      <c r="K2483" s="50"/>
      <c r="L2483" s="50"/>
      <c r="M2483" s="54"/>
      <c r="N2483" s="226"/>
      <c r="O2483" s="225"/>
      <c r="P2483" s="53"/>
      <c r="Q2483" s="50"/>
      <c r="R2483" s="34"/>
      <c r="S2483" s="34"/>
      <c r="T2483" s="34"/>
    </row>
    <row r="2484" spans="1:20" hidden="1">
      <c r="A2484" s="50"/>
      <c r="B2484" s="90"/>
      <c r="C2484" s="50"/>
      <c r="D2484" s="50"/>
      <c r="E2484" s="50"/>
      <c r="F2484" s="53"/>
      <c r="G2484" s="34"/>
      <c r="H2484" s="50"/>
      <c r="I2484" s="34"/>
      <c r="J2484" s="50"/>
      <c r="K2484" s="50"/>
      <c r="L2484" s="50"/>
      <c r="M2484" s="54"/>
      <c r="N2484" s="226"/>
      <c r="O2484" s="225"/>
      <c r="P2484" s="53"/>
      <c r="Q2484" s="50"/>
      <c r="R2484" s="34"/>
      <c r="S2484" s="34"/>
      <c r="T2484" s="34"/>
    </row>
    <row r="2485" spans="1:20" hidden="1">
      <c r="A2485" s="50"/>
      <c r="B2485" s="90"/>
      <c r="C2485" s="50"/>
      <c r="D2485" s="50"/>
      <c r="E2485" s="50"/>
      <c r="F2485" s="53"/>
      <c r="G2485" s="34"/>
      <c r="H2485" s="50"/>
      <c r="I2485" s="34"/>
      <c r="J2485" s="50"/>
      <c r="K2485" s="50"/>
      <c r="L2485" s="50"/>
      <c r="M2485" s="54"/>
      <c r="N2485" s="226"/>
      <c r="O2485" s="225"/>
      <c r="P2485" s="53"/>
      <c r="Q2485" s="50"/>
      <c r="R2485" s="34"/>
      <c r="S2485" s="34"/>
      <c r="T2485" s="34"/>
    </row>
    <row r="2486" spans="1:20" hidden="1">
      <c r="A2486" s="50"/>
      <c r="B2486" s="90"/>
      <c r="C2486" s="50"/>
      <c r="D2486" s="50"/>
      <c r="E2486" s="50"/>
      <c r="F2486" s="53"/>
      <c r="G2486" s="34"/>
      <c r="H2486" s="50"/>
      <c r="I2486" s="34"/>
      <c r="J2486" s="50"/>
      <c r="K2486" s="50"/>
      <c r="L2486" s="50"/>
      <c r="M2486" s="54"/>
      <c r="N2486" s="226"/>
      <c r="O2486" s="225"/>
      <c r="P2486" s="53"/>
      <c r="Q2486" s="50"/>
      <c r="R2486" s="34"/>
      <c r="S2486" s="34"/>
      <c r="T2486" s="34"/>
    </row>
    <row r="2487" spans="1:20" hidden="1">
      <c r="A2487" s="50"/>
      <c r="B2487" s="90"/>
      <c r="C2487" s="50"/>
      <c r="D2487" s="50"/>
      <c r="E2487" s="50"/>
      <c r="F2487" s="53"/>
      <c r="G2487" s="34"/>
      <c r="H2487" s="50"/>
      <c r="I2487" s="34"/>
      <c r="J2487" s="50"/>
      <c r="K2487" s="50"/>
      <c r="L2487" s="50"/>
      <c r="M2487" s="54"/>
      <c r="N2487" s="226"/>
      <c r="O2487" s="225"/>
      <c r="P2487" s="53"/>
      <c r="Q2487" s="50"/>
      <c r="R2487" s="34"/>
      <c r="S2487" s="34"/>
      <c r="T2487" s="34"/>
    </row>
    <row r="2488" spans="1:20" hidden="1">
      <c r="A2488" s="50"/>
      <c r="B2488" s="90"/>
      <c r="C2488" s="50"/>
      <c r="D2488" s="50"/>
      <c r="E2488" s="50"/>
      <c r="F2488" s="53"/>
      <c r="G2488" s="34"/>
      <c r="H2488" s="50"/>
      <c r="I2488" s="34"/>
      <c r="J2488" s="50"/>
      <c r="K2488" s="50"/>
      <c r="L2488" s="50"/>
      <c r="M2488" s="54"/>
      <c r="N2488" s="226"/>
      <c r="O2488" s="225"/>
      <c r="P2488" s="53"/>
      <c r="Q2488" s="50"/>
      <c r="R2488" s="34"/>
      <c r="S2488" s="34"/>
      <c r="T2488" s="34"/>
    </row>
    <row r="2489" spans="1:20" hidden="1">
      <c r="A2489" s="50"/>
      <c r="B2489" s="90"/>
      <c r="C2489" s="50"/>
      <c r="D2489" s="50"/>
      <c r="E2489" s="50"/>
      <c r="F2489" s="53"/>
      <c r="G2489" s="34"/>
      <c r="H2489" s="50"/>
      <c r="I2489" s="34"/>
      <c r="J2489" s="50"/>
      <c r="K2489" s="50"/>
      <c r="L2489" s="50"/>
      <c r="M2489" s="54"/>
      <c r="N2489" s="226"/>
      <c r="O2489" s="225"/>
      <c r="P2489" s="53"/>
      <c r="Q2489" s="50"/>
      <c r="R2489" s="34"/>
      <c r="S2489" s="34"/>
      <c r="T2489" s="34"/>
    </row>
    <row r="2490" spans="1:20" hidden="1">
      <c r="A2490" s="50"/>
      <c r="B2490" s="90"/>
      <c r="C2490" s="50"/>
      <c r="D2490" s="50"/>
      <c r="E2490" s="50"/>
      <c r="F2490" s="53"/>
      <c r="G2490" s="34"/>
      <c r="H2490" s="50"/>
      <c r="I2490" s="34"/>
      <c r="J2490" s="50"/>
      <c r="K2490" s="50"/>
      <c r="L2490" s="50"/>
      <c r="M2490" s="54"/>
      <c r="N2490" s="226"/>
      <c r="O2490" s="225"/>
      <c r="P2490" s="53"/>
      <c r="Q2490" s="50"/>
      <c r="R2490" s="34"/>
      <c r="S2490" s="34"/>
      <c r="T2490" s="34"/>
    </row>
    <row r="2491" spans="1:20" hidden="1">
      <c r="A2491" s="50"/>
      <c r="B2491" s="90"/>
      <c r="C2491" s="50"/>
      <c r="D2491" s="50"/>
      <c r="E2491" s="50"/>
      <c r="F2491" s="53"/>
      <c r="G2491" s="34"/>
      <c r="H2491" s="50"/>
      <c r="I2491" s="34"/>
      <c r="J2491" s="50"/>
      <c r="K2491" s="50"/>
      <c r="L2491" s="50"/>
      <c r="M2491" s="54"/>
      <c r="N2491" s="226"/>
      <c r="O2491" s="225"/>
      <c r="P2491" s="53"/>
      <c r="Q2491" s="50"/>
      <c r="R2491" s="34"/>
      <c r="S2491" s="34"/>
      <c r="T2491" s="34"/>
    </row>
    <row r="2492" spans="1:20" hidden="1">
      <c r="A2492" s="50"/>
      <c r="B2492" s="90"/>
      <c r="C2492" s="50"/>
      <c r="D2492" s="50"/>
      <c r="E2492" s="50"/>
      <c r="F2492" s="53"/>
      <c r="G2492" s="34"/>
      <c r="H2492" s="50"/>
      <c r="I2492" s="34"/>
      <c r="J2492" s="50"/>
      <c r="K2492" s="50"/>
      <c r="L2492" s="50"/>
      <c r="M2492" s="54"/>
      <c r="N2492" s="226"/>
      <c r="O2492" s="225"/>
      <c r="P2492" s="53"/>
      <c r="Q2492" s="50"/>
      <c r="R2492" s="34"/>
      <c r="S2492" s="34"/>
      <c r="T2492" s="34"/>
    </row>
    <row r="2493" spans="1:20" hidden="1">
      <c r="A2493" s="50"/>
      <c r="B2493" s="90"/>
      <c r="C2493" s="50"/>
      <c r="D2493" s="50"/>
      <c r="E2493" s="50"/>
      <c r="F2493" s="53"/>
      <c r="G2493" s="34"/>
      <c r="H2493" s="50"/>
      <c r="I2493" s="34"/>
      <c r="J2493" s="50"/>
      <c r="K2493" s="50"/>
      <c r="L2493" s="50"/>
      <c r="M2493" s="54"/>
      <c r="N2493" s="226"/>
      <c r="O2493" s="225"/>
      <c r="P2493" s="53"/>
      <c r="Q2493" s="50"/>
      <c r="R2493" s="34"/>
      <c r="S2493" s="34"/>
      <c r="T2493" s="34"/>
    </row>
    <row r="2494" spans="1:20" hidden="1">
      <c r="A2494" s="50"/>
      <c r="B2494" s="90"/>
      <c r="C2494" s="50"/>
      <c r="D2494" s="50"/>
      <c r="E2494" s="50"/>
      <c r="F2494" s="53"/>
      <c r="G2494" s="34"/>
      <c r="H2494" s="50"/>
      <c r="I2494" s="34"/>
      <c r="J2494" s="50"/>
      <c r="K2494" s="50"/>
      <c r="L2494" s="50"/>
      <c r="M2494" s="54"/>
      <c r="N2494" s="226"/>
      <c r="O2494" s="225"/>
      <c r="P2494" s="53"/>
      <c r="Q2494" s="50"/>
      <c r="R2494" s="34"/>
      <c r="S2494" s="34"/>
      <c r="T2494" s="34"/>
    </row>
    <row r="2495" spans="1:20" hidden="1">
      <c r="A2495" s="50"/>
      <c r="B2495" s="90"/>
      <c r="C2495" s="50"/>
      <c r="D2495" s="50"/>
      <c r="E2495" s="50"/>
      <c r="F2495" s="53"/>
      <c r="G2495" s="34"/>
      <c r="H2495" s="50"/>
      <c r="I2495" s="34"/>
      <c r="J2495" s="50"/>
      <c r="K2495" s="50"/>
      <c r="L2495" s="50"/>
      <c r="M2495" s="54"/>
      <c r="N2495" s="226"/>
      <c r="O2495" s="225"/>
      <c r="P2495" s="53"/>
      <c r="Q2495" s="50"/>
      <c r="R2495" s="34"/>
      <c r="S2495" s="34"/>
      <c r="T2495" s="34"/>
    </row>
    <row r="2496" spans="1:20" hidden="1">
      <c r="A2496" s="50"/>
      <c r="B2496" s="90"/>
      <c r="C2496" s="50"/>
      <c r="D2496" s="50"/>
      <c r="E2496" s="50"/>
      <c r="F2496" s="53"/>
      <c r="G2496" s="34"/>
      <c r="H2496" s="50"/>
      <c r="I2496" s="34"/>
      <c r="J2496" s="50"/>
      <c r="K2496" s="50"/>
      <c r="L2496" s="50"/>
      <c r="M2496" s="54"/>
      <c r="N2496" s="226"/>
      <c r="O2496" s="225"/>
      <c r="P2496" s="53"/>
      <c r="Q2496" s="50"/>
      <c r="R2496" s="34"/>
      <c r="S2496" s="34"/>
      <c r="T2496" s="34"/>
    </row>
    <row r="2497" spans="1:20" hidden="1">
      <c r="A2497" s="50"/>
      <c r="B2497" s="90"/>
      <c r="C2497" s="50"/>
      <c r="D2497" s="50"/>
      <c r="E2497" s="50"/>
      <c r="F2497" s="53"/>
      <c r="G2497" s="34"/>
      <c r="H2497" s="50"/>
      <c r="I2497" s="34"/>
      <c r="J2497" s="50"/>
      <c r="K2497" s="50"/>
      <c r="L2497" s="50"/>
      <c r="M2497" s="54"/>
      <c r="N2497" s="226"/>
      <c r="O2497" s="225"/>
      <c r="P2497" s="53"/>
      <c r="Q2497" s="50"/>
      <c r="R2497" s="34"/>
      <c r="S2497" s="34"/>
      <c r="T2497" s="34"/>
    </row>
    <row r="2498" spans="1:20" hidden="1">
      <c r="A2498" s="50"/>
      <c r="B2498" s="90"/>
      <c r="C2498" s="50"/>
      <c r="D2498" s="50"/>
      <c r="E2498" s="50"/>
      <c r="F2498" s="53"/>
      <c r="G2498" s="34"/>
      <c r="H2498" s="50"/>
      <c r="I2498" s="34"/>
      <c r="J2498" s="50"/>
      <c r="K2498" s="50"/>
      <c r="L2498" s="50"/>
      <c r="M2498" s="54"/>
      <c r="N2498" s="226"/>
      <c r="O2498" s="225"/>
      <c r="P2498" s="53"/>
      <c r="Q2498" s="50"/>
      <c r="R2498" s="34"/>
      <c r="S2498" s="34"/>
      <c r="T2498" s="34"/>
    </row>
    <row r="2499" spans="1:20" hidden="1">
      <c r="A2499" s="50"/>
      <c r="B2499" s="90"/>
      <c r="C2499" s="50"/>
      <c r="D2499" s="50"/>
      <c r="E2499" s="50"/>
      <c r="F2499" s="53"/>
      <c r="G2499" s="34"/>
      <c r="H2499" s="50"/>
      <c r="I2499" s="34"/>
      <c r="J2499" s="50"/>
      <c r="K2499" s="50"/>
      <c r="L2499" s="50"/>
      <c r="M2499" s="54"/>
      <c r="N2499" s="226"/>
      <c r="O2499" s="225"/>
      <c r="P2499" s="53"/>
      <c r="Q2499" s="50"/>
      <c r="R2499" s="34"/>
      <c r="S2499" s="34"/>
      <c r="T2499" s="34"/>
    </row>
    <row r="2500" spans="1:20" hidden="1">
      <c r="A2500" s="50"/>
      <c r="B2500" s="90"/>
      <c r="C2500" s="50"/>
      <c r="D2500" s="50"/>
      <c r="E2500" s="50"/>
      <c r="F2500" s="53"/>
      <c r="G2500" s="34"/>
      <c r="H2500" s="50"/>
      <c r="I2500" s="34"/>
      <c r="J2500" s="50"/>
      <c r="K2500" s="50"/>
      <c r="L2500" s="50"/>
      <c r="M2500" s="54"/>
      <c r="N2500" s="226"/>
      <c r="O2500" s="225"/>
      <c r="P2500" s="53"/>
      <c r="Q2500" s="50"/>
      <c r="R2500" s="34"/>
      <c r="S2500" s="34"/>
      <c r="T2500" s="34"/>
    </row>
    <row r="2501" spans="1:20" hidden="1">
      <c r="A2501" s="50"/>
      <c r="B2501" s="90"/>
      <c r="C2501" s="50"/>
      <c r="D2501" s="50"/>
      <c r="E2501" s="50"/>
      <c r="F2501" s="53"/>
      <c r="G2501" s="34"/>
      <c r="H2501" s="50"/>
      <c r="I2501" s="34"/>
      <c r="J2501" s="50"/>
      <c r="K2501" s="50"/>
      <c r="L2501" s="50"/>
      <c r="M2501" s="54"/>
      <c r="N2501" s="226"/>
      <c r="O2501" s="225"/>
      <c r="P2501" s="53"/>
      <c r="Q2501" s="50"/>
      <c r="R2501" s="34"/>
      <c r="S2501" s="34"/>
      <c r="T2501" s="34"/>
    </row>
    <row r="2502" spans="1:20" hidden="1">
      <c r="A2502" s="50"/>
      <c r="B2502" s="90"/>
      <c r="C2502" s="50"/>
      <c r="D2502" s="50"/>
      <c r="E2502" s="50"/>
      <c r="F2502" s="53"/>
      <c r="G2502" s="34"/>
      <c r="H2502" s="50"/>
      <c r="I2502" s="34"/>
      <c r="J2502" s="50"/>
      <c r="K2502" s="50"/>
      <c r="L2502" s="50"/>
      <c r="M2502" s="54"/>
      <c r="N2502" s="226"/>
      <c r="O2502" s="225"/>
      <c r="P2502" s="53"/>
      <c r="Q2502" s="50"/>
      <c r="R2502" s="34"/>
      <c r="S2502" s="34"/>
      <c r="T2502" s="34"/>
    </row>
    <row r="2503" spans="1:20" hidden="1">
      <c r="A2503" s="50"/>
      <c r="B2503" s="90"/>
      <c r="C2503" s="50"/>
      <c r="D2503" s="50"/>
      <c r="E2503" s="50"/>
      <c r="F2503" s="53"/>
      <c r="G2503" s="34"/>
      <c r="H2503" s="50"/>
      <c r="I2503" s="34"/>
      <c r="J2503" s="50"/>
      <c r="K2503" s="50"/>
      <c r="L2503" s="50"/>
      <c r="M2503" s="54"/>
      <c r="N2503" s="226"/>
      <c r="O2503" s="225"/>
      <c r="P2503" s="53"/>
      <c r="Q2503" s="50"/>
      <c r="R2503" s="34"/>
      <c r="S2503" s="34"/>
      <c r="T2503" s="34"/>
    </row>
    <row r="2504" spans="1:20" hidden="1">
      <c r="A2504" s="50"/>
      <c r="B2504" s="90"/>
      <c r="C2504" s="50"/>
      <c r="D2504" s="50"/>
      <c r="E2504" s="50"/>
      <c r="F2504" s="53"/>
      <c r="G2504" s="34"/>
      <c r="H2504" s="50"/>
      <c r="I2504" s="34"/>
      <c r="J2504" s="50"/>
      <c r="K2504" s="50"/>
      <c r="L2504" s="50"/>
      <c r="M2504" s="54"/>
      <c r="N2504" s="226"/>
      <c r="O2504" s="225"/>
      <c r="P2504" s="53"/>
      <c r="Q2504" s="50"/>
      <c r="R2504" s="34"/>
    </row>
    <row r="2505" spans="1:20" hidden="1">
      <c r="A2505" s="50"/>
      <c r="B2505" s="90"/>
      <c r="C2505" s="50"/>
      <c r="D2505" s="50"/>
      <c r="E2505" s="50"/>
      <c r="F2505" s="53"/>
      <c r="G2505" s="34"/>
      <c r="H2505" s="50"/>
      <c r="I2505" s="34"/>
      <c r="J2505" s="50"/>
      <c r="K2505" s="50"/>
      <c r="L2505" s="50"/>
      <c r="M2505" s="54"/>
      <c r="N2505" s="226"/>
      <c r="O2505" s="225"/>
      <c r="P2505" s="53"/>
      <c r="Q2505" s="50"/>
      <c r="R2505" s="34"/>
    </row>
    <row r="2506" spans="1:20" hidden="1">
      <c r="A2506" s="50"/>
      <c r="B2506" s="90"/>
      <c r="C2506" s="50"/>
      <c r="D2506" s="50"/>
      <c r="E2506" s="50"/>
      <c r="F2506" s="53"/>
      <c r="G2506" s="34"/>
      <c r="H2506" s="50"/>
      <c r="I2506" s="34"/>
      <c r="J2506" s="50"/>
      <c r="K2506" s="50"/>
      <c r="L2506" s="50"/>
      <c r="M2506" s="54"/>
      <c r="N2506" s="226"/>
      <c r="O2506" s="225"/>
      <c r="P2506" s="53"/>
      <c r="Q2506" s="50"/>
      <c r="R2506" s="34"/>
    </row>
    <row r="2507" spans="1:20" hidden="1">
      <c r="A2507" s="50"/>
      <c r="B2507" s="90"/>
      <c r="C2507" s="50"/>
      <c r="D2507" s="50"/>
      <c r="E2507" s="50"/>
      <c r="F2507" s="53"/>
      <c r="G2507" s="34"/>
      <c r="H2507" s="50"/>
      <c r="I2507" s="34"/>
      <c r="J2507" s="50"/>
      <c r="K2507" s="50"/>
      <c r="L2507" s="50"/>
      <c r="M2507" s="54"/>
      <c r="N2507" s="226"/>
      <c r="O2507" s="225"/>
      <c r="P2507" s="53"/>
      <c r="Q2507" s="50"/>
      <c r="R2507" s="34"/>
    </row>
    <row r="2508" spans="1:20" hidden="1">
      <c r="A2508" s="50"/>
      <c r="B2508" s="90"/>
      <c r="C2508" s="50"/>
      <c r="D2508" s="50"/>
      <c r="E2508" s="50"/>
      <c r="F2508" s="53"/>
      <c r="G2508" s="34"/>
      <c r="H2508" s="50"/>
      <c r="I2508" s="34"/>
      <c r="J2508" s="50"/>
      <c r="K2508" s="50"/>
      <c r="L2508" s="50"/>
      <c r="M2508" s="54"/>
      <c r="N2508" s="226"/>
      <c r="O2508" s="225"/>
      <c r="P2508" s="53"/>
      <c r="Q2508" s="50"/>
      <c r="R2508" s="34"/>
    </row>
    <row r="2509" spans="1:20" hidden="1">
      <c r="A2509" s="50"/>
      <c r="B2509" s="90"/>
      <c r="C2509" s="50"/>
      <c r="D2509" s="50"/>
      <c r="E2509" s="50"/>
      <c r="F2509" s="53"/>
      <c r="G2509" s="34"/>
      <c r="H2509" s="50"/>
      <c r="I2509" s="34"/>
      <c r="J2509" s="50"/>
      <c r="K2509" s="50"/>
      <c r="L2509" s="50"/>
      <c r="M2509" s="54"/>
      <c r="N2509" s="226"/>
      <c r="O2509" s="225"/>
      <c r="P2509" s="53"/>
      <c r="Q2509" s="50"/>
      <c r="R2509" s="34"/>
    </row>
    <row r="2510" spans="1:20" hidden="1">
      <c r="A2510" s="50"/>
      <c r="B2510" s="90"/>
      <c r="C2510" s="50"/>
      <c r="D2510" s="50"/>
      <c r="E2510" s="50"/>
      <c r="F2510" s="53"/>
      <c r="G2510" s="34"/>
      <c r="H2510" s="50"/>
      <c r="I2510" s="34"/>
      <c r="J2510" s="50"/>
      <c r="K2510" s="50"/>
      <c r="L2510" s="50"/>
      <c r="M2510" s="54"/>
      <c r="N2510" s="226"/>
      <c r="O2510" s="225"/>
      <c r="P2510" s="53"/>
      <c r="Q2510" s="50"/>
      <c r="R2510" s="34"/>
    </row>
    <row r="2511" spans="1:20" hidden="1">
      <c r="A2511" s="50"/>
      <c r="B2511" s="90"/>
      <c r="C2511" s="50"/>
      <c r="D2511" s="50"/>
      <c r="E2511" s="50"/>
      <c r="F2511" s="53"/>
      <c r="G2511" s="34"/>
      <c r="H2511" s="50"/>
      <c r="I2511" s="34"/>
      <c r="J2511" s="50"/>
      <c r="K2511" s="50"/>
      <c r="L2511" s="50"/>
      <c r="M2511" s="54"/>
      <c r="N2511" s="226"/>
      <c r="O2511" s="225"/>
      <c r="P2511" s="53"/>
      <c r="Q2511" s="50"/>
      <c r="R2511" s="34"/>
    </row>
    <row r="2512" spans="1:20" hidden="1">
      <c r="A2512" s="50"/>
      <c r="B2512" s="90"/>
      <c r="C2512" s="50"/>
      <c r="D2512" s="50"/>
      <c r="E2512" s="50"/>
      <c r="F2512" s="53"/>
      <c r="G2512" s="34"/>
      <c r="H2512" s="50"/>
      <c r="I2512" s="34"/>
      <c r="J2512" s="50"/>
      <c r="K2512" s="50"/>
      <c r="L2512" s="50"/>
      <c r="M2512" s="54"/>
      <c r="N2512" s="226"/>
      <c r="O2512" s="225"/>
      <c r="P2512" s="53"/>
      <c r="Q2512" s="50"/>
      <c r="R2512" s="34"/>
    </row>
    <row r="2513" spans="1:18" hidden="1">
      <c r="A2513" s="50"/>
      <c r="B2513" s="90"/>
      <c r="C2513" s="50"/>
      <c r="D2513" s="50"/>
      <c r="E2513" s="50"/>
      <c r="F2513" s="53"/>
      <c r="G2513" s="34"/>
      <c r="H2513" s="50"/>
      <c r="I2513" s="34"/>
      <c r="J2513" s="50"/>
      <c r="K2513" s="50"/>
      <c r="L2513" s="50"/>
      <c r="M2513" s="54"/>
      <c r="N2513" s="226"/>
      <c r="O2513" s="225"/>
      <c r="P2513" s="53"/>
      <c r="Q2513" s="50"/>
      <c r="R2513" s="34"/>
    </row>
    <row r="2514" spans="1:18" hidden="1">
      <c r="A2514" s="50"/>
      <c r="B2514" s="90"/>
      <c r="C2514" s="50"/>
      <c r="D2514" s="50"/>
      <c r="E2514" s="50"/>
      <c r="F2514" s="53"/>
      <c r="G2514" s="34"/>
      <c r="H2514" s="50"/>
      <c r="I2514" s="34"/>
      <c r="J2514" s="50"/>
      <c r="K2514" s="50"/>
      <c r="L2514" s="50"/>
      <c r="M2514" s="54"/>
      <c r="N2514" s="226"/>
      <c r="O2514" s="225"/>
      <c r="P2514" s="53"/>
      <c r="Q2514" s="50"/>
      <c r="R2514" s="34"/>
    </row>
    <row r="2515" spans="1:18" hidden="1">
      <c r="A2515" s="50"/>
      <c r="B2515" s="90"/>
      <c r="C2515" s="50"/>
      <c r="D2515" s="50"/>
      <c r="E2515" s="50"/>
      <c r="F2515" s="53"/>
      <c r="G2515" s="34"/>
      <c r="H2515" s="50"/>
      <c r="I2515" s="34"/>
      <c r="J2515" s="50"/>
      <c r="K2515" s="50"/>
      <c r="L2515" s="50"/>
      <c r="M2515" s="54"/>
      <c r="N2515" s="226"/>
      <c r="O2515" s="225"/>
      <c r="P2515" s="53"/>
      <c r="Q2515" s="50"/>
      <c r="R2515" s="34"/>
    </row>
    <row r="2516" spans="1:18" hidden="1">
      <c r="A2516" s="50"/>
      <c r="B2516" s="90"/>
      <c r="C2516" s="50"/>
      <c r="D2516" s="50"/>
      <c r="E2516" s="50"/>
      <c r="F2516" s="53"/>
      <c r="G2516" s="34"/>
      <c r="H2516" s="50"/>
      <c r="I2516" s="34"/>
      <c r="J2516" s="50"/>
      <c r="K2516" s="50"/>
      <c r="L2516" s="50"/>
      <c r="M2516" s="54"/>
      <c r="N2516" s="226"/>
      <c r="O2516" s="225"/>
      <c r="P2516" s="53"/>
      <c r="Q2516" s="50"/>
      <c r="R2516" s="34"/>
    </row>
    <row r="2517" spans="1:18" hidden="1">
      <c r="A2517" s="50"/>
      <c r="B2517" s="90"/>
      <c r="C2517" s="50"/>
      <c r="D2517" s="50"/>
      <c r="E2517" s="50"/>
      <c r="F2517" s="53"/>
      <c r="G2517" s="34"/>
      <c r="H2517" s="50"/>
      <c r="I2517" s="34"/>
      <c r="J2517" s="50"/>
      <c r="K2517" s="50"/>
      <c r="L2517" s="50"/>
      <c r="M2517" s="54"/>
      <c r="N2517" s="226"/>
      <c r="O2517" s="225"/>
      <c r="P2517" s="53"/>
      <c r="Q2517" s="50"/>
      <c r="R2517" s="34"/>
    </row>
    <row r="2518" spans="1:18" hidden="1">
      <c r="A2518" s="50"/>
      <c r="B2518" s="90"/>
      <c r="C2518" s="50"/>
      <c r="D2518" s="50"/>
      <c r="E2518" s="50"/>
      <c r="F2518" s="53"/>
      <c r="G2518" s="34"/>
      <c r="H2518" s="50"/>
      <c r="I2518" s="34"/>
      <c r="J2518" s="50"/>
      <c r="K2518" s="50"/>
      <c r="L2518" s="50"/>
      <c r="M2518" s="54"/>
      <c r="N2518" s="226"/>
      <c r="O2518" s="225"/>
      <c r="P2518" s="53"/>
      <c r="Q2518" s="50"/>
      <c r="R2518" s="34"/>
    </row>
    <row r="2519" spans="1:18" hidden="1">
      <c r="A2519" s="50"/>
      <c r="B2519" s="90"/>
      <c r="C2519" s="50"/>
      <c r="D2519" s="50"/>
      <c r="E2519" s="50"/>
      <c r="F2519" s="53"/>
      <c r="G2519" s="34"/>
      <c r="H2519" s="50"/>
      <c r="I2519" s="34"/>
      <c r="J2519" s="50"/>
      <c r="K2519" s="50"/>
      <c r="L2519" s="50"/>
      <c r="M2519" s="54"/>
      <c r="N2519" s="226"/>
      <c r="O2519" s="225"/>
      <c r="P2519" s="53"/>
      <c r="Q2519" s="50"/>
      <c r="R2519" s="34"/>
    </row>
    <row r="2520" spans="1:18" hidden="1">
      <c r="A2520" s="50"/>
      <c r="B2520" s="90"/>
      <c r="C2520" s="50"/>
      <c r="D2520" s="50"/>
      <c r="E2520" s="50"/>
      <c r="F2520" s="53"/>
      <c r="G2520" s="34"/>
      <c r="H2520" s="50"/>
      <c r="I2520" s="34"/>
      <c r="J2520" s="50"/>
      <c r="K2520" s="50"/>
      <c r="L2520" s="50"/>
      <c r="M2520" s="54"/>
      <c r="N2520" s="226"/>
      <c r="O2520" s="225"/>
      <c r="P2520" s="53"/>
      <c r="Q2520" s="50"/>
      <c r="R2520" s="34"/>
    </row>
    <row r="2521" spans="1:18" hidden="1">
      <c r="A2521" s="50"/>
      <c r="B2521" s="90"/>
      <c r="C2521" s="50"/>
      <c r="D2521" s="50"/>
      <c r="E2521" s="50"/>
      <c r="F2521" s="53"/>
      <c r="G2521" s="34"/>
      <c r="H2521" s="50"/>
      <c r="I2521" s="34"/>
      <c r="J2521" s="50"/>
      <c r="K2521" s="50"/>
      <c r="L2521" s="50"/>
      <c r="M2521" s="54"/>
      <c r="N2521" s="226"/>
      <c r="O2521" s="225"/>
      <c r="P2521" s="53"/>
      <c r="Q2521" s="50"/>
      <c r="R2521" s="34"/>
    </row>
    <row r="2522" spans="1:18" hidden="1">
      <c r="A2522" s="50"/>
      <c r="B2522" s="90"/>
      <c r="C2522" s="50"/>
      <c r="D2522" s="50"/>
      <c r="E2522" s="50"/>
      <c r="F2522" s="53"/>
      <c r="G2522" s="34"/>
      <c r="H2522" s="50"/>
      <c r="I2522" s="34"/>
      <c r="J2522" s="50"/>
      <c r="K2522" s="50"/>
      <c r="L2522" s="50"/>
      <c r="M2522" s="54"/>
      <c r="N2522" s="226"/>
      <c r="O2522" s="225"/>
      <c r="P2522" s="53"/>
      <c r="Q2522" s="50"/>
      <c r="R2522" s="34"/>
    </row>
    <row r="2523" spans="1:18" hidden="1">
      <c r="A2523" s="50"/>
      <c r="B2523" s="90"/>
      <c r="C2523" s="50"/>
      <c r="D2523" s="50"/>
      <c r="E2523" s="50"/>
      <c r="F2523" s="53"/>
      <c r="G2523" s="34"/>
      <c r="H2523" s="50"/>
      <c r="I2523" s="34"/>
      <c r="J2523" s="50"/>
      <c r="K2523" s="50"/>
      <c r="L2523" s="50"/>
      <c r="M2523" s="54"/>
      <c r="N2523" s="226"/>
      <c r="O2523" s="225"/>
      <c r="P2523" s="53"/>
      <c r="Q2523" s="50"/>
      <c r="R2523" s="34"/>
    </row>
    <row r="2524" spans="1:18" hidden="1">
      <c r="A2524" s="50"/>
      <c r="B2524" s="90"/>
      <c r="C2524" s="50"/>
      <c r="D2524" s="50"/>
      <c r="E2524" s="50"/>
      <c r="F2524" s="53"/>
      <c r="G2524" s="34"/>
      <c r="H2524" s="50"/>
      <c r="I2524" s="34"/>
      <c r="J2524" s="50"/>
      <c r="K2524" s="50"/>
      <c r="L2524" s="50"/>
      <c r="M2524" s="54"/>
      <c r="N2524" s="226"/>
      <c r="O2524" s="225"/>
      <c r="P2524" s="53"/>
      <c r="Q2524" s="50"/>
      <c r="R2524" s="34"/>
    </row>
    <row r="2525" spans="1:18" hidden="1">
      <c r="A2525" s="50"/>
      <c r="B2525" s="90"/>
      <c r="C2525" s="50"/>
      <c r="D2525" s="50"/>
      <c r="E2525" s="50"/>
      <c r="F2525" s="53"/>
      <c r="G2525" s="34"/>
      <c r="H2525" s="50"/>
      <c r="I2525" s="34"/>
      <c r="J2525" s="50"/>
      <c r="K2525" s="50"/>
      <c r="L2525" s="50"/>
      <c r="M2525" s="54"/>
      <c r="N2525" s="226"/>
      <c r="O2525" s="225"/>
      <c r="P2525" s="53"/>
      <c r="Q2525" s="50"/>
      <c r="R2525" s="34"/>
    </row>
    <row r="2526" spans="1:18" hidden="1">
      <c r="A2526" s="50"/>
      <c r="B2526" s="90"/>
      <c r="C2526" s="50"/>
      <c r="D2526" s="50"/>
      <c r="E2526" s="50"/>
      <c r="F2526" s="53"/>
      <c r="G2526" s="34"/>
      <c r="H2526" s="50"/>
      <c r="I2526" s="34"/>
      <c r="J2526" s="50"/>
      <c r="K2526" s="50"/>
      <c r="L2526" s="50"/>
      <c r="M2526" s="54"/>
      <c r="N2526" s="226"/>
      <c r="O2526" s="225"/>
      <c r="P2526" s="53"/>
      <c r="Q2526" s="50"/>
      <c r="R2526" s="34"/>
    </row>
    <row r="2527" spans="1:18" hidden="1">
      <c r="A2527" s="50"/>
      <c r="B2527" s="90"/>
      <c r="C2527" s="50"/>
      <c r="D2527" s="50"/>
      <c r="E2527" s="50"/>
      <c r="F2527" s="53"/>
      <c r="G2527" s="34"/>
      <c r="H2527" s="50"/>
      <c r="I2527" s="34"/>
      <c r="J2527" s="50"/>
      <c r="K2527" s="50"/>
      <c r="L2527" s="50"/>
      <c r="M2527" s="54"/>
      <c r="N2527" s="226"/>
      <c r="O2527" s="225"/>
      <c r="P2527" s="53"/>
      <c r="Q2527" s="50"/>
      <c r="R2527" s="34"/>
    </row>
    <row r="2528" spans="1:18" hidden="1">
      <c r="A2528" s="50"/>
      <c r="B2528" s="90"/>
      <c r="C2528" s="50"/>
      <c r="D2528" s="50"/>
      <c r="E2528" s="50"/>
      <c r="F2528" s="53"/>
      <c r="G2528" s="34"/>
      <c r="H2528" s="50"/>
      <c r="I2528" s="34"/>
      <c r="J2528" s="50"/>
      <c r="K2528" s="50"/>
      <c r="L2528" s="50"/>
      <c r="M2528" s="54"/>
      <c r="N2528" s="226"/>
      <c r="O2528" s="225"/>
      <c r="P2528" s="53"/>
      <c r="Q2528" s="50"/>
      <c r="R2528" s="34"/>
    </row>
    <row r="2529" spans="1:18" hidden="1">
      <c r="A2529" s="50"/>
      <c r="B2529" s="90"/>
      <c r="C2529" s="50"/>
      <c r="D2529" s="50"/>
      <c r="E2529" s="50"/>
      <c r="F2529" s="53"/>
      <c r="G2529" s="34"/>
      <c r="H2529" s="50"/>
      <c r="I2529" s="34"/>
      <c r="J2529" s="50"/>
      <c r="K2529" s="50"/>
      <c r="L2529" s="50"/>
      <c r="M2529" s="54"/>
      <c r="N2529" s="226"/>
      <c r="O2529" s="225"/>
      <c r="P2529" s="53"/>
      <c r="Q2529" s="50"/>
      <c r="R2529" s="34"/>
    </row>
    <row r="2530" spans="1:18" hidden="1">
      <c r="A2530" s="50"/>
      <c r="B2530" s="90"/>
      <c r="C2530" s="50"/>
      <c r="D2530" s="50"/>
      <c r="E2530" s="50"/>
      <c r="F2530" s="53"/>
      <c r="G2530" s="34"/>
      <c r="H2530" s="50"/>
      <c r="I2530" s="34"/>
      <c r="J2530" s="50"/>
      <c r="K2530" s="50"/>
      <c r="L2530" s="50"/>
      <c r="M2530" s="54"/>
      <c r="N2530" s="226"/>
      <c r="O2530" s="225"/>
      <c r="P2530" s="53"/>
      <c r="Q2530" s="50"/>
      <c r="R2530" s="34"/>
    </row>
    <row r="2531" spans="1:18" hidden="1">
      <c r="A2531" s="50"/>
      <c r="B2531" s="90"/>
      <c r="C2531" s="50"/>
      <c r="D2531" s="50"/>
      <c r="E2531" s="50"/>
      <c r="F2531" s="53"/>
      <c r="G2531" s="34"/>
      <c r="H2531" s="50"/>
      <c r="I2531" s="34"/>
      <c r="J2531" s="50"/>
      <c r="K2531" s="50"/>
      <c r="L2531" s="50"/>
      <c r="M2531" s="54"/>
      <c r="N2531" s="226"/>
      <c r="O2531" s="225"/>
      <c r="P2531" s="53"/>
      <c r="Q2531" s="50"/>
      <c r="R2531" s="34"/>
    </row>
    <row r="2532" spans="1:18" hidden="1">
      <c r="A2532" s="50"/>
      <c r="B2532" s="90"/>
      <c r="C2532" s="50"/>
      <c r="D2532" s="50"/>
      <c r="E2532" s="50"/>
      <c r="F2532" s="53"/>
      <c r="G2532" s="34"/>
      <c r="H2532" s="50"/>
      <c r="I2532" s="34"/>
      <c r="J2532" s="50"/>
      <c r="K2532" s="50"/>
      <c r="L2532" s="50"/>
      <c r="M2532" s="54"/>
      <c r="N2532" s="226"/>
      <c r="O2532" s="225"/>
      <c r="P2532" s="53"/>
      <c r="Q2532" s="50"/>
      <c r="R2532" s="34"/>
    </row>
    <row r="2533" spans="1:18" hidden="1">
      <c r="A2533" s="50"/>
      <c r="B2533" s="90"/>
      <c r="C2533" s="50"/>
      <c r="D2533" s="50"/>
      <c r="E2533" s="50"/>
      <c r="F2533" s="53"/>
      <c r="G2533" s="34"/>
      <c r="H2533" s="50"/>
      <c r="I2533" s="34"/>
      <c r="J2533" s="50"/>
      <c r="K2533" s="50"/>
      <c r="L2533" s="50"/>
      <c r="M2533" s="54"/>
      <c r="N2533" s="226"/>
      <c r="O2533" s="225"/>
      <c r="P2533" s="53"/>
      <c r="Q2533" s="50"/>
      <c r="R2533" s="34"/>
    </row>
    <row r="2534" spans="1:18" hidden="1">
      <c r="A2534" s="50"/>
      <c r="B2534" s="90"/>
      <c r="C2534" s="50"/>
      <c r="D2534" s="50"/>
      <c r="E2534" s="50"/>
      <c r="F2534" s="53"/>
      <c r="G2534" s="34"/>
      <c r="H2534" s="50"/>
      <c r="I2534" s="34"/>
      <c r="J2534" s="50"/>
      <c r="K2534" s="50"/>
      <c r="L2534" s="50"/>
      <c r="M2534" s="54"/>
      <c r="N2534" s="226"/>
      <c r="O2534" s="225"/>
      <c r="P2534" s="53"/>
      <c r="Q2534" s="50"/>
      <c r="R2534" s="34"/>
    </row>
    <row r="2535" spans="1:18" hidden="1">
      <c r="A2535" s="50"/>
      <c r="B2535" s="90"/>
      <c r="C2535" s="50"/>
      <c r="D2535" s="50"/>
      <c r="E2535" s="50"/>
      <c r="F2535" s="53"/>
      <c r="G2535" s="34"/>
      <c r="H2535" s="50"/>
      <c r="I2535" s="34"/>
      <c r="J2535" s="50"/>
      <c r="K2535" s="50"/>
      <c r="L2535" s="50"/>
      <c r="M2535" s="54"/>
      <c r="N2535" s="226"/>
      <c r="O2535" s="225"/>
      <c r="P2535" s="53"/>
      <c r="Q2535" s="50"/>
      <c r="R2535" s="34"/>
    </row>
    <row r="2536" spans="1:18" hidden="1">
      <c r="A2536" s="50"/>
      <c r="B2536" s="90"/>
      <c r="C2536" s="50"/>
      <c r="D2536" s="50"/>
      <c r="E2536" s="50"/>
      <c r="F2536" s="53"/>
      <c r="G2536" s="34"/>
      <c r="H2536" s="50"/>
      <c r="I2536" s="34"/>
      <c r="J2536" s="50"/>
      <c r="K2536" s="50"/>
      <c r="L2536" s="50"/>
      <c r="M2536" s="54"/>
      <c r="N2536" s="226"/>
      <c r="O2536" s="225"/>
      <c r="P2536" s="53"/>
      <c r="Q2536" s="50"/>
      <c r="R2536" s="34"/>
    </row>
    <row r="2537" spans="1:18" hidden="1">
      <c r="A2537" s="50"/>
      <c r="B2537" s="90"/>
      <c r="C2537" s="50"/>
      <c r="D2537" s="50"/>
      <c r="E2537" s="50"/>
      <c r="F2537" s="53"/>
      <c r="G2537" s="34"/>
      <c r="H2537" s="50"/>
      <c r="I2537" s="34"/>
      <c r="J2537" s="50"/>
      <c r="K2537" s="50"/>
      <c r="L2537" s="50"/>
      <c r="M2537" s="54"/>
      <c r="N2537" s="226"/>
      <c r="O2537" s="225"/>
      <c r="P2537" s="53"/>
      <c r="Q2537" s="50"/>
      <c r="R2537" s="34"/>
    </row>
    <row r="2538" spans="1:18" hidden="1">
      <c r="A2538" s="50"/>
      <c r="B2538" s="90"/>
      <c r="C2538" s="50"/>
      <c r="D2538" s="50"/>
      <c r="E2538" s="50"/>
      <c r="F2538" s="53"/>
      <c r="G2538" s="34"/>
      <c r="H2538" s="50"/>
      <c r="I2538" s="34"/>
      <c r="J2538" s="50"/>
      <c r="K2538" s="50"/>
      <c r="L2538" s="50"/>
      <c r="M2538" s="54"/>
      <c r="N2538" s="226"/>
      <c r="O2538" s="225"/>
      <c r="P2538" s="53"/>
      <c r="Q2538" s="50"/>
      <c r="R2538" s="34"/>
    </row>
    <row r="2539" spans="1:18" hidden="1">
      <c r="A2539" s="50"/>
      <c r="B2539" s="90"/>
      <c r="C2539" s="50"/>
      <c r="D2539" s="50"/>
      <c r="E2539" s="50"/>
      <c r="F2539" s="53"/>
      <c r="G2539" s="34"/>
      <c r="H2539" s="50"/>
      <c r="I2539" s="34"/>
      <c r="J2539" s="50"/>
      <c r="K2539" s="50"/>
      <c r="L2539" s="50"/>
      <c r="M2539" s="54"/>
      <c r="N2539" s="226"/>
      <c r="O2539" s="225"/>
      <c r="P2539" s="53"/>
      <c r="Q2539" s="50"/>
      <c r="R2539" s="34"/>
    </row>
    <row r="2540" spans="1:18" hidden="1">
      <c r="A2540" s="50"/>
      <c r="B2540" s="90"/>
      <c r="C2540" s="50"/>
      <c r="D2540" s="50"/>
      <c r="E2540" s="50"/>
      <c r="F2540" s="53"/>
      <c r="G2540" s="34"/>
      <c r="H2540" s="50"/>
      <c r="I2540" s="34"/>
      <c r="J2540" s="50"/>
      <c r="K2540" s="50"/>
      <c r="L2540" s="50"/>
      <c r="M2540" s="54"/>
      <c r="N2540" s="226"/>
      <c r="O2540" s="225"/>
      <c r="P2540" s="53"/>
      <c r="Q2540" s="50"/>
      <c r="R2540" s="34"/>
    </row>
    <row r="2541" spans="1:18" hidden="1">
      <c r="A2541" s="50"/>
      <c r="B2541" s="90"/>
      <c r="C2541" s="50"/>
      <c r="D2541" s="50"/>
      <c r="E2541" s="50"/>
      <c r="F2541" s="53"/>
      <c r="G2541" s="34"/>
      <c r="H2541" s="50"/>
      <c r="I2541" s="34"/>
      <c r="J2541" s="50"/>
      <c r="K2541" s="50"/>
      <c r="L2541" s="50"/>
      <c r="M2541" s="54"/>
      <c r="N2541" s="226"/>
      <c r="O2541" s="225"/>
      <c r="P2541" s="53"/>
      <c r="Q2541" s="50"/>
      <c r="R2541" s="34"/>
    </row>
    <row r="2542" spans="1:18" hidden="1">
      <c r="A2542" s="50"/>
      <c r="B2542" s="90"/>
      <c r="C2542" s="50"/>
      <c r="D2542" s="50"/>
      <c r="E2542" s="50"/>
      <c r="F2542" s="53"/>
      <c r="G2542" s="34"/>
      <c r="H2542" s="50"/>
      <c r="I2542" s="34"/>
      <c r="J2542" s="50"/>
      <c r="K2542" s="50"/>
      <c r="L2542" s="50"/>
      <c r="M2542" s="54"/>
      <c r="N2542" s="226"/>
      <c r="O2542" s="225"/>
      <c r="P2542" s="53"/>
      <c r="Q2542" s="50"/>
      <c r="R2542" s="34"/>
    </row>
    <row r="2543" spans="1:18" hidden="1">
      <c r="A2543" s="50"/>
      <c r="B2543" s="90"/>
      <c r="C2543" s="50"/>
      <c r="D2543" s="50"/>
      <c r="E2543" s="50"/>
      <c r="F2543" s="53"/>
      <c r="G2543" s="34"/>
      <c r="H2543" s="50"/>
      <c r="I2543" s="34"/>
      <c r="J2543" s="50"/>
      <c r="K2543" s="50"/>
      <c r="L2543" s="50"/>
      <c r="M2543" s="54"/>
      <c r="N2543" s="226"/>
      <c r="O2543" s="225"/>
      <c r="P2543" s="53"/>
      <c r="Q2543" s="50"/>
      <c r="R2543" s="34"/>
    </row>
    <row r="2544" spans="1:18" hidden="1">
      <c r="A2544" s="50"/>
      <c r="B2544" s="90"/>
      <c r="C2544" s="50"/>
      <c r="D2544" s="50"/>
      <c r="E2544" s="50"/>
      <c r="F2544" s="53"/>
      <c r="G2544" s="34"/>
      <c r="H2544" s="50"/>
      <c r="I2544" s="34"/>
      <c r="J2544" s="50"/>
      <c r="K2544" s="50"/>
      <c r="L2544" s="50"/>
      <c r="M2544" s="54"/>
      <c r="N2544" s="226"/>
      <c r="O2544" s="225"/>
      <c r="P2544" s="53"/>
      <c r="Q2544" s="50"/>
      <c r="R2544" s="34"/>
    </row>
    <row r="2545" spans="1:18" hidden="1">
      <c r="A2545" s="50"/>
      <c r="B2545" s="90"/>
      <c r="C2545" s="50"/>
      <c r="D2545" s="50"/>
      <c r="E2545" s="50"/>
      <c r="F2545" s="53"/>
      <c r="G2545" s="34"/>
      <c r="H2545" s="50"/>
      <c r="I2545" s="34"/>
      <c r="J2545" s="50"/>
      <c r="K2545" s="50"/>
      <c r="L2545" s="50"/>
      <c r="M2545" s="54"/>
      <c r="N2545" s="226"/>
      <c r="O2545" s="225"/>
      <c r="P2545" s="53"/>
      <c r="Q2545" s="50"/>
      <c r="R2545" s="34"/>
    </row>
    <row r="2546" spans="1:18" hidden="1">
      <c r="A2546" s="50"/>
      <c r="B2546" s="90"/>
      <c r="C2546" s="50"/>
      <c r="D2546" s="50"/>
      <c r="E2546" s="50"/>
      <c r="F2546" s="53"/>
      <c r="G2546" s="34"/>
      <c r="H2546" s="50"/>
      <c r="I2546" s="34"/>
      <c r="J2546" s="50"/>
      <c r="K2546" s="50"/>
      <c r="L2546" s="50"/>
      <c r="M2546" s="54"/>
      <c r="N2546" s="226"/>
      <c r="O2546" s="225"/>
      <c r="P2546" s="53"/>
      <c r="Q2546" s="50"/>
      <c r="R2546" s="34"/>
    </row>
    <row r="2547" spans="1:18" hidden="1">
      <c r="A2547" s="50"/>
      <c r="B2547" s="90"/>
      <c r="C2547" s="50"/>
      <c r="D2547" s="50"/>
      <c r="E2547" s="50"/>
      <c r="F2547" s="53"/>
      <c r="G2547" s="34"/>
      <c r="H2547" s="50"/>
      <c r="I2547" s="34"/>
      <c r="J2547" s="50"/>
      <c r="K2547" s="50"/>
      <c r="L2547" s="50"/>
      <c r="M2547" s="54"/>
      <c r="N2547" s="226"/>
      <c r="O2547" s="225"/>
      <c r="P2547" s="53"/>
      <c r="Q2547" s="50"/>
      <c r="R2547" s="34"/>
    </row>
    <row r="2548" spans="1:18" hidden="1">
      <c r="A2548" s="50"/>
      <c r="B2548" s="90"/>
      <c r="C2548" s="50"/>
      <c r="D2548" s="50"/>
      <c r="E2548" s="50"/>
      <c r="F2548" s="53"/>
      <c r="G2548" s="34"/>
      <c r="H2548" s="50"/>
      <c r="I2548" s="34"/>
      <c r="J2548" s="50"/>
      <c r="K2548" s="50"/>
      <c r="L2548" s="50"/>
      <c r="M2548" s="54"/>
      <c r="N2548" s="226"/>
      <c r="O2548" s="225"/>
      <c r="P2548" s="53"/>
      <c r="Q2548" s="50"/>
      <c r="R2548" s="34"/>
    </row>
    <row r="2549" spans="1:18" hidden="1">
      <c r="A2549" s="50"/>
      <c r="B2549" s="90"/>
      <c r="C2549" s="50"/>
      <c r="D2549" s="50"/>
      <c r="E2549" s="50"/>
      <c r="F2549" s="53"/>
      <c r="G2549" s="34"/>
      <c r="H2549" s="50"/>
      <c r="I2549" s="34"/>
      <c r="J2549" s="50"/>
      <c r="K2549" s="50"/>
      <c r="L2549" s="50"/>
      <c r="M2549" s="54"/>
      <c r="N2549" s="226"/>
      <c r="O2549" s="225"/>
      <c r="P2549" s="53"/>
      <c r="Q2549" s="50"/>
      <c r="R2549" s="34"/>
    </row>
    <row r="2550" spans="1:18" hidden="1">
      <c r="A2550" s="50"/>
      <c r="B2550" s="90"/>
      <c r="C2550" s="50"/>
      <c r="D2550" s="50"/>
      <c r="E2550" s="50"/>
      <c r="F2550" s="53"/>
      <c r="G2550" s="34"/>
      <c r="H2550" s="50"/>
      <c r="I2550" s="34"/>
      <c r="J2550" s="50"/>
      <c r="K2550" s="50"/>
      <c r="L2550" s="50"/>
      <c r="M2550" s="54"/>
      <c r="N2550" s="226"/>
      <c r="O2550" s="225"/>
      <c r="P2550" s="53"/>
      <c r="Q2550" s="50"/>
      <c r="R2550" s="34"/>
    </row>
    <row r="2551" spans="1:18" hidden="1">
      <c r="A2551" s="50"/>
      <c r="B2551" s="90"/>
      <c r="C2551" s="50"/>
      <c r="D2551" s="50"/>
      <c r="E2551" s="50"/>
      <c r="F2551" s="53"/>
      <c r="G2551" s="34"/>
      <c r="H2551" s="50"/>
      <c r="I2551" s="34"/>
      <c r="J2551" s="50"/>
      <c r="K2551" s="50"/>
      <c r="L2551" s="50"/>
      <c r="M2551" s="54"/>
      <c r="N2551" s="226"/>
      <c r="O2551" s="225"/>
      <c r="P2551" s="53"/>
      <c r="Q2551" s="50"/>
      <c r="R2551" s="34"/>
    </row>
    <row r="2552" spans="1:18" hidden="1">
      <c r="A2552" s="50"/>
      <c r="B2552" s="90"/>
      <c r="C2552" s="50"/>
      <c r="D2552" s="50"/>
      <c r="E2552" s="50"/>
      <c r="F2552" s="53"/>
      <c r="G2552" s="34"/>
      <c r="H2552" s="50"/>
      <c r="I2552" s="34"/>
      <c r="J2552" s="50"/>
      <c r="K2552" s="50"/>
      <c r="L2552" s="50"/>
      <c r="M2552" s="54"/>
      <c r="N2552" s="226"/>
      <c r="O2552" s="225"/>
      <c r="P2552" s="53"/>
      <c r="Q2552" s="50"/>
      <c r="R2552" s="34"/>
    </row>
    <row r="2553" spans="1:18" hidden="1">
      <c r="A2553" s="50"/>
      <c r="B2553" s="90"/>
      <c r="C2553" s="50"/>
      <c r="D2553" s="50"/>
      <c r="E2553" s="50"/>
      <c r="F2553" s="53"/>
      <c r="G2553" s="34"/>
      <c r="H2553" s="50"/>
      <c r="I2553" s="34"/>
      <c r="J2553" s="50"/>
      <c r="K2553" s="50"/>
      <c r="L2553" s="50"/>
      <c r="M2553" s="54"/>
      <c r="N2553" s="226"/>
      <c r="O2553" s="225"/>
      <c r="P2553" s="53"/>
      <c r="Q2553" s="50"/>
      <c r="R2553" s="34"/>
    </row>
    <row r="2554" spans="1:18" hidden="1">
      <c r="A2554" s="50"/>
      <c r="B2554" s="90"/>
      <c r="C2554" s="50"/>
      <c r="D2554" s="50"/>
      <c r="E2554" s="50"/>
      <c r="F2554" s="53"/>
      <c r="G2554" s="34"/>
      <c r="H2554" s="50"/>
      <c r="I2554" s="34"/>
      <c r="J2554" s="50"/>
      <c r="K2554" s="50"/>
      <c r="L2554" s="50"/>
      <c r="M2554" s="54"/>
      <c r="N2554" s="226"/>
      <c r="O2554" s="225"/>
      <c r="P2554" s="53"/>
      <c r="Q2554" s="50"/>
      <c r="R2554" s="34"/>
    </row>
    <row r="2555" spans="1:18" hidden="1">
      <c r="A2555" s="50"/>
      <c r="B2555" s="90"/>
      <c r="C2555" s="50"/>
      <c r="D2555" s="50"/>
      <c r="E2555" s="50"/>
      <c r="F2555" s="53"/>
      <c r="G2555" s="34"/>
      <c r="H2555" s="50"/>
      <c r="I2555" s="34"/>
      <c r="J2555" s="50"/>
      <c r="K2555" s="50"/>
      <c r="L2555" s="50"/>
      <c r="M2555" s="54"/>
      <c r="N2555" s="226"/>
      <c r="O2555" s="225"/>
      <c r="P2555" s="53"/>
      <c r="Q2555" s="50"/>
      <c r="R2555" s="34"/>
    </row>
    <row r="2556" spans="1:18" hidden="1">
      <c r="A2556" s="50"/>
      <c r="B2556" s="90"/>
      <c r="C2556" s="50"/>
      <c r="D2556" s="50"/>
      <c r="E2556" s="50"/>
      <c r="F2556" s="53"/>
      <c r="G2556" s="34"/>
      <c r="H2556" s="50"/>
      <c r="I2556" s="34"/>
      <c r="J2556" s="50"/>
      <c r="K2556" s="50"/>
      <c r="L2556" s="50"/>
      <c r="M2556" s="54"/>
      <c r="N2556" s="226"/>
      <c r="O2556" s="225"/>
      <c r="P2556" s="53"/>
      <c r="Q2556" s="50"/>
      <c r="R2556" s="34"/>
    </row>
    <row r="2557" spans="1:18" hidden="1">
      <c r="A2557" s="50"/>
      <c r="B2557" s="90"/>
      <c r="C2557" s="50"/>
      <c r="D2557" s="50"/>
      <c r="E2557" s="50"/>
      <c r="F2557" s="53"/>
      <c r="G2557" s="34"/>
      <c r="H2557" s="50"/>
      <c r="I2557" s="34"/>
      <c r="J2557" s="50"/>
      <c r="K2557" s="50"/>
      <c r="L2557" s="50"/>
      <c r="M2557" s="54"/>
      <c r="N2557" s="226"/>
      <c r="O2557" s="225"/>
      <c r="P2557" s="53"/>
      <c r="Q2557" s="50"/>
      <c r="R2557" s="34"/>
    </row>
    <row r="2558" spans="1:18" hidden="1">
      <c r="A2558" s="50"/>
      <c r="B2558" s="90"/>
      <c r="C2558" s="50"/>
      <c r="D2558" s="50"/>
      <c r="E2558" s="50"/>
      <c r="F2558" s="53"/>
      <c r="G2558" s="34"/>
      <c r="H2558" s="50"/>
      <c r="I2558" s="34"/>
      <c r="J2558" s="50"/>
      <c r="K2558" s="50"/>
      <c r="L2558" s="50"/>
      <c r="M2558" s="54"/>
      <c r="N2558" s="226"/>
      <c r="O2558" s="225"/>
      <c r="P2558" s="53"/>
      <c r="Q2558" s="50"/>
      <c r="R2558" s="34"/>
    </row>
    <row r="2559" spans="1:18" hidden="1">
      <c r="A2559" s="50"/>
      <c r="B2559" s="90"/>
      <c r="C2559" s="50"/>
      <c r="D2559" s="50"/>
      <c r="E2559" s="50"/>
      <c r="F2559" s="53"/>
      <c r="G2559" s="34"/>
      <c r="H2559" s="50"/>
      <c r="I2559" s="34"/>
      <c r="J2559" s="50"/>
      <c r="K2559" s="50"/>
      <c r="L2559" s="50"/>
      <c r="M2559" s="54"/>
      <c r="N2559" s="226"/>
      <c r="O2559" s="225"/>
      <c r="P2559" s="53"/>
      <c r="Q2559" s="50"/>
      <c r="R2559" s="34"/>
    </row>
    <row r="2560" spans="1:18" hidden="1">
      <c r="A2560" s="50"/>
      <c r="B2560" s="90"/>
      <c r="C2560" s="50"/>
      <c r="D2560" s="50"/>
      <c r="E2560" s="50"/>
      <c r="F2560" s="53"/>
      <c r="G2560" s="34"/>
      <c r="H2560" s="50"/>
      <c r="I2560" s="34"/>
      <c r="J2560" s="50"/>
      <c r="K2560" s="50"/>
      <c r="L2560" s="50"/>
      <c r="M2560" s="54"/>
      <c r="N2560" s="226"/>
      <c r="O2560" s="225"/>
      <c r="P2560" s="53"/>
      <c r="Q2560" s="50"/>
      <c r="R2560" s="34"/>
    </row>
    <row r="2561" spans="1:18" hidden="1">
      <c r="A2561" s="50"/>
      <c r="B2561" s="90"/>
      <c r="C2561" s="50"/>
      <c r="D2561" s="50"/>
      <c r="E2561" s="50"/>
      <c r="F2561" s="53"/>
      <c r="G2561" s="34"/>
      <c r="H2561" s="50"/>
      <c r="I2561" s="34"/>
      <c r="J2561" s="50"/>
      <c r="K2561" s="50"/>
      <c r="L2561" s="50"/>
      <c r="M2561" s="54"/>
      <c r="N2561" s="226"/>
      <c r="O2561" s="225"/>
      <c r="P2561" s="53"/>
      <c r="Q2561" s="50"/>
      <c r="R2561" s="34"/>
    </row>
    <row r="2562" spans="1:18" hidden="1">
      <c r="A2562" s="50"/>
      <c r="B2562" s="90"/>
      <c r="C2562" s="50"/>
      <c r="D2562" s="50"/>
      <c r="E2562" s="50"/>
      <c r="F2562" s="53"/>
      <c r="G2562" s="34"/>
      <c r="H2562" s="50"/>
      <c r="I2562" s="34"/>
      <c r="J2562" s="50"/>
      <c r="K2562" s="50"/>
      <c r="L2562" s="50"/>
      <c r="M2562" s="54"/>
      <c r="N2562" s="226"/>
      <c r="O2562" s="225"/>
      <c r="P2562" s="53"/>
      <c r="Q2562" s="50"/>
      <c r="R2562" s="34"/>
    </row>
    <row r="2563" spans="1:18" hidden="1">
      <c r="A2563" s="50"/>
      <c r="B2563" s="90"/>
      <c r="C2563" s="50"/>
      <c r="D2563" s="50"/>
      <c r="E2563" s="50"/>
      <c r="F2563" s="53"/>
      <c r="G2563" s="34"/>
      <c r="H2563" s="50"/>
      <c r="I2563" s="34"/>
      <c r="J2563" s="50"/>
      <c r="K2563" s="50"/>
      <c r="L2563" s="50"/>
      <c r="M2563" s="54"/>
      <c r="N2563" s="226"/>
      <c r="O2563" s="225"/>
      <c r="P2563" s="53"/>
      <c r="Q2563" s="50"/>
      <c r="R2563" s="34"/>
    </row>
    <row r="2564" spans="1:18" hidden="1">
      <c r="A2564" s="50"/>
      <c r="B2564" s="90"/>
      <c r="C2564" s="50"/>
      <c r="D2564" s="50"/>
      <c r="E2564" s="50"/>
      <c r="F2564" s="53"/>
      <c r="G2564" s="34"/>
      <c r="H2564" s="50"/>
      <c r="I2564" s="34"/>
      <c r="J2564" s="50"/>
      <c r="K2564" s="50"/>
      <c r="L2564" s="50"/>
      <c r="M2564" s="54"/>
      <c r="N2564" s="226"/>
      <c r="O2564" s="225"/>
      <c r="P2564" s="53"/>
      <c r="Q2564" s="50"/>
      <c r="R2564" s="34"/>
    </row>
    <row r="2565" spans="1:18" hidden="1">
      <c r="A2565" s="50"/>
      <c r="B2565" s="90"/>
      <c r="C2565" s="50"/>
      <c r="D2565" s="50"/>
      <c r="E2565" s="50"/>
      <c r="F2565" s="53"/>
      <c r="G2565" s="34"/>
      <c r="H2565" s="50"/>
      <c r="I2565" s="34"/>
      <c r="J2565" s="50"/>
      <c r="K2565" s="50"/>
      <c r="L2565" s="50"/>
      <c r="M2565" s="54"/>
      <c r="N2565" s="226"/>
      <c r="O2565" s="225"/>
      <c r="P2565" s="53"/>
      <c r="Q2565" s="50"/>
      <c r="R2565" s="34"/>
    </row>
    <row r="2566" spans="1:18" hidden="1">
      <c r="A2566" s="50"/>
      <c r="B2566" s="90"/>
      <c r="C2566" s="50"/>
      <c r="D2566" s="50"/>
      <c r="E2566" s="50"/>
      <c r="F2566" s="53"/>
      <c r="G2566" s="34"/>
      <c r="H2566" s="50"/>
      <c r="I2566" s="34"/>
      <c r="J2566" s="50"/>
      <c r="K2566" s="50"/>
      <c r="L2566" s="50"/>
      <c r="M2566" s="54"/>
      <c r="N2566" s="226"/>
      <c r="O2566" s="225"/>
      <c r="P2566" s="53"/>
      <c r="Q2566" s="50"/>
      <c r="R2566" s="34"/>
    </row>
    <row r="2567" spans="1:18" hidden="1">
      <c r="A2567" s="50"/>
      <c r="B2567" s="90"/>
      <c r="C2567" s="50"/>
      <c r="D2567" s="50"/>
      <c r="E2567" s="50"/>
      <c r="F2567" s="53"/>
      <c r="G2567" s="34"/>
      <c r="H2567" s="50"/>
      <c r="I2567" s="34"/>
      <c r="J2567" s="50"/>
      <c r="K2567" s="50"/>
      <c r="L2567" s="50"/>
      <c r="M2567" s="54"/>
      <c r="N2567" s="226"/>
      <c r="O2567" s="225"/>
      <c r="P2567" s="53"/>
      <c r="Q2567" s="50"/>
      <c r="R2567" s="34"/>
    </row>
    <row r="2568" spans="1:18" hidden="1">
      <c r="A2568" s="50"/>
      <c r="B2568" s="90"/>
      <c r="C2568" s="50"/>
      <c r="D2568" s="50"/>
      <c r="E2568" s="50"/>
      <c r="F2568" s="53"/>
      <c r="G2568" s="34"/>
      <c r="H2568" s="50"/>
      <c r="I2568" s="34"/>
      <c r="J2568" s="50"/>
      <c r="K2568" s="50"/>
      <c r="L2568" s="50"/>
      <c r="M2568" s="54"/>
      <c r="N2568" s="226"/>
      <c r="O2568" s="225"/>
      <c r="P2568" s="53"/>
      <c r="Q2568" s="50"/>
      <c r="R2568" s="34"/>
    </row>
    <row r="2569" spans="1:18" hidden="1">
      <c r="A2569" s="50"/>
      <c r="B2569" s="90"/>
      <c r="C2569" s="50"/>
      <c r="D2569" s="50"/>
      <c r="E2569" s="50"/>
      <c r="F2569" s="53"/>
      <c r="G2569" s="34"/>
      <c r="H2569" s="50"/>
      <c r="I2569" s="34"/>
      <c r="J2569" s="50"/>
      <c r="K2569" s="50"/>
      <c r="L2569" s="50"/>
      <c r="M2569" s="54"/>
      <c r="N2569" s="226"/>
      <c r="O2569" s="225"/>
      <c r="P2569" s="53"/>
      <c r="Q2569" s="50"/>
      <c r="R2569" s="34"/>
    </row>
    <row r="2570" spans="1:18" hidden="1">
      <c r="A2570" s="50"/>
      <c r="B2570" s="90"/>
      <c r="C2570" s="50"/>
      <c r="D2570" s="50"/>
      <c r="E2570" s="50"/>
      <c r="F2570" s="53"/>
      <c r="G2570" s="34"/>
      <c r="H2570" s="50"/>
      <c r="I2570" s="34"/>
      <c r="J2570" s="50"/>
      <c r="K2570" s="50"/>
      <c r="L2570" s="50"/>
      <c r="M2570" s="54"/>
      <c r="N2570" s="226"/>
      <c r="O2570" s="225"/>
      <c r="P2570" s="53"/>
      <c r="Q2570" s="50"/>
      <c r="R2570" s="34"/>
    </row>
    <row r="2571" spans="1:18" hidden="1">
      <c r="A2571" s="50"/>
      <c r="B2571" s="90"/>
      <c r="C2571" s="50"/>
      <c r="D2571" s="50"/>
      <c r="E2571" s="50"/>
      <c r="F2571" s="53"/>
      <c r="G2571" s="34"/>
      <c r="H2571" s="50"/>
      <c r="I2571" s="34"/>
      <c r="J2571" s="50"/>
      <c r="K2571" s="50"/>
      <c r="L2571" s="50"/>
      <c r="M2571" s="54"/>
      <c r="N2571" s="226"/>
      <c r="O2571" s="225"/>
      <c r="P2571" s="53"/>
      <c r="Q2571" s="50"/>
      <c r="R2571" s="34"/>
    </row>
    <row r="2572" spans="1:18" hidden="1">
      <c r="A2572" s="50"/>
      <c r="B2572" s="90"/>
      <c r="C2572" s="50"/>
      <c r="D2572" s="50"/>
      <c r="E2572" s="50"/>
      <c r="F2572" s="53"/>
      <c r="G2572" s="34"/>
      <c r="H2572" s="50"/>
      <c r="I2572" s="34"/>
      <c r="J2572" s="50"/>
      <c r="K2572" s="50"/>
      <c r="L2572" s="50"/>
      <c r="M2572" s="54"/>
      <c r="N2572" s="226"/>
      <c r="O2572" s="225"/>
      <c r="P2572" s="53"/>
      <c r="Q2572" s="50"/>
      <c r="R2572" s="34"/>
    </row>
    <row r="2573" spans="1:18" hidden="1">
      <c r="A2573" s="50"/>
      <c r="B2573" s="90"/>
      <c r="C2573" s="50"/>
      <c r="D2573" s="50"/>
      <c r="E2573" s="50"/>
      <c r="F2573" s="53"/>
      <c r="G2573" s="34"/>
      <c r="H2573" s="50"/>
      <c r="I2573" s="34"/>
      <c r="J2573" s="50"/>
      <c r="K2573" s="50"/>
      <c r="L2573" s="50"/>
      <c r="M2573" s="54"/>
      <c r="N2573" s="226"/>
      <c r="O2573" s="225"/>
      <c r="P2573" s="53"/>
      <c r="Q2573" s="50"/>
      <c r="R2573" s="34"/>
    </row>
    <row r="2574" spans="1:18" hidden="1">
      <c r="A2574" s="50"/>
      <c r="B2574" s="90"/>
      <c r="C2574" s="50"/>
      <c r="D2574" s="50"/>
      <c r="E2574" s="50"/>
      <c r="F2574" s="53"/>
      <c r="G2574" s="34"/>
      <c r="H2574" s="50"/>
      <c r="I2574" s="34"/>
      <c r="J2574" s="50"/>
      <c r="K2574" s="50"/>
      <c r="L2574" s="50"/>
      <c r="M2574" s="54"/>
      <c r="N2574" s="226"/>
      <c r="O2574" s="225"/>
      <c r="P2574" s="53"/>
      <c r="Q2574" s="50"/>
      <c r="R2574" s="34"/>
    </row>
    <row r="2575" spans="1:18" hidden="1">
      <c r="A2575" s="50"/>
      <c r="B2575" s="90"/>
      <c r="C2575" s="50"/>
      <c r="D2575" s="50"/>
      <c r="E2575" s="50"/>
      <c r="F2575" s="53"/>
      <c r="G2575" s="34"/>
      <c r="H2575" s="50"/>
      <c r="I2575" s="34"/>
      <c r="J2575" s="50"/>
      <c r="K2575" s="50"/>
      <c r="L2575" s="50"/>
      <c r="M2575" s="54"/>
      <c r="N2575" s="226"/>
      <c r="O2575" s="225"/>
      <c r="P2575" s="53"/>
      <c r="Q2575" s="50"/>
      <c r="R2575" s="34"/>
    </row>
    <row r="2576" spans="1:18" hidden="1">
      <c r="A2576" s="50"/>
      <c r="B2576" s="90"/>
      <c r="C2576" s="50"/>
      <c r="D2576" s="50"/>
      <c r="E2576" s="50"/>
      <c r="F2576" s="53"/>
      <c r="G2576" s="34"/>
      <c r="H2576" s="50"/>
      <c r="I2576" s="34"/>
      <c r="J2576" s="50"/>
      <c r="K2576" s="50"/>
      <c r="L2576" s="50"/>
      <c r="M2576" s="54"/>
      <c r="N2576" s="226"/>
      <c r="O2576" s="225"/>
      <c r="P2576" s="53"/>
      <c r="Q2576" s="50"/>
      <c r="R2576" s="34"/>
    </row>
    <row r="2577" spans="1:18" hidden="1">
      <c r="A2577" s="50"/>
      <c r="B2577" s="90"/>
      <c r="C2577" s="50"/>
      <c r="D2577" s="50"/>
      <c r="E2577" s="50"/>
      <c r="F2577" s="53"/>
      <c r="G2577" s="34"/>
      <c r="H2577" s="50"/>
      <c r="I2577" s="34"/>
      <c r="J2577" s="50"/>
      <c r="K2577" s="50"/>
      <c r="L2577" s="50"/>
      <c r="M2577" s="54"/>
      <c r="N2577" s="226"/>
      <c r="O2577" s="225"/>
      <c r="P2577" s="53"/>
      <c r="Q2577" s="50"/>
      <c r="R2577" s="34"/>
    </row>
    <row r="2578" spans="1:18" hidden="1">
      <c r="A2578" s="50"/>
      <c r="B2578" s="90"/>
      <c r="C2578" s="50"/>
      <c r="D2578" s="50"/>
      <c r="E2578" s="50"/>
      <c r="F2578" s="53"/>
      <c r="G2578" s="34"/>
      <c r="H2578" s="50"/>
      <c r="I2578" s="34"/>
      <c r="J2578" s="50"/>
      <c r="K2578" s="50"/>
      <c r="L2578" s="50"/>
      <c r="M2578" s="54"/>
      <c r="N2578" s="226"/>
      <c r="O2578" s="225"/>
      <c r="P2578" s="53"/>
      <c r="Q2578" s="50"/>
      <c r="R2578" s="34"/>
    </row>
    <row r="2579" spans="1:18" hidden="1">
      <c r="A2579" s="50"/>
      <c r="B2579" s="90"/>
      <c r="C2579" s="50"/>
      <c r="D2579" s="50"/>
      <c r="E2579" s="50"/>
      <c r="F2579" s="53"/>
      <c r="G2579" s="34"/>
      <c r="H2579" s="50"/>
      <c r="I2579" s="34"/>
      <c r="J2579" s="50"/>
      <c r="K2579" s="50"/>
      <c r="L2579" s="50"/>
      <c r="M2579" s="54"/>
      <c r="N2579" s="226"/>
      <c r="O2579" s="225"/>
      <c r="P2579" s="53"/>
      <c r="Q2579" s="50"/>
      <c r="R2579" s="34"/>
    </row>
    <row r="2580" spans="1:18" hidden="1">
      <c r="A2580" s="50"/>
      <c r="B2580" s="90"/>
      <c r="C2580" s="50"/>
      <c r="D2580" s="50"/>
      <c r="E2580" s="50"/>
      <c r="F2580" s="53"/>
      <c r="G2580" s="34"/>
      <c r="H2580" s="50"/>
      <c r="I2580" s="34"/>
      <c r="J2580" s="50"/>
      <c r="K2580" s="50"/>
      <c r="L2580" s="50"/>
      <c r="M2580" s="54"/>
      <c r="N2580" s="226"/>
      <c r="O2580" s="225"/>
      <c r="P2580" s="53"/>
      <c r="Q2580" s="50"/>
      <c r="R2580" s="34"/>
    </row>
    <row r="2581" spans="1:18" hidden="1">
      <c r="A2581" s="50"/>
      <c r="B2581" s="90"/>
      <c r="C2581" s="50"/>
      <c r="D2581" s="50"/>
      <c r="E2581" s="50"/>
      <c r="F2581" s="53"/>
      <c r="G2581" s="34"/>
      <c r="H2581" s="50"/>
      <c r="I2581" s="34"/>
      <c r="J2581" s="50"/>
      <c r="K2581" s="50"/>
      <c r="L2581" s="50"/>
      <c r="M2581" s="54"/>
      <c r="N2581" s="226"/>
      <c r="O2581" s="225"/>
      <c r="P2581" s="53"/>
      <c r="Q2581" s="50"/>
      <c r="R2581" s="34"/>
    </row>
    <row r="2582" spans="1:18" hidden="1">
      <c r="A2582" s="50"/>
      <c r="B2582" s="90"/>
      <c r="C2582" s="50"/>
      <c r="D2582" s="50"/>
      <c r="E2582" s="50"/>
      <c r="F2582" s="53"/>
      <c r="G2582" s="34"/>
      <c r="H2582" s="50"/>
      <c r="I2582" s="34"/>
      <c r="J2582" s="50"/>
      <c r="K2582" s="50"/>
      <c r="L2582" s="50"/>
      <c r="M2582" s="54"/>
      <c r="N2582" s="226"/>
      <c r="O2582" s="225"/>
      <c r="P2582" s="53"/>
      <c r="Q2582" s="50"/>
      <c r="R2582" s="34"/>
    </row>
    <row r="2583" spans="1:18" hidden="1">
      <c r="A2583" s="50"/>
      <c r="B2583" s="90"/>
      <c r="C2583" s="50"/>
      <c r="D2583" s="50"/>
      <c r="E2583" s="50"/>
      <c r="F2583" s="53"/>
      <c r="G2583" s="34"/>
      <c r="H2583" s="50"/>
      <c r="I2583" s="34"/>
      <c r="J2583" s="50"/>
      <c r="K2583" s="50"/>
      <c r="L2583" s="50"/>
      <c r="M2583" s="54"/>
      <c r="N2583" s="226"/>
      <c r="O2583" s="225"/>
      <c r="P2583" s="53"/>
      <c r="Q2583" s="50"/>
      <c r="R2583" s="34"/>
    </row>
    <row r="2584" spans="1:18" hidden="1">
      <c r="A2584" s="50"/>
      <c r="B2584" s="90"/>
      <c r="C2584" s="50"/>
      <c r="D2584" s="50"/>
      <c r="E2584" s="50"/>
      <c r="F2584" s="53"/>
      <c r="G2584" s="34"/>
      <c r="H2584" s="50"/>
      <c r="I2584" s="34"/>
      <c r="J2584" s="50"/>
      <c r="K2584" s="50"/>
      <c r="L2584" s="50"/>
      <c r="M2584" s="54"/>
      <c r="N2584" s="226"/>
      <c r="O2584" s="225"/>
      <c r="P2584" s="53"/>
      <c r="Q2584" s="50"/>
      <c r="R2584" s="34"/>
    </row>
    <row r="2585" spans="1:18" hidden="1">
      <c r="A2585" s="50"/>
      <c r="B2585" s="90"/>
      <c r="C2585" s="50"/>
      <c r="D2585" s="50"/>
      <c r="E2585" s="50"/>
      <c r="F2585" s="53"/>
      <c r="G2585" s="34"/>
      <c r="H2585" s="50"/>
      <c r="I2585" s="34"/>
      <c r="J2585" s="50"/>
      <c r="K2585" s="50"/>
      <c r="L2585" s="50"/>
      <c r="M2585" s="54"/>
      <c r="N2585" s="226"/>
      <c r="O2585" s="225"/>
      <c r="P2585" s="53"/>
      <c r="Q2585" s="50"/>
      <c r="R2585" s="34"/>
    </row>
    <row r="2586" spans="1:18" hidden="1">
      <c r="A2586" s="50"/>
      <c r="B2586" s="90"/>
      <c r="C2586" s="50"/>
      <c r="D2586" s="50"/>
      <c r="E2586" s="50"/>
      <c r="F2586" s="53"/>
      <c r="G2586" s="34"/>
      <c r="H2586" s="50"/>
      <c r="I2586" s="34"/>
      <c r="J2586" s="50"/>
      <c r="K2586" s="50"/>
      <c r="L2586" s="50"/>
      <c r="M2586" s="54"/>
      <c r="N2586" s="226"/>
      <c r="O2586" s="225"/>
      <c r="P2586" s="53"/>
      <c r="Q2586" s="50"/>
      <c r="R2586" s="34"/>
    </row>
    <row r="2587" spans="1:18" hidden="1">
      <c r="A2587" s="50"/>
      <c r="B2587" s="90"/>
      <c r="C2587" s="50"/>
      <c r="D2587" s="50"/>
      <c r="E2587" s="50"/>
      <c r="F2587" s="53"/>
      <c r="G2587" s="34"/>
      <c r="H2587" s="50"/>
      <c r="I2587" s="34"/>
      <c r="J2587" s="50"/>
      <c r="K2587" s="50"/>
      <c r="L2587" s="50"/>
      <c r="M2587" s="54"/>
      <c r="N2587" s="226"/>
      <c r="O2587" s="225"/>
      <c r="P2587" s="53"/>
      <c r="Q2587" s="50"/>
      <c r="R2587" s="34"/>
    </row>
    <row r="2588" spans="1:18" hidden="1">
      <c r="A2588" s="50"/>
      <c r="B2588" s="90"/>
      <c r="C2588" s="50"/>
      <c r="D2588" s="50"/>
      <c r="E2588" s="50"/>
      <c r="F2588" s="53"/>
      <c r="G2588" s="34"/>
      <c r="H2588" s="50"/>
      <c r="I2588" s="34"/>
      <c r="J2588" s="50"/>
      <c r="K2588" s="50"/>
      <c r="L2588" s="50"/>
      <c r="M2588" s="54"/>
      <c r="N2588" s="226"/>
      <c r="O2588" s="225"/>
      <c r="P2588" s="53"/>
      <c r="Q2588" s="50"/>
      <c r="R2588" s="34"/>
    </row>
    <row r="2589" spans="1:18" hidden="1">
      <c r="A2589" s="50"/>
      <c r="B2589" s="90"/>
      <c r="C2589" s="50"/>
      <c r="D2589" s="50"/>
      <c r="E2589" s="50"/>
      <c r="F2589" s="53"/>
      <c r="G2589" s="34"/>
      <c r="H2589" s="50"/>
      <c r="I2589" s="34"/>
      <c r="J2589" s="50"/>
      <c r="K2589" s="50"/>
      <c r="L2589" s="50"/>
      <c r="M2589" s="54"/>
      <c r="N2589" s="226"/>
      <c r="O2589" s="225"/>
      <c r="P2589" s="53"/>
      <c r="Q2589" s="50"/>
      <c r="R2589" s="34"/>
    </row>
    <row r="2590" spans="1:18" hidden="1">
      <c r="A2590" s="50"/>
      <c r="B2590" s="90"/>
      <c r="C2590" s="50"/>
      <c r="D2590" s="50"/>
      <c r="E2590" s="50"/>
      <c r="F2590" s="53"/>
      <c r="G2590" s="34"/>
      <c r="H2590" s="50"/>
      <c r="I2590" s="34"/>
      <c r="J2590" s="50"/>
      <c r="K2590" s="50"/>
      <c r="L2590" s="50"/>
      <c r="M2590" s="54"/>
      <c r="N2590" s="226"/>
      <c r="O2590" s="225"/>
      <c r="P2590" s="53"/>
      <c r="Q2590" s="50"/>
      <c r="R2590" s="34"/>
    </row>
    <row r="2591" spans="1:18" hidden="1">
      <c r="A2591" s="50"/>
      <c r="B2591" s="90"/>
      <c r="C2591" s="50"/>
      <c r="D2591" s="169"/>
      <c r="E2591" s="50"/>
      <c r="F2591" s="53"/>
      <c r="G2591" s="34"/>
      <c r="H2591" s="50"/>
      <c r="I2591" s="34"/>
      <c r="J2591" s="50"/>
      <c r="K2591" s="50"/>
      <c r="L2591" s="50"/>
      <c r="M2591" s="54"/>
      <c r="N2591" s="226"/>
      <c r="O2591" s="225"/>
      <c r="P2591" s="53"/>
      <c r="Q2591" s="50"/>
      <c r="R2591" s="34"/>
    </row>
    <row r="2592" spans="1:18" hidden="1">
      <c r="A2592" s="50"/>
      <c r="B2592" s="90"/>
      <c r="C2592" s="50"/>
      <c r="D2592" s="169"/>
      <c r="E2592" s="50"/>
      <c r="F2592" s="53"/>
      <c r="G2592" s="34"/>
      <c r="H2592" s="50"/>
      <c r="I2592" s="34"/>
      <c r="J2592" s="50"/>
      <c r="K2592" s="50"/>
      <c r="L2592" s="50"/>
      <c r="M2592" s="54"/>
      <c r="N2592" s="226"/>
      <c r="O2592" s="225"/>
      <c r="P2592" s="53"/>
      <c r="Q2592" s="50"/>
      <c r="R2592" s="34"/>
    </row>
    <row r="2593" spans="1:19" hidden="1">
      <c r="A2593" s="50"/>
      <c r="B2593" s="90"/>
      <c r="C2593" s="50"/>
      <c r="D2593" s="169"/>
      <c r="E2593" s="50"/>
      <c r="F2593" s="53"/>
      <c r="G2593" s="34"/>
      <c r="H2593" s="50"/>
      <c r="I2593" s="34"/>
      <c r="J2593" s="50"/>
      <c r="K2593" s="50"/>
      <c r="L2593" s="50"/>
      <c r="M2593" s="54"/>
      <c r="N2593" s="226"/>
      <c r="O2593" s="225"/>
      <c r="P2593" s="53"/>
      <c r="Q2593" s="50"/>
      <c r="R2593" s="34"/>
    </row>
    <row r="2594" spans="1:19" hidden="1">
      <c r="A2594" s="50"/>
      <c r="B2594" s="90"/>
      <c r="C2594" s="50"/>
      <c r="D2594" s="169"/>
      <c r="E2594" s="50"/>
      <c r="F2594" s="53"/>
      <c r="G2594" s="34"/>
      <c r="H2594" s="50"/>
      <c r="I2594" s="34"/>
      <c r="J2594" s="50"/>
      <c r="K2594" s="50"/>
      <c r="L2594" s="50"/>
      <c r="M2594" s="54"/>
      <c r="N2594" s="226"/>
      <c r="O2594" s="225"/>
      <c r="P2594" s="53"/>
      <c r="Q2594" s="50"/>
      <c r="R2594" s="34"/>
    </row>
    <row r="2595" spans="1:19" hidden="1">
      <c r="A2595" s="50"/>
      <c r="B2595" s="90"/>
      <c r="C2595" s="50"/>
      <c r="D2595" s="169"/>
      <c r="E2595" s="50"/>
      <c r="F2595" s="53"/>
      <c r="G2595" s="34"/>
      <c r="H2595" s="50"/>
      <c r="I2595" s="34"/>
      <c r="J2595" s="50"/>
      <c r="K2595" s="50"/>
      <c r="L2595" s="50"/>
      <c r="M2595" s="54"/>
      <c r="N2595" s="226"/>
      <c r="O2595" s="225"/>
      <c r="P2595" s="53"/>
      <c r="Q2595" s="50"/>
      <c r="R2595" s="34"/>
    </row>
    <row r="2596" spans="1:19" hidden="1">
      <c r="A2596" s="50"/>
      <c r="B2596" s="90"/>
      <c r="C2596" s="50"/>
      <c r="D2596" s="169"/>
      <c r="E2596" s="50"/>
      <c r="F2596" s="53"/>
      <c r="G2596" s="34"/>
      <c r="H2596" s="50"/>
      <c r="I2596" s="34"/>
      <c r="J2596" s="50"/>
      <c r="K2596" s="50"/>
      <c r="L2596" s="50"/>
      <c r="M2596" s="54"/>
      <c r="N2596" s="226"/>
      <c r="O2596" s="225"/>
      <c r="P2596" s="53"/>
      <c r="Q2596" s="50"/>
      <c r="R2596" s="34"/>
    </row>
    <row r="2597" spans="1:19" hidden="1">
      <c r="A2597" s="50"/>
      <c r="B2597" s="90"/>
      <c r="C2597" s="50"/>
      <c r="D2597" s="169"/>
      <c r="E2597" s="50"/>
      <c r="F2597" s="53"/>
      <c r="G2597" s="34"/>
      <c r="H2597" s="50"/>
      <c r="I2597" s="34"/>
      <c r="J2597" s="50"/>
      <c r="K2597" s="50"/>
      <c r="L2597" s="50"/>
      <c r="M2597" s="54"/>
      <c r="N2597" s="226"/>
      <c r="O2597" s="225"/>
      <c r="P2597" s="53"/>
      <c r="Q2597" s="50"/>
      <c r="R2597" s="34"/>
    </row>
    <row r="2598" spans="1:19" hidden="1">
      <c r="A2598" s="50"/>
      <c r="B2598" s="90"/>
      <c r="C2598" s="50"/>
      <c r="D2598" s="169"/>
      <c r="E2598" s="50"/>
      <c r="F2598" s="53"/>
      <c r="G2598" s="34"/>
      <c r="H2598" s="50"/>
      <c r="I2598" s="34"/>
      <c r="J2598" s="50"/>
      <c r="K2598" s="50"/>
      <c r="L2598" s="50"/>
      <c r="M2598" s="54"/>
      <c r="N2598" s="226"/>
      <c r="O2598" s="225"/>
      <c r="P2598" s="53"/>
      <c r="Q2598" s="50"/>
      <c r="R2598" s="34"/>
    </row>
    <row r="2599" spans="1:19" hidden="1">
      <c r="A2599" s="50"/>
      <c r="B2599" s="90"/>
      <c r="C2599" s="50"/>
      <c r="D2599" s="169"/>
      <c r="E2599" s="50"/>
      <c r="F2599" s="53"/>
      <c r="G2599" s="34"/>
      <c r="H2599" s="50"/>
      <c r="I2599" s="34"/>
      <c r="J2599" s="50"/>
      <c r="K2599" s="50"/>
      <c r="L2599" s="50"/>
      <c r="M2599" s="54"/>
      <c r="N2599" s="226"/>
      <c r="O2599" s="225"/>
      <c r="P2599" s="53"/>
      <c r="Q2599" s="50"/>
      <c r="R2599" s="34"/>
    </row>
    <row r="2600" spans="1:19" hidden="1">
      <c r="A2600" s="50"/>
      <c r="B2600" s="90"/>
      <c r="C2600" s="50"/>
      <c r="D2600" s="169"/>
      <c r="E2600" s="50"/>
      <c r="F2600" s="53"/>
      <c r="G2600" s="34"/>
      <c r="H2600" s="50"/>
      <c r="I2600" s="34"/>
      <c r="J2600" s="50"/>
      <c r="K2600" s="50"/>
      <c r="L2600" s="50"/>
      <c r="M2600" s="54"/>
      <c r="N2600" s="226"/>
      <c r="O2600" s="225"/>
      <c r="P2600" s="53"/>
      <c r="Q2600" s="50"/>
      <c r="R2600" s="34"/>
    </row>
    <row r="2601" spans="1:19" hidden="1">
      <c r="A2601" s="50"/>
      <c r="B2601" s="90"/>
      <c r="C2601" s="50"/>
      <c r="D2601" s="169"/>
      <c r="E2601" s="50"/>
      <c r="F2601" s="53"/>
      <c r="G2601" s="34"/>
      <c r="H2601" s="50"/>
      <c r="I2601" s="34"/>
      <c r="J2601" s="50"/>
      <c r="K2601" s="50"/>
      <c r="L2601" s="50"/>
      <c r="M2601" s="54"/>
      <c r="N2601" s="226"/>
      <c r="O2601" s="225"/>
      <c r="P2601" s="53"/>
      <c r="Q2601" s="50"/>
      <c r="R2601" s="34"/>
    </row>
    <row r="2602" spans="1:19" hidden="1">
      <c r="A2602" s="50"/>
      <c r="B2602" s="90"/>
      <c r="C2602" s="50"/>
      <c r="D2602" s="169"/>
      <c r="E2602" s="50"/>
      <c r="F2602" s="53"/>
      <c r="G2602" s="34"/>
      <c r="H2602" s="50"/>
      <c r="I2602" s="34"/>
      <c r="J2602" s="50"/>
      <c r="K2602" s="50"/>
      <c r="L2602" s="50"/>
      <c r="M2602" s="54"/>
      <c r="N2602" s="226"/>
      <c r="O2602" s="225"/>
      <c r="P2602" s="53"/>
      <c r="Q2602" s="50"/>
      <c r="R2602" s="34"/>
    </row>
    <row r="2603" spans="1:19" hidden="1">
      <c r="A2603" s="50"/>
      <c r="B2603" s="90"/>
      <c r="C2603" s="50"/>
      <c r="D2603" s="169"/>
      <c r="E2603" s="50"/>
      <c r="F2603" s="53"/>
      <c r="G2603" s="34"/>
      <c r="H2603" s="50"/>
      <c r="I2603" s="34"/>
      <c r="J2603" s="50"/>
      <c r="K2603" s="50"/>
      <c r="L2603" s="50"/>
      <c r="M2603" s="54"/>
      <c r="N2603" s="226"/>
      <c r="O2603" s="225"/>
      <c r="P2603" s="53"/>
      <c r="Q2603" s="50"/>
      <c r="R2603" s="34"/>
    </row>
    <row r="2604" spans="1:19" hidden="1">
      <c r="A2604" s="50"/>
      <c r="B2604" s="90"/>
      <c r="C2604" s="50"/>
      <c r="D2604" s="169"/>
      <c r="E2604" s="50"/>
      <c r="F2604" s="53"/>
      <c r="G2604" s="34"/>
      <c r="H2604" s="50"/>
      <c r="I2604" s="34"/>
      <c r="J2604" s="50"/>
      <c r="K2604" s="50"/>
      <c r="L2604" s="50"/>
      <c r="M2604" s="54"/>
      <c r="N2604" s="226"/>
      <c r="O2604" s="225"/>
      <c r="P2604" s="53"/>
      <c r="Q2604" s="50"/>
      <c r="R2604" s="34"/>
    </row>
    <row r="2605" spans="1:19" hidden="1">
      <c r="A2605" s="50"/>
      <c r="B2605" s="90"/>
      <c r="C2605" s="50"/>
      <c r="D2605" s="169"/>
      <c r="E2605" s="50"/>
      <c r="F2605" s="53"/>
      <c r="G2605" s="34"/>
      <c r="H2605" s="50"/>
      <c r="I2605" s="34"/>
      <c r="J2605" s="50"/>
      <c r="K2605" s="50"/>
      <c r="L2605" s="50"/>
      <c r="M2605" s="54"/>
      <c r="N2605" s="226"/>
      <c r="O2605" s="225"/>
      <c r="P2605" s="53"/>
      <c r="Q2605" s="50"/>
      <c r="R2605" s="262"/>
      <c r="S2605" s="285"/>
    </row>
    <row r="2606" spans="1:19" hidden="1">
      <c r="A2606" s="50"/>
      <c r="B2606" s="90"/>
      <c r="C2606" s="50"/>
      <c r="D2606" s="169"/>
      <c r="E2606" s="50"/>
      <c r="F2606" s="53"/>
      <c r="G2606" s="34"/>
      <c r="H2606" s="50"/>
      <c r="I2606" s="34"/>
      <c r="J2606" s="50"/>
      <c r="K2606" s="50"/>
      <c r="L2606" s="50"/>
      <c r="M2606" s="54"/>
      <c r="N2606" s="226"/>
      <c r="O2606" s="225"/>
      <c r="P2606" s="53"/>
      <c r="Q2606" s="50"/>
      <c r="R2606" s="34"/>
    </row>
    <row r="2607" spans="1:19" hidden="1">
      <c r="A2607" s="50"/>
      <c r="B2607" s="90"/>
      <c r="C2607" s="50"/>
      <c r="D2607" s="169"/>
      <c r="E2607" s="50"/>
      <c r="F2607" s="53"/>
      <c r="G2607" s="34"/>
      <c r="H2607" s="50"/>
      <c r="I2607" s="34"/>
      <c r="J2607" s="50"/>
      <c r="K2607" s="50"/>
      <c r="L2607" s="50"/>
      <c r="M2607" s="54"/>
      <c r="N2607" s="226"/>
      <c r="O2607" s="225"/>
      <c r="P2607" s="53"/>
      <c r="Q2607" s="50"/>
      <c r="R2607" s="34"/>
    </row>
    <row r="2608" spans="1:19" hidden="1">
      <c r="A2608" s="50"/>
      <c r="B2608" s="90"/>
      <c r="C2608" s="50"/>
      <c r="D2608" s="169"/>
      <c r="E2608" s="50"/>
      <c r="F2608" s="53"/>
      <c r="G2608" s="34"/>
      <c r="H2608" s="50"/>
      <c r="I2608" s="34"/>
      <c r="J2608" s="50"/>
      <c r="K2608" s="50"/>
      <c r="L2608" s="50"/>
      <c r="M2608" s="54"/>
      <c r="N2608" s="226"/>
      <c r="O2608" s="225"/>
      <c r="P2608" s="53"/>
      <c r="Q2608" s="50"/>
      <c r="R2608" s="34"/>
    </row>
    <row r="2609" spans="1:18" hidden="1">
      <c r="A2609" s="50"/>
      <c r="B2609" s="90"/>
      <c r="C2609" s="50"/>
      <c r="D2609" s="169"/>
      <c r="E2609" s="50"/>
      <c r="F2609" s="53"/>
      <c r="G2609" s="34"/>
      <c r="H2609" s="50"/>
      <c r="I2609" s="34"/>
      <c r="J2609" s="50"/>
      <c r="K2609" s="50"/>
      <c r="L2609" s="50"/>
      <c r="M2609" s="54"/>
      <c r="N2609" s="226"/>
      <c r="O2609" s="225"/>
      <c r="P2609" s="53"/>
      <c r="Q2609" s="50"/>
      <c r="R2609" s="34"/>
    </row>
    <row r="2610" spans="1:18" hidden="1">
      <c r="A2610" s="50"/>
      <c r="B2610" s="90"/>
      <c r="C2610" s="50"/>
      <c r="D2610" s="169"/>
      <c r="E2610" s="50"/>
      <c r="F2610" s="53"/>
      <c r="G2610" s="34"/>
      <c r="H2610" s="50"/>
      <c r="I2610" s="34"/>
      <c r="J2610" s="50"/>
      <c r="K2610" s="50"/>
      <c r="L2610" s="50"/>
      <c r="M2610" s="54"/>
      <c r="N2610" s="226"/>
      <c r="O2610" s="225"/>
      <c r="P2610" s="53"/>
      <c r="Q2610" s="50"/>
      <c r="R2610" s="34"/>
    </row>
    <row r="2611" spans="1:18" hidden="1">
      <c r="A2611" s="50"/>
      <c r="B2611" s="90"/>
      <c r="C2611" s="50"/>
      <c r="D2611" s="169"/>
      <c r="E2611" s="50"/>
      <c r="F2611" s="53"/>
      <c r="G2611" s="34"/>
      <c r="H2611" s="50"/>
      <c r="I2611" s="34"/>
      <c r="J2611" s="50"/>
      <c r="K2611" s="50"/>
      <c r="L2611" s="50"/>
      <c r="M2611" s="54"/>
      <c r="N2611" s="226"/>
      <c r="O2611" s="225"/>
      <c r="P2611" s="53"/>
      <c r="Q2611" s="50"/>
      <c r="R2611" s="34"/>
    </row>
    <row r="2612" spans="1:18" hidden="1">
      <c r="A2612" s="50"/>
      <c r="B2612" s="90"/>
      <c r="C2612" s="50"/>
      <c r="D2612" s="169"/>
      <c r="E2612" s="50"/>
      <c r="F2612" s="53"/>
      <c r="G2612" s="34"/>
      <c r="H2612" s="50"/>
      <c r="I2612" s="34"/>
      <c r="J2612" s="50"/>
      <c r="K2612" s="50"/>
      <c r="L2612" s="50"/>
      <c r="M2612" s="54"/>
      <c r="N2612" s="226"/>
      <c r="O2612" s="225"/>
      <c r="P2612" s="53"/>
      <c r="Q2612" s="50"/>
      <c r="R2612" s="34"/>
    </row>
    <row r="2613" spans="1:18" hidden="1">
      <c r="A2613" s="50"/>
      <c r="B2613" s="90"/>
      <c r="C2613" s="50"/>
      <c r="D2613" s="169"/>
      <c r="E2613" s="50"/>
      <c r="F2613" s="53"/>
      <c r="G2613" s="34"/>
      <c r="H2613" s="50"/>
      <c r="I2613" s="34"/>
      <c r="J2613" s="50"/>
      <c r="K2613" s="50"/>
      <c r="L2613" s="50"/>
      <c r="M2613" s="54"/>
      <c r="N2613" s="226"/>
      <c r="O2613" s="225"/>
      <c r="P2613" s="53"/>
      <c r="Q2613" s="50"/>
      <c r="R2613" s="34"/>
    </row>
    <row r="2614" spans="1:18" hidden="1">
      <c r="A2614" s="50"/>
      <c r="B2614" s="90"/>
      <c r="C2614" s="50"/>
      <c r="D2614" s="169"/>
      <c r="E2614" s="50"/>
      <c r="F2614" s="53"/>
      <c r="G2614" s="34"/>
      <c r="H2614" s="50"/>
      <c r="I2614" s="34"/>
      <c r="J2614" s="50"/>
      <c r="K2614" s="50"/>
      <c r="L2614" s="50"/>
      <c r="M2614" s="54"/>
      <c r="N2614" s="226"/>
      <c r="O2614" s="225"/>
      <c r="P2614" s="53"/>
      <c r="Q2614" s="50"/>
      <c r="R2614" s="34"/>
    </row>
    <row r="2615" spans="1:18" hidden="1">
      <c r="A2615" s="50"/>
      <c r="B2615" s="90"/>
      <c r="C2615" s="50"/>
      <c r="D2615" s="169"/>
      <c r="E2615" s="50"/>
      <c r="F2615" s="53"/>
      <c r="G2615" s="34"/>
      <c r="H2615" s="50"/>
      <c r="I2615" s="34"/>
      <c r="J2615" s="50"/>
      <c r="K2615" s="50"/>
      <c r="L2615" s="50"/>
      <c r="M2615" s="54"/>
      <c r="N2615" s="226"/>
      <c r="O2615" s="225"/>
      <c r="P2615" s="53"/>
      <c r="Q2615" s="50"/>
      <c r="R2615" s="34"/>
    </row>
    <row r="2616" spans="1:18" hidden="1">
      <c r="A2616" s="50"/>
      <c r="B2616" s="90"/>
      <c r="C2616" s="50"/>
      <c r="D2616" s="169"/>
      <c r="E2616" s="50"/>
      <c r="F2616" s="53"/>
      <c r="G2616" s="34"/>
      <c r="H2616" s="50"/>
      <c r="I2616" s="34"/>
      <c r="J2616" s="50"/>
      <c r="K2616" s="50"/>
      <c r="L2616" s="50"/>
      <c r="M2616" s="54"/>
      <c r="N2616" s="226"/>
      <c r="O2616" s="225"/>
      <c r="P2616" s="53"/>
      <c r="Q2616" s="50"/>
      <c r="R2616" s="34"/>
    </row>
    <row r="2617" spans="1:18" hidden="1">
      <c r="A2617" s="50"/>
      <c r="B2617" s="90"/>
      <c r="C2617" s="50"/>
      <c r="D2617" s="169"/>
      <c r="E2617" s="50"/>
      <c r="F2617" s="53"/>
      <c r="G2617" s="34"/>
      <c r="H2617" s="50"/>
      <c r="I2617" s="34"/>
      <c r="J2617" s="50"/>
      <c r="K2617" s="50"/>
      <c r="L2617" s="50"/>
      <c r="M2617" s="54"/>
      <c r="N2617" s="226"/>
      <c r="O2617" s="225"/>
      <c r="P2617" s="53"/>
      <c r="Q2617" s="50"/>
      <c r="R2617" s="34"/>
    </row>
    <row r="2618" spans="1:18" hidden="1">
      <c r="A2618" s="50"/>
      <c r="B2618" s="90"/>
      <c r="C2618" s="50"/>
      <c r="D2618" s="169"/>
      <c r="E2618" s="50"/>
      <c r="F2618" s="53"/>
      <c r="G2618" s="34"/>
      <c r="H2618" s="50"/>
      <c r="I2618" s="34"/>
      <c r="J2618" s="50"/>
      <c r="K2618" s="50"/>
      <c r="L2618" s="50"/>
      <c r="M2618" s="54"/>
      <c r="N2618" s="226"/>
      <c r="O2618" s="225"/>
      <c r="P2618" s="53"/>
      <c r="Q2618" s="50"/>
      <c r="R2618" s="34"/>
    </row>
    <row r="2619" spans="1:18" hidden="1">
      <c r="A2619" s="50"/>
      <c r="B2619" s="90"/>
      <c r="C2619" s="50"/>
      <c r="D2619" s="169"/>
      <c r="E2619" s="50"/>
      <c r="F2619" s="53"/>
      <c r="G2619" s="34"/>
      <c r="H2619" s="50"/>
      <c r="I2619" s="34"/>
      <c r="J2619" s="50"/>
      <c r="K2619" s="50"/>
      <c r="L2619" s="50"/>
      <c r="M2619" s="54"/>
      <c r="N2619" s="226"/>
      <c r="O2619" s="225"/>
      <c r="P2619" s="53"/>
      <c r="Q2619" s="50"/>
      <c r="R2619" s="34"/>
    </row>
    <row r="2620" spans="1:18" hidden="1">
      <c r="A2620" s="50"/>
      <c r="B2620" s="90"/>
      <c r="C2620" s="50"/>
      <c r="D2620" s="169"/>
      <c r="E2620" s="50"/>
      <c r="F2620" s="53"/>
      <c r="G2620" s="34"/>
      <c r="H2620" s="50"/>
      <c r="I2620" s="34"/>
      <c r="J2620" s="50"/>
      <c r="K2620" s="50"/>
      <c r="L2620" s="50"/>
      <c r="M2620" s="54"/>
      <c r="N2620" s="226"/>
      <c r="O2620" s="225"/>
      <c r="P2620" s="53"/>
      <c r="Q2620" s="50"/>
      <c r="R2620" s="34"/>
    </row>
    <row r="2621" spans="1:18" hidden="1">
      <c r="A2621" s="50"/>
      <c r="B2621" s="90"/>
      <c r="C2621" s="50"/>
      <c r="D2621" s="169"/>
      <c r="E2621" s="50"/>
      <c r="F2621" s="53"/>
      <c r="G2621" s="34"/>
      <c r="H2621" s="50"/>
      <c r="I2621" s="34"/>
      <c r="J2621" s="50"/>
      <c r="K2621" s="50"/>
      <c r="L2621" s="50"/>
      <c r="M2621" s="54"/>
      <c r="N2621" s="226"/>
      <c r="O2621" s="225"/>
      <c r="P2621" s="53"/>
      <c r="Q2621" s="50"/>
      <c r="R2621" s="34"/>
    </row>
    <row r="2622" spans="1:18" hidden="1">
      <c r="A2622" s="50"/>
      <c r="B2622" s="90"/>
      <c r="C2622" s="50"/>
      <c r="D2622" s="169"/>
      <c r="E2622" s="50"/>
      <c r="F2622" s="53"/>
      <c r="G2622" s="34"/>
      <c r="H2622" s="50"/>
      <c r="I2622" s="34"/>
      <c r="J2622" s="50"/>
      <c r="K2622" s="50"/>
      <c r="L2622" s="50"/>
      <c r="M2622" s="54"/>
      <c r="N2622" s="226"/>
      <c r="O2622" s="225"/>
      <c r="P2622" s="53"/>
      <c r="Q2622" s="50"/>
      <c r="R2622" s="34"/>
    </row>
    <row r="2623" spans="1:18" hidden="1">
      <c r="A2623" s="50"/>
      <c r="B2623" s="90"/>
      <c r="C2623" s="50"/>
      <c r="D2623" s="169"/>
      <c r="E2623" s="50"/>
      <c r="F2623" s="53"/>
      <c r="G2623" s="34"/>
      <c r="H2623" s="50"/>
      <c r="I2623" s="34"/>
      <c r="J2623" s="50"/>
      <c r="K2623" s="50"/>
      <c r="L2623" s="50"/>
      <c r="M2623" s="54"/>
      <c r="N2623" s="226"/>
      <c r="O2623" s="225"/>
      <c r="P2623" s="53"/>
      <c r="Q2623" s="50"/>
      <c r="R2623" s="34"/>
    </row>
    <row r="2624" spans="1:18" hidden="1">
      <c r="A2624" s="50"/>
      <c r="B2624" s="90"/>
      <c r="C2624" s="50"/>
      <c r="D2624" s="169"/>
      <c r="E2624" s="50"/>
      <c r="F2624" s="53"/>
      <c r="G2624" s="34"/>
      <c r="H2624" s="50"/>
      <c r="I2624" s="34"/>
      <c r="J2624" s="50"/>
      <c r="K2624" s="50"/>
      <c r="L2624" s="50"/>
      <c r="M2624" s="54"/>
      <c r="N2624" s="226"/>
      <c r="O2624" s="225"/>
      <c r="P2624" s="53"/>
      <c r="Q2624" s="50"/>
      <c r="R2624" s="34"/>
    </row>
    <row r="2625" spans="1:19" hidden="1">
      <c r="A2625" s="50"/>
      <c r="B2625" s="90"/>
      <c r="C2625" s="50"/>
      <c r="D2625" s="169"/>
      <c r="E2625" s="50"/>
      <c r="F2625" s="53"/>
      <c r="G2625" s="34"/>
      <c r="H2625" s="50"/>
      <c r="I2625" s="34"/>
      <c r="J2625" s="50"/>
      <c r="K2625" s="50"/>
      <c r="L2625" s="50"/>
      <c r="M2625" s="54"/>
      <c r="N2625" s="226"/>
      <c r="O2625" s="225"/>
      <c r="P2625" s="53"/>
      <c r="Q2625" s="50"/>
      <c r="R2625" s="34"/>
    </row>
    <row r="2626" spans="1:19" hidden="1">
      <c r="A2626" s="50"/>
      <c r="B2626" s="90"/>
      <c r="C2626" s="50"/>
      <c r="D2626" s="169"/>
      <c r="E2626" s="50"/>
      <c r="F2626" s="53"/>
      <c r="G2626" s="34"/>
      <c r="H2626" s="50"/>
      <c r="I2626" s="34"/>
      <c r="J2626" s="50"/>
      <c r="K2626" s="50"/>
      <c r="L2626" s="50"/>
      <c r="M2626" s="54"/>
      <c r="N2626" s="226"/>
      <c r="O2626" s="225"/>
      <c r="P2626" s="53"/>
      <c r="Q2626" s="50"/>
      <c r="R2626" s="34"/>
    </row>
    <row r="2627" spans="1:19" hidden="1">
      <c r="A2627" s="50"/>
      <c r="B2627" s="90"/>
      <c r="C2627" s="50"/>
      <c r="D2627" s="169"/>
      <c r="E2627" s="50"/>
      <c r="F2627" s="53"/>
      <c r="G2627" s="34"/>
      <c r="H2627" s="50"/>
      <c r="I2627" s="34"/>
      <c r="J2627" s="50"/>
      <c r="K2627" s="50"/>
      <c r="L2627" s="50"/>
      <c r="M2627" s="54"/>
      <c r="N2627" s="226"/>
      <c r="O2627" s="225"/>
      <c r="P2627" s="53"/>
      <c r="Q2627" s="50"/>
      <c r="R2627" s="34"/>
    </row>
    <row r="2628" spans="1:19" hidden="1">
      <c r="A2628" s="50"/>
      <c r="B2628" s="90"/>
      <c r="C2628" s="50"/>
      <c r="D2628" s="169"/>
      <c r="E2628" s="50"/>
      <c r="F2628" s="53"/>
      <c r="G2628" s="34"/>
      <c r="H2628" s="50"/>
      <c r="I2628" s="34"/>
      <c r="J2628" s="50"/>
      <c r="K2628" s="50"/>
      <c r="L2628" s="50"/>
      <c r="M2628" s="54"/>
      <c r="N2628" s="226"/>
      <c r="O2628" s="225"/>
      <c r="P2628" s="53"/>
      <c r="Q2628" s="50"/>
      <c r="R2628" s="34"/>
    </row>
    <row r="2629" spans="1:19" hidden="1">
      <c r="A2629" s="50"/>
      <c r="B2629" s="90"/>
      <c r="C2629" s="50"/>
      <c r="D2629" s="169"/>
      <c r="E2629" s="50"/>
      <c r="F2629" s="53"/>
      <c r="G2629" s="34"/>
      <c r="H2629" s="50"/>
      <c r="I2629" s="34"/>
      <c r="J2629" s="50"/>
      <c r="K2629" s="50"/>
      <c r="L2629" s="50"/>
      <c r="M2629" s="54"/>
      <c r="N2629" s="226"/>
      <c r="O2629" s="225"/>
      <c r="P2629" s="53"/>
      <c r="Q2629" s="50"/>
      <c r="R2629" s="34"/>
    </row>
    <row r="2630" spans="1:19" hidden="1">
      <c r="A2630" s="50"/>
      <c r="B2630" s="90"/>
      <c r="C2630" s="50"/>
      <c r="D2630" s="169"/>
      <c r="E2630" s="50"/>
      <c r="F2630" s="53"/>
      <c r="G2630" s="34"/>
      <c r="H2630" s="50"/>
      <c r="I2630" s="34"/>
      <c r="J2630" s="50"/>
      <c r="K2630" s="50"/>
      <c r="L2630" s="50"/>
      <c r="M2630" s="54"/>
      <c r="N2630" s="226"/>
      <c r="O2630" s="225"/>
      <c r="P2630" s="53"/>
      <c r="Q2630" s="50"/>
      <c r="R2630" s="34"/>
    </row>
    <row r="2631" spans="1:19" hidden="1">
      <c r="A2631" s="50"/>
      <c r="B2631" s="90"/>
      <c r="C2631" s="50"/>
      <c r="D2631" s="169"/>
      <c r="E2631" s="50"/>
      <c r="F2631" s="53"/>
      <c r="G2631" s="34"/>
      <c r="H2631" s="50"/>
      <c r="I2631" s="34"/>
      <c r="J2631" s="50"/>
      <c r="K2631" s="50"/>
      <c r="L2631" s="50"/>
      <c r="M2631" s="54"/>
      <c r="N2631" s="226"/>
      <c r="O2631" s="225"/>
      <c r="P2631" s="53"/>
      <c r="Q2631" s="50"/>
      <c r="R2631" s="34"/>
    </row>
    <row r="2632" spans="1:19" hidden="1">
      <c r="A2632" s="50"/>
      <c r="B2632" s="90"/>
      <c r="C2632" s="50"/>
      <c r="D2632" s="169"/>
      <c r="E2632" s="50"/>
      <c r="F2632" s="53"/>
      <c r="G2632" s="34"/>
      <c r="H2632" s="50"/>
      <c r="I2632" s="34"/>
      <c r="J2632" s="50"/>
      <c r="K2632" s="50"/>
      <c r="L2632" s="50"/>
      <c r="M2632" s="54"/>
      <c r="N2632" s="226"/>
      <c r="O2632" s="225"/>
      <c r="P2632" s="53"/>
      <c r="Q2632" s="50"/>
      <c r="R2632" s="34"/>
    </row>
    <row r="2633" spans="1:19" hidden="1">
      <c r="A2633" s="50"/>
      <c r="B2633" s="90"/>
      <c r="C2633" s="50"/>
      <c r="D2633" s="169"/>
      <c r="E2633" s="50"/>
      <c r="F2633" s="53"/>
      <c r="G2633" s="34"/>
      <c r="H2633" s="50"/>
      <c r="I2633" s="34"/>
      <c r="J2633" s="50"/>
      <c r="K2633" s="50"/>
      <c r="L2633" s="50"/>
      <c r="M2633" s="54"/>
      <c r="N2633" s="226"/>
      <c r="O2633" s="225"/>
      <c r="P2633" s="53"/>
      <c r="Q2633" s="50"/>
      <c r="R2633" s="34"/>
    </row>
    <row r="2634" spans="1:19" hidden="1">
      <c r="A2634" s="50"/>
      <c r="B2634" s="90"/>
      <c r="C2634" s="50"/>
      <c r="D2634" s="169"/>
      <c r="E2634" s="50"/>
      <c r="F2634" s="53"/>
      <c r="G2634" s="34"/>
      <c r="H2634" s="50"/>
      <c r="I2634" s="34"/>
      <c r="J2634" s="50"/>
      <c r="K2634" s="50"/>
      <c r="L2634" s="50"/>
      <c r="M2634" s="54"/>
      <c r="N2634" s="226"/>
      <c r="O2634" s="225"/>
      <c r="P2634" s="53"/>
      <c r="Q2634" s="50"/>
      <c r="R2634" s="262"/>
      <c r="S2634" s="285"/>
    </row>
    <row r="2635" spans="1:19" hidden="1">
      <c r="A2635" s="50"/>
      <c r="B2635" s="90"/>
      <c r="C2635" s="50"/>
      <c r="D2635" s="169"/>
      <c r="E2635" s="50"/>
      <c r="F2635" s="53"/>
      <c r="G2635" s="34"/>
      <c r="H2635" s="50"/>
      <c r="I2635" s="34"/>
      <c r="J2635" s="50"/>
      <c r="K2635" s="50"/>
      <c r="L2635" s="50"/>
      <c r="M2635" s="54"/>
      <c r="N2635" s="226"/>
      <c r="O2635" s="225"/>
      <c r="P2635" s="53"/>
      <c r="Q2635" s="50"/>
      <c r="R2635" s="34"/>
    </row>
    <row r="2636" spans="1:19" hidden="1">
      <c r="A2636" s="50"/>
      <c r="B2636" s="90"/>
      <c r="C2636" s="50"/>
      <c r="D2636" s="169"/>
      <c r="E2636" s="50"/>
      <c r="F2636" s="53"/>
      <c r="G2636" s="34"/>
      <c r="H2636" s="50"/>
      <c r="I2636" s="34"/>
      <c r="J2636" s="50"/>
      <c r="K2636" s="50"/>
      <c r="L2636" s="50"/>
      <c r="M2636" s="54"/>
      <c r="N2636" s="226"/>
      <c r="O2636" s="225"/>
      <c r="P2636" s="53"/>
      <c r="Q2636" s="50"/>
      <c r="R2636" s="34"/>
    </row>
    <row r="2637" spans="1:19" hidden="1">
      <c r="A2637" s="50"/>
      <c r="B2637" s="90"/>
      <c r="C2637" s="50"/>
      <c r="D2637" s="169"/>
      <c r="E2637" s="50"/>
      <c r="F2637" s="53"/>
      <c r="G2637" s="34"/>
      <c r="H2637" s="50"/>
      <c r="I2637" s="34"/>
      <c r="J2637" s="50"/>
      <c r="K2637" s="50"/>
      <c r="L2637" s="50"/>
      <c r="M2637" s="54"/>
      <c r="N2637" s="226"/>
      <c r="O2637" s="225"/>
      <c r="P2637" s="53"/>
      <c r="Q2637" s="50"/>
      <c r="R2637" s="34"/>
    </row>
    <row r="2638" spans="1:19" hidden="1">
      <c r="A2638" s="50"/>
      <c r="B2638" s="90"/>
      <c r="C2638" s="50"/>
      <c r="D2638" s="169"/>
      <c r="E2638" s="50"/>
      <c r="F2638" s="53"/>
      <c r="G2638" s="34"/>
      <c r="H2638" s="50"/>
      <c r="I2638" s="34"/>
      <c r="J2638" s="50"/>
      <c r="K2638" s="50"/>
      <c r="L2638" s="50"/>
      <c r="M2638" s="54"/>
      <c r="N2638" s="226"/>
      <c r="O2638" s="225"/>
      <c r="P2638" s="53"/>
      <c r="Q2638" s="50"/>
      <c r="R2638" s="34"/>
    </row>
    <row r="2639" spans="1:19" hidden="1">
      <c r="A2639" s="50"/>
      <c r="B2639" s="90"/>
      <c r="C2639" s="50"/>
      <c r="D2639" s="169"/>
      <c r="E2639" s="50"/>
      <c r="F2639" s="53"/>
      <c r="G2639" s="34"/>
      <c r="H2639" s="50"/>
      <c r="I2639" s="34"/>
      <c r="J2639" s="50"/>
      <c r="K2639" s="50"/>
      <c r="L2639" s="50"/>
      <c r="M2639" s="54"/>
      <c r="N2639" s="226"/>
      <c r="O2639" s="225"/>
      <c r="P2639" s="53"/>
      <c r="Q2639" s="50"/>
      <c r="R2639" s="34"/>
    </row>
    <row r="2640" spans="1:19" hidden="1">
      <c r="A2640" s="50"/>
      <c r="B2640" s="90"/>
      <c r="C2640" s="50"/>
      <c r="D2640" s="169"/>
      <c r="E2640" s="50"/>
      <c r="F2640" s="53"/>
      <c r="G2640" s="34"/>
      <c r="H2640" s="50"/>
      <c r="I2640" s="34"/>
      <c r="J2640" s="50"/>
      <c r="K2640" s="50"/>
      <c r="L2640" s="50"/>
      <c r="M2640" s="54"/>
      <c r="N2640" s="226"/>
      <c r="O2640" s="225"/>
      <c r="P2640" s="53"/>
      <c r="Q2640" s="50"/>
      <c r="R2640" s="34"/>
    </row>
    <row r="2641" spans="1:18" hidden="1">
      <c r="A2641" s="50"/>
      <c r="B2641" s="90"/>
      <c r="C2641" s="50"/>
      <c r="D2641" s="169"/>
      <c r="E2641" s="50"/>
      <c r="F2641" s="53"/>
      <c r="G2641" s="34"/>
      <c r="H2641" s="50"/>
      <c r="I2641" s="34"/>
      <c r="J2641" s="50"/>
      <c r="K2641" s="50"/>
      <c r="L2641" s="50"/>
      <c r="M2641" s="54"/>
      <c r="N2641" s="226"/>
      <c r="O2641" s="225"/>
      <c r="P2641" s="53"/>
      <c r="Q2641" s="50"/>
      <c r="R2641" s="34"/>
    </row>
    <row r="2642" spans="1:18" hidden="1">
      <c r="A2642" s="50"/>
      <c r="B2642" s="90"/>
      <c r="C2642" s="50"/>
      <c r="D2642" s="169"/>
      <c r="E2642" s="50"/>
      <c r="F2642" s="53"/>
      <c r="G2642" s="34"/>
      <c r="H2642" s="50"/>
      <c r="I2642" s="34"/>
      <c r="J2642" s="50"/>
      <c r="K2642" s="50"/>
      <c r="L2642" s="50"/>
      <c r="M2642" s="54"/>
      <c r="N2642" s="226"/>
      <c r="O2642" s="225"/>
      <c r="P2642" s="53"/>
      <c r="Q2642" s="50"/>
      <c r="R2642" s="34"/>
    </row>
    <row r="2643" spans="1:18" hidden="1">
      <c r="A2643" s="50"/>
      <c r="B2643" s="90"/>
      <c r="C2643" s="50"/>
      <c r="D2643" s="169"/>
      <c r="E2643" s="50"/>
      <c r="F2643" s="53"/>
      <c r="G2643" s="34"/>
      <c r="H2643" s="50"/>
      <c r="I2643" s="34"/>
      <c r="J2643" s="50"/>
      <c r="K2643" s="50"/>
      <c r="L2643" s="50"/>
      <c r="M2643" s="54"/>
      <c r="N2643" s="226"/>
      <c r="O2643" s="225"/>
      <c r="P2643" s="53"/>
      <c r="Q2643" s="50"/>
      <c r="R2643" s="34"/>
    </row>
    <row r="2644" spans="1:18" hidden="1">
      <c r="A2644" s="50"/>
      <c r="B2644" s="90"/>
      <c r="C2644" s="50"/>
      <c r="D2644" s="169"/>
      <c r="E2644" s="50"/>
      <c r="F2644" s="53"/>
      <c r="G2644" s="34"/>
      <c r="H2644" s="50"/>
      <c r="I2644" s="34"/>
      <c r="J2644" s="50"/>
      <c r="K2644" s="50"/>
      <c r="L2644" s="50"/>
      <c r="M2644" s="54"/>
      <c r="N2644" s="226"/>
      <c r="O2644" s="225"/>
      <c r="P2644" s="53"/>
      <c r="Q2644" s="50"/>
      <c r="R2644" s="34"/>
    </row>
    <row r="2645" spans="1:18" hidden="1">
      <c r="A2645" s="50"/>
      <c r="B2645" s="90"/>
      <c r="C2645" s="50"/>
      <c r="D2645" s="169"/>
      <c r="E2645" s="50"/>
      <c r="F2645" s="53"/>
      <c r="G2645" s="34"/>
      <c r="H2645" s="50"/>
      <c r="I2645" s="34"/>
      <c r="J2645" s="50"/>
      <c r="K2645" s="50"/>
      <c r="L2645" s="50"/>
      <c r="M2645" s="54"/>
      <c r="N2645" s="226"/>
      <c r="O2645" s="225"/>
      <c r="P2645" s="53"/>
      <c r="Q2645" s="50"/>
      <c r="R2645" s="34"/>
    </row>
    <row r="2646" spans="1:18" hidden="1">
      <c r="A2646" s="50"/>
      <c r="B2646" s="90"/>
      <c r="C2646" s="50"/>
      <c r="D2646" s="169"/>
      <c r="E2646" s="50"/>
      <c r="F2646" s="53"/>
      <c r="G2646" s="34"/>
      <c r="H2646" s="50"/>
      <c r="I2646" s="34"/>
      <c r="J2646" s="50"/>
      <c r="K2646" s="50"/>
      <c r="L2646" s="50"/>
      <c r="M2646" s="54"/>
      <c r="N2646" s="226"/>
      <c r="O2646" s="225"/>
      <c r="P2646" s="53"/>
      <c r="Q2646" s="50"/>
      <c r="R2646" s="34"/>
    </row>
    <row r="2647" spans="1:18" hidden="1">
      <c r="A2647" s="50"/>
      <c r="B2647" s="90"/>
      <c r="C2647" s="50"/>
      <c r="D2647" s="169"/>
      <c r="E2647" s="50"/>
      <c r="F2647" s="53"/>
      <c r="G2647" s="34"/>
      <c r="H2647" s="50"/>
      <c r="I2647" s="34"/>
      <c r="J2647" s="50"/>
      <c r="K2647" s="50"/>
      <c r="L2647" s="50"/>
      <c r="M2647" s="54"/>
      <c r="N2647" s="226"/>
      <c r="O2647" s="225"/>
      <c r="P2647" s="53"/>
      <c r="Q2647" s="50"/>
      <c r="R2647" s="34"/>
    </row>
    <row r="2648" spans="1:18" hidden="1">
      <c r="A2648" s="50"/>
      <c r="B2648" s="90"/>
      <c r="C2648" s="50"/>
      <c r="D2648" s="169"/>
      <c r="E2648" s="50"/>
      <c r="F2648" s="53"/>
      <c r="G2648" s="34"/>
      <c r="H2648" s="50"/>
      <c r="I2648" s="34"/>
      <c r="J2648" s="50"/>
      <c r="K2648" s="50"/>
      <c r="L2648" s="50"/>
      <c r="M2648" s="54"/>
      <c r="N2648" s="226"/>
      <c r="O2648" s="225"/>
      <c r="P2648" s="53"/>
      <c r="Q2648" s="50"/>
      <c r="R2648" s="34"/>
    </row>
    <row r="2649" spans="1:18" hidden="1">
      <c r="A2649" s="50"/>
      <c r="B2649" s="90"/>
      <c r="C2649" s="50"/>
      <c r="D2649" s="169"/>
      <c r="E2649" s="50"/>
      <c r="F2649" s="53"/>
      <c r="G2649" s="34"/>
      <c r="H2649" s="50"/>
      <c r="I2649" s="34"/>
      <c r="J2649" s="50"/>
      <c r="K2649" s="50"/>
      <c r="L2649" s="50"/>
      <c r="M2649" s="54"/>
      <c r="N2649" s="226"/>
      <c r="O2649" s="225"/>
      <c r="P2649" s="53"/>
      <c r="Q2649" s="50"/>
      <c r="R2649" s="34"/>
    </row>
    <row r="2650" spans="1:18" hidden="1">
      <c r="A2650" s="50"/>
      <c r="B2650" s="90"/>
      <c r="C2650" s="50"/>
      <c r="D2650" s="169"/>
      <c r="E2650" s="50"/>
      <c r="F2650" s="53"/>
      <c r="G2650" s="34"/>
      <c r="H2650" s="50"/>
      <c r="I2650" s="34"/>
      <c r="J2650" s="50"/>
      <c r="K2650" s="50"/>
      <c r="L2650" s="50"/>
      <c r="M2650" s="54"/>
      <c r="N2650" s="226"/>
      <c r="O2650" s="225"/>
      <c r="P2650" s="53"/>
      <c r="Q2650" s="50"/>
      <c r="R2650" s="34"/>
    </row>
    <row r="2651" spans="1:18" hidden="1">
      <c r="A2651" s="50"/>
      <c r="B2651" s="90"/>
      <c r="C2651" s="50"/>
      <c r="D2651" s="169"/>
      <c r="E2651" s="50"/>
      <c r="F2651" s="53"/>
      <c r="G2651" s="34"/>
      <c r="H2651" s="50"/>
      <c r="I2651" s="34"/>
      <c r="J2651" s="50"/>
      <c r="K2651" s="50"/>
      <c r="L2651" s="50"/>
      <c r="M2651" s="54"/>
      <c r="N2651" s="226"/>
      <c r="O2651" s="225"/>
      <c r="P2651" s="53"/>
      <c r="Q2651" s="50"/>
      <c r="R2651" s="34"/>
    </row>
    <row r="2652" spans="1:18" hidden="1">
      <c r="A2652" s="50"/>
      <c r="B2652" s="90"/>
      <c r="C2652" s="50"/>
      <c r="D2652" s="169"/>
      <c r="E2652" s="50"/>
      <c r="F2652" s="53"/>
      <c r="G2652" s="34"/>
      <c r="H2652" s="50"/>
      <c r="I2652" s="34"/>
      <c r="J2652" s="50"/>
      <c r="K2652" s="50"/>
      <c r="L2652" s="50"/>
      <c r="M2652" s="54"/>
      <c r="N2652" s="226"/>
      <c r="O2652" s="225"/>
      <c r="P2652" s="53"/>
      <c r="Q2652" s="50"/>
      <c r="R2652" s="34"/>
    </row>
    <row r="2653" spans="1:18" hidden="1">
      <c r="A2653" s="50"/>
      <c r="B2653" s="90"/>
      <c r="C2653" s="50"/>
      <c r="D2653" s="169"/>
      <c r="E2653" s="50"/>
      <c r="F2653" s="53"/>
      <c r="G2653" s="34"/>
      <c r="H2653" s="50"/>
      <c r="I2653" s="34"/>
      <c r="J2653" s="50"/>
      <c r="K2653" s="50"/>
      <c r="L2653" s="50"/>
      <c r="M2653" s="54"/>
      <c r="N2653" s="226"/>
      <c r="O2653" s="225"/>
      <c r="P2653" s="53"/>
      <c r="Q2653" s="50"/>
      <c r="R2653" s="34"/>
    </row>
    <row r="2654" spans="1:18" hidden="1">
      <c r="A2654" s="50"/>
      <c r="B2654" s="90"/>
      <c r="C2654" s="50"/>
      <c r="D2654" s="169"/>
      <c r="E2654" s="50"/>
      <c r="F2654" s="53"/>
      <c r="G2654" s="34"/>
      <c r="H2654" s="50"/>
      <c r="I2654" s="34"/>
      <c r="J2654" s="50"/>
      <c r="K2654" s="50"/>
      <c r="L2654" s="50"/>
      <c r="M2654" s="54"/>
      <c r="N2654" s="226"/>
      <c r="O2654" s="225"/>
      <c r="P2654" s="53"/>
      <c r="Q2654" s="50"/>
      <c r="R2654" s="34"/>
    </row>
    <row r="2655" spans="1:18" hidden="1">
      <c r="A2655" s="50"/>
      <c r="B2655" s="90"/>
      <c r="C2655" s="50"/>
      <c r="D2655" s="169"/>
      <c r="E2655" s="50"/>
      <c r="F2655" s="53"/>
      <c r="G2655" s="34"/>
      <c r="H2655" s="50"/>
      <c r="I2655" s="34"/>
      <c r="J2655" s="50"/>
      <c r="K2655" s="50"/>
      <c r="L2655" s="50"/>
      <c r="M2655" s="54"/>
      <c r="N2655" s="226"/>
      <c r="O2655" s="225"/>
      <c r="P2655" s="53"/>
      <c r="Q2655" s="50"/>
      <c r="R2655" s="34"/>
    </row>
    <row r="2656" spans="1:18" hidden="1">
      <c r="A2656" s="50"/>
      <c r="B2656" s="90"/>
      <c r="C2656" s="50"/>
      <c r="D2656" s="169"/>
      <c r="E2656" s="50"/>
      <c r="F2656" s="53"/>
      <c r="G2656" s="34"/>
      <c r="H2656" s="50"/>
      <c r="I2656" s="34"/>
      <c r="J2656" s="50"/>
      <c r="K2656" s="50"/>
      <c r="L2656" s="50"/>
      <c r="M2656" s="54"/>
      <c r="N2656" s="226"/>
      <c r="O2656" s="225"/>
      <c r="P2656" s="53"/>
      <c r="Q2656" s="50"/>
      <c r="R2656" s="34"/>
    </row>
    <row r="2657" spans="1:18" hidden="1">
      <c r="A2657" s="50"/>
      <c r="B2657" s="90"/>
      <c r="C2657" s="50"/>
      <c r="D2657" s="169"/>
      <c r="E2657" s="50"/>
      <c r="F2657" s="53"/>
      <c r="G2657" s="34"/>
      <c r="H2657" s="50"/>
      <c r="I2657" s="34"/>
      <c r="J2657" s="50"/>
      <c r="K2657" s="50"/>
      <c r="L2657" s="50"/>
      <c r="M2657" s="54"/>
      <c r="N2657" s="226"/>
      <c r="O2657" s="225"/>
      <c r="P2657" s="53"/>
      <c r="Q2657" s="50"/>
      <c r="R2657" s="34"/>
    </row>
    <row r="2658" spans="1:18" hidden="1">
      <c r="A2658" s="50"/>
      <c r="B2658" s="90"/>
      <c r="C2658" s="50"/>
      <c r="D2658" s="169"/>
      <c r="E2658" s="50"/>
      <c r="F2658" s="53"/>
      <c r="G2658" s="34"/>
      <c r="H2658" s="50"/>
      <c r="I2658" s="34"/>
      <c r="J2658" s="50"/>
      <c r="K2658" s="50"/>
      <c r="L2658" s="50"/>
      <c r="M2658" s="54"/>
      <c r="N2658" s="226"/>
      <c r="O2658" s="225"/>
      <c r="P2658" s="53"/>
      <c r="Q2658" s="50"/>
      <c r="R2658" s="34"/>
    </row>
    <row r="2659" spans="1:18" hidden="1">
      <c r="A2659" s="50"/>
      <c r="B2659" s="90"/>
      <c r="C2659" s="50"/>
      <c r="D2659" s="169"/>
      <c r="E2659" s="50"/>
      <c r="F2659" s="53"/>
      <c r="G2659" s="34"/>
      <c r="H2659" s="50"/>
      <c r="I2659" s="34"/>
      <c r="J2659" s="50"/>
      <c r="K2659" s="50"/>
      <c r="L2659" s="50"/>
      <c r="M2659" s="54"/>
      <c r="N2659" s="226"/>
      <c r="O2659" s="225"/>
      <c r="P2659" s="53"/>
      <c r="Q2659" s="50"/>
      <c r="R2659" s="34"/>
    </row>
    <row r="2660" spans="1:18" hidden="1">
      <c r="A2660" s="50"/>
      <c r="B2660" s="90"/>
      <c r="C2660" s="50"/>
      <c r="D2660" s="169"/>
      <c r="E2660" s="50"/>
      <c r="F2660" s="53"/>
      <c r="G2660" s="34"/>
      <c r="H2660" s="50"/>
      <c r="I2660" s="34"/>
      <c r="J2660" s="50"/>
      <c r="K2660" s="50"/>
      <c r="L2660" s="50"/>
      <c r="M2660" s="54"/>
      <c r="N2660" s="226"/>
      <c r="O2660" s="225"/>
      <c r="P2660" s="53"/>
      <c r="Q2660" s="50"/>
      <c r="R2660" s="34"/>
    </row>
    <row r="2661" spans="1:18" hidden="1">
      <c r="A2661" s="50"/>
      <c r="B2661" s="90"/>
      <c r="C2661" s="50"/>
      <c r="D2661" s="169"/>
      <c r="E2661" s="50"/>
      <c r="F2661" s="53"/>
      <c r="G2661" s="34"/>
      <c r="H2661" s="50"/>
      <c r="I2661" s="34"/>
      <c r="J2661" s="50"/>
      <c r="K2661" s="50"/>
      <c r="L2661" s="50"/>
      <c r="M2661" s="54"/>
      <c r="N2661" s="226"/>
      <c r="O2661" s="225"/>
      <c r="P2661" s="53"/>
      <c r="Q2661" s="50"/>
      <c r="R2661" s="34"/>
    </row>
    <row r="2662" spans="1:18" hidden="1">
      <c r="A2662" s="50"/>
      <c r="B2662" s="90"/>
      <c r="C2662" s="50"/>
      <c r="D2662" s="169"/>
      <c r="E2662" s="50"/>
      <c r="F2662" s="53"/>
      <c r="G2662" s="34"/>
      <c r="H2662" s="50"/>
      <c r="I2662" s="34"/>
      <c r="J2662" s="50"/>
      <c r="K2662" s="50"/>
      <c r="L2662" s="50"/>
      <c r="M2662" s="54"/>
      <c r="N2662" s="226"/>
      <c r="O2662" s="225"/>
      <c r="P2662" s="53"/>
      <c r="Q2662" s="50"/>
      <c r="R2662" s="34"/>
    </row>
    <row r="2663" spans="1:18" hidden="1">
      <c r="A2663" s="50"/>
      <c r="B2663" s="90"/>
      <c r="C2663" s="50"/>
      <c r="D2663" s="169"/>
      <c r="E2663" s="50"/>
      <c r="F2663" s="53"/>
      <c r="G2663" s="34"/>
      <c r="H2663" s="50"/>
      <c r="I2663" s="34"/>
      <c r="J2663" s="50"/>
      <c r="K2663" s="50"/>
      <c r="L2663" s="50"/>
      <c r="M2663" s="54"/>
      <c r="N2663" s="226"/>
      <c r="O2663" s="225"/>
      <c r="P2663" s="53"/>
      <c r="Q2663" s="50"/>
      <c r="R2663" s="34"/>
    </row>
    <row r="2664" spans="1:18" hidden="1">
      <c r="A2664" s="50"/>
      <c r="B2664" s="90"/>
      <c r="C2664" s="50"/>
      <c r="D2664" s="169"/>
      <c r="E2664" s="50"/>
      <c r="F2664" s="53"/>
      <c r="G2664" s="34"/>
      <c r="H2664" s="50"/>
      <c r="I2664" s="34"/>
      <c r="J2664" s="50"/>
      <c r="K2664" s="50"/>
      <c r="L2664" s="50"/>
      <c r="M2664" s="54"/>
      <c r="N2664" s="226"/>
      <c r="O2664" s="225"/>
      <c r="P2664" s="53"/>
      <c r="Q2664" s="50"/>
      <c r="R2664" s="34"/>
    </row>
    <row r="2665" spans="1:18" hidden="1">
      <c r="A2665" s="50"/>
      <c r="B2665" s="90"/>
      <c r="C2665" s="50"/>
      <c r="D2665" s="169"/>
      <c r="E2665" s="50"/>
      <c r="F2665" s="53"/>
      <c r="G2665" s="34"/>
      <c r="H2665" s="50"/>
      <c r="I2665" s="34"/>
      <c r="J2665" s="50"/>
      <c r="K2665" s="50"/>
      <c r="L2665" s="50"/>
      <c r="M2665" s="54"/>
      <c r="N2665" s="226"/>
      <c r="O2665" s="225"/>
      <c r="P2665" s="53"/>
      <c r="Q2665" s="50"/>
      <c r="R2665" s="34"/>
    </row>
    <row r="2666" spans="1:18" hidden="1">
      <c r="A2666" s="50"/>
      <c r="B2666" s="90"/>
      <c r="C2666" s="50"/>
      <c r="D2666" s="169"/>
      <c r="E2666" s="50"/>
      <c r="F2666" s="53"/>
      <c r="G2666" s="34"/>
      <c r="H2666" s="50"/>
      <c r="I2666" s="34"/>
      <c r="J2666" s="50"/>
      <c r="K2666" s="50"/>
      <c r="L2666" s="50"/>
      <c r="M2666" s="54"/>
      <c r="N2666" s="226"/>
      <c r="O2666" s="225"/>
      <c r="P2666" s="53"/>
      <c r="Q2666" s="50"/>
      <c r="R2666" s="34"/>
    </row>
    <row r="2667" spans="1:18" hidden="1">
      <c r="A2667" s="50"/>
      <c r="B2667" s="90"/>
      <c r="C2667" s="50"/>
      <c r="D2667" s="169"/>
      <c r="E2667" s="50"/>
      <c r="F2667" s="53"/>
      <c r="G2667" s="34"/>
      <c r="H2667" s="50"/>
      <c r="I2667" s="34"/>
      <c r="J2667" s="50"/>
      <c r="K2667" s="50"/>
      <c r="L2667" s="50"/>
      <c r="M2667" s="54"/>
      <c r="N2667" s="226"/>
      <c r="O2667" s="225"/>
      <c r="P2667" s="53"/>
      <c r="Q2667" s="50"/>
      <c r="R2667" s="34"/>
    </row>
    <row r="2668" spans="1:18" hidden="1">
      <c r="A2668" s="50"/>
      <c r="B2668" s="90"/>
      <c r="C2668" s="50"/>
      <c r="D2668" s="169"/>
      <c r="E2668" s="50"/>
      <c r="F2668" s="53"/>
      <c r="G2668" s="34"/>
      <c r="H2668" s="50"/>
      <c r="I2668" s="34"/>
      <c r="J2668" s="50"/>
      <c r="K2668" s="50"/>
      <c r="L2668" s="50"/>
      <c r="M2668" s="54"/>
      <c r="N2668" s="226"/>
      <c r="O2668" s="225"/>
      <c r="P2668" s="53"/>
      <c r="Q2668" s="50"/>
      <c r="R2668" s="34"/>
    </row>
    <row r="2669" spans="1:18" hidden="1">
      <c r="A2669" s="50"/>
      <c r="B2669" s="90"/>
      <c r="C2669" s="50"/>
      <c r="D2669" s="169"/>
      <c r="E2669" s="50"/>
      <c r="F2669" s="53"/>
      <c r="G2669" s="34"/>
      <c r="H2669" s="50"/>
      <c r="I2669" s="34"/>
      <c r="J2669" s="50"/>
      <c r="K2669" s="50"/>
      <c r="L2669" s="50"/>
      <c r="M2669" s="54"/>
      <c r="N2669" s="226"/>
      <c r="O2669" s="225"/>
      <c r="P2669" s="53"/>
      <c r="Q2669" s="50"/>
      <c r="R2669" s="34"/>
    </row>
    <row r="2670" spans="1:18" hidden="1">
      <c r="A2670" s="50"/>
      <c r="B2670" s="90"/>
      <c r="C2670" s="50"/>
      <c r="D2670" s="169"/>
      <c r="E2670" s="50"/>
      <c r="F2670" s="53"/>
      <c r="G2670" s="34"/>
      <c r="H2670" s="50"/>
      <c r="I2670" s="34"/>
      <c r="J2670" s="50"/>
      <c r="K2670" s="50"/>
      <c r="L2670" s="50"/>
      <c r="M2670" s="54"/>
      <c r="N2670" s="226"/>
      <c r="O2670" s="225"/>
      <c r="P2670" s="53"/>
      <c r="Q2670" s="50"/>
      <c r="R2670" s="34"/>
    </row>
    <row r="2671" spans="1:18" hidden="1">
      <c r="A2671" s="50"/>
      <c r="B2671" s="90"/>
      <c r="C2671" s="50"/>
      <c r="D2671" s="169"/>
      <c r="E2671" s="50"/>
      <c r="F2671" s="53"/>
      <c r="G2671" s="34"/>
      <c r="H2671" s="50"/>
      <c r="I2671" s="34"/>
      <c r="J2671" s="50"/>
      <c r="K2671" s="50"/>
      <c r="L2671" s="50"/>
      <c r="M2671" s="54"/>
      <c r="N2671" s="226"/>
      <c r="O2671" s="225"/>
      <c r="P2671" s="53"/>
      <c r="Q2671" s="50"/>
      <c r="R2671" s="34"/>
    </row>
    <row r="2672" spans="1:18" hidden="1">
      <c r="A2672" s="50"/>
      <c r="B2672" s="90"/>
      <c r="C2672" s="50"/>
      <c r="D2672" s="169"/>
      <c r="E2672" s="50"/>
      <c r="F2672" s="53"/>
      <c r="G2672" s="34"/>
      <c r="H2672" s="50"/>
      <c r="I2672" s="34"/>
      <c r="J2672" s="50"/>
      <c r="K2672" s="50"/>
      <c r="L2672" s="50"/>
      <c r="M2672" s="54"/>
      <c r="N2672" s="226"/>
      <c r="O2672" s="225"/>
      <c r="P2672" s="53"/>
      <c r="Q2672" s="50"/>
      <c r="R2672" s="34"/>
    </row>
    <row r="2673" spans="1:18" hidden="1">
      <c r="A2673" s="50"/>
      <c r="B2673" s="90"/>
      <c r="C2673" s="50"/>
      <c r="D2673" s="169"/>
      <c r="E2673" s="50"/>
      <c r="F2673" s="53"/>
      <c r="G2673" s="34"/>
      <c r="H2673" s="50"/>
      <c r="I2673" s="34"/>
      <c r="J2673" s="50"/>
      <c r="K2673" s="50"/>
      <c r="L2673" s="50"/>
      <c r="M2673" s="54"/>
      <c r="N2673" s="226"/>
      <c r="O2673" s="225"/>
      <c r="P2673" s="53"/>
      <c r="Q2673" s="50"/>
      <c r="R2673" s="34"/>
    </row>
    <row r="2674" spans="1:18" hidden="1">
      <c r="A2674" s="50"/>
      <c r="B2674" s="90"/>
      <c r="C2674" s="50"/>
      <c r="D2674" s="169"/>
      <c r="E2674" s="50"/>
      <c r="F2674" s="53"/>
      <c r="G2674" s="34"/>
      <c r="H2674" s="50"/>
      <c r="I2674" s="34"/>
      <c r="J2674" s="50"/>
      <c r="K2674" s="50"/>
      <c r="L2674" s="50"/>
      <c r="M2674" s="54"/>
      <c r="N2674" s="226"/>
      <c r="O2674" s="225"/>
      <c r="P2674" s="53"/>
      <c r="Q2674" s="50"/>
      <c r="R2674" s="34"/>
    </row>
    <row r="2675" spans="1:18" hidden="1">
      <c r="A2675" s="50"/>
      <c r="B2675" s="90"/>
      <c r="C2675" s="50"/>
      <c r="D2675" s="169"/>
      <c r="E2675" s="50"/>
      <c r="F2675" s="53"/>
      <c r="G2675" s="34"/>
      <c r="H2675" s="50"/>
      <c r="I2675" s="34"/>
      <c r="J2675" s="50"/>
      <c r="K2675" s="50"/>
      <c r="L2675" s="50"/>
      <c r="M2675" s="54"/>
      <c r="N2675" s="226"/>
      <c r="O2675" s="225"/>
      <c r="P2675" s="53"/>
      <c r="Q2675" s="50"/>
      <c r="R2675" s="34"/>
    </row>
    <row r="2676" spans="1:18" hidden="1">
      <c r="A2676" s="50"/>
      <c r="B2676" s="90"/>
      <c r="C2676" s="50"/>
      <c r="D2676" s="169"/>
      <c r="E2676" s="50"/>
      <c r="F2676" s="53"/>
      <c r="G2676" s="34"/>
      <c r="H2676" s="50"/>
      <c r="I2676" s="34"/>
      <c r="J2676" s="50"/>
      <c r="K2676" s="50"/>
      <c r="L2676" s="50"/>
      <c r="M2676" s="54"/>
      <c r="N2676" s="226"/>
      <c r="O2676" s="225"/>
      <c r="P2676" s="53"/>
      <c r="Q2676" s="50"/>
      <c r="R2676" s="34"/>
    </row>
    <row r="2677" spans="1:18" hidden="1">
      <c r="A2677" s="50"/>
      <c r="B2677" s="90"/>
      <c r="C2677" s="50"/>
      <c r="D2677" s="169"/>
      <c r="E2677" s="50"/>
      <c r="F2677" s="53"/>
      <c r="G2677" s="34"/>
      <c r="H2677" s="50"/>
      <c r="I2677" s="34"/>
      <c r="J2677" s="50"/>
      <c r="K2677" s="50"/>
      <c r="L2677" s="50"/>
      <c r="M2677" s="54"/>
      <c r="N2677" s="226"/>
      <c r="O2677" s="225"/>
      <c r="P2677" s="53"/>
      <c r="Q2677" s="50"/>
      <c r="R2677" s="34"/>
    </row>
    <row r="2678" spans="1:18" hidden="1">
      <c r="A2678" s="50"/>
      <c r="B2678" s="90"/>
      <c r="C2678" s="50"/>
      <c r="D2678" s="169"/>
      <c r="E2678" s="50"/>
      <c r="F2678" s="53"/>
      <c r="G2678" s="34"/>
      <c r="H2678" s="50"/>
      <c r="I2678" s="34"/>
      <c r="J2678" s="50"/>
      <c r="K2678" s="50"/>
      <c r="L2678" s="50"/>
      <c r="M2678" s="54"/>
      <c r="N2678" s="226"/>
      <c r="O2678" s="225"/>
      <c r="P2678" s="53"/>
      <c r="Q2678" s="50"/>
      <c r="R2678" s="34"/>
    </row>
    <row r="2679" spans="1:18" hidden="1">
      <c r="A2679" s="50"/>
      <c r="B2679" s="90"/>
      <c r="C2679" s="50"/>
      <c r="D2679" s="169"/>
      <c r="E2679" s="50"/>
      <c r="F2679" s="53"/>
      <c r="G2679" s="34"/>
      <c r="H2679" s="50"/>
      <c r="I2679" s="34"/>
      <c r="J2679" s="50"/>
      <c r="K2679" s="50"/>
      <c r="L2679" s="50"/>
      <c r="M2679" s="54"/>
      <c r="N2679" s="226"/>
      <c r="O2679" s="225"/>
      <c r="P2679" s="53"/>
      <c r="Q2679" s="50"/>
      <c r="R2679" s="34"/>
    </row>
    <row r="2680" spans="1:18" hidden="1">
      <c r="A2680" s="50"/>
      <c r="B2680" s="90"/>
      <c r="C2680" s="50"/>
      <c r="D2680" s="169"/>
      <c r="E2680" s="50"/>
      <c r="F2680" s="53"/>
      <c r="G2680" s="34"/>
      <c r="H2680" s="50"/>
      <c r="I2680" s="34"/>
      <c r="J2680" s="50"/>
      <c r="K2680" s="50"/>
      <c r="L2680" s="50"/>
      <c r="M2680" s="54"/>
      <c r="N2680" s="226"/>
      <c r="O2680" s="225"/>
      <c r="P2680" s="53"/>
      <c r="Q2680" s="50"/>
      <c r="R2680" s="34"/>
    </row>
    <row r="2681" spans="1:18" hidden="1">
      <c r="A2681" s="50"/>
      <c r="B2681" s="90"/>
      <c r="C2681" s="50"/>
      <c r="D2681" s="169"/>
      <c r="E2681" s="50"/>
      <c r="F2681" s="53"/>
      <c r="G2681" s="34"/>
      <c r="H2681" s="50"/>
      <c r="I2681" s="34"/>
      <c r="J2681" s="50"/>
      <c r="K2681" s="50"/>
      <c r="L2681" s="50"/>
      <c r="M2681" s="54"/>
      <c r="N2681" s="226"/>
      <c r="O2681" s="225"/>
      <c r="P2681" s="53"/>
      <c r="Q2681" s="50"/>
      <c r="R2681" s="34"/>
    </row>
    <row r="2682" spans="1:18" hidden="1">
      <c r="A2682" s="50"/>
      <c r="B2682" s="90"/>
      <c r="C2682" s="50"/>
      <c r="D2682" s="169"/>
      <c r="E2682" s="50"/>
      <c r="F2682" s="53"/>
      <c r="G2682" s="34"/>
      <c r="H2682" s="50"/>
      <c r="I2682" s="34"/>
      <c r="J2682" s="50"/>
      <c r="K2682" s="50"/>
      <c r="L2682" s="50"/>
      <c r="M2682" s="54"/>
      <c r="N2682" s="226"/>
      <c r="O2682" s="225"/>
      <c r="P2682" s="53"/>
      <c r="Q2682" s="50"/>
      <c r="R2682" s="34"/>
    </row>
    <row r="2683" spans="1:18" hidden="1">
      <c r="A2683" s="50"/>
      <c r="B2683" s="90"/>
      <c r="C2683" s="50"/>
      <c r="D2683" s="169"/>
      <c r="E2683" s="50"/>
      <c r="F2683" s="53"/>
      <c r="G2683" s="34"/>
      <c r="H2683" s="50"/>
      <c r="I2683" s="34"/>
      <c r="J2683" s="50"/>
      <c r="K2683" s="50"/>
      <c r="L2683" s="50"/>
      <c r="M2683" s="54"/>
      <c r="N2683" s="226"/>
      <c r="O2683" s="225"/>
      <c r="P2683" s="53"/>
      <c r="Q2683" s="50"/>
      <c r="R2683" s="34"/>
    </row>
    <row r="2684" spans="1:18" hidden="1">
      <c r="A2684" s="50"/>
      <c r="B2684" s="90"/>
      <c r="C2684" s="50"/>
      <c r="D2684" s="169"/>
      <c r="E2684" s="50"/>
      <c r="F2684" s="53"/>
      <c r="G2684" s="34"/>
      <c r="H2684" s="50"/>
      <c r="I2684" s="34"/>
      <c r="J2684" s="50"/>
      <c r="K2684" s="50"/>
      <c r="L2684" s="50"/>
      <c r="M2684" s="54"/>
      <c r="N2684" s="226"/>
      <c r="O2684" s="225"/>
      <c r="P2684" s="53"/>
      <c r="Q2684" s="50"/>
      <c r="R2684" s="34"/>
    </row>
    <row r="2685" spans="1:18" hidden="1">
      <c r="A2685" s="50"/>
      <c r="B2685" s="90"/>
      <c r="C2685" s="50"/>
      <c r="D2685" s="169"/>
      <c r="E2685" s="50"/>
      <c r="F2685" s="53"/>
      <c r="G2685" s="34"/>
      <c r="H2685" s="50"/>
      <c r="I2685" s="34"/>
      <c r="J2685" s="50"/>
      <c r="K2685" s="50"/>
      <c r="L2685" s="50"/>
      <c r="M2685" s="54"/>
      <c r="N2685" s="226"/>
      <c r="O2685" s="225"/>
      <c r="P2685" s="53"/>
      <c r="Q2685" s="50"/>
      <c r="R2685" s="34"/>
    </row>
    <row r="2686" spans="1:18" hidden="1">
      <c r="A2686" s="50"/>
      <c r="B2686" s="90"/>
      <c r="C2686" s="50"/>
      <c r="D2686" s="169"/>
      <c r="E2686" s="50"/>
      <c r="F2686" s="53"/>
      <c r="G2686" s="34"/>
      <c r="H2686" s="50"/>
      <c r="I2686" s="34"/>
      <c r="J2686" s="50"/>
      <c r="K2686" s="50"/>
      <c r="L2686" s="50"/>
      <c r="M2686" s="54"/>
      <c r="N2686" s="226"/>
      <c r="O2686" s="225"/>
      <c r="P2686" s="53"/>
      <c r="Q2686" s="50"/>
      <c r="R2686" s="34"/>
    </row>
    <row r="2687" spans="1:18" hidden="1">
      <c r="A2687" s="50"/>
      <c r="B2687" s="90"/>
      <c r="C2687" s="50"/>
      <c r="D2687" s="169"/>
      <c r="E2687" s="50"/>
      <c r="F2687" s="53"/>
      <c r="G2687" s="34"/>
      <c r="H2687" s="50"/>
      <c r="I2687" s="34"/>
      <c r="J2687" s="50"/>
      <c r="K2687" s="50"/>
      <c r="L2687" s="50"/>
      <c r="M2687" s="54"/>
      <c r="N2687" s="226"/>
      <c r="O2687" s="225"/>
      <c r="P2687" s="53"/>
      <c r="Q2687" s="50"/>
      <c r="R2687" s="34"/>
    </row>
    <row r="2688" spans="1:18" hidden="1">
      <c r="A2688" s="50"/>
      <c r="B2688" s="90"/>
      <c r="C2688" s="50"/>
      <c r="D2688" s="169"/>
      <c r="E2688" s="50"/>
      <c r="F2688" s="53"/>
      <c r="G2688" s="34"/>
      <c r="H2688" s="50"/>
      <c r="I2688" s="34"/>
      <c r="J2688" s="50"/>
      <c r="K2688" s="50"/>
      <c r="L2688" s="50"/>
      <c r="M2688" s="54"/>
      <c r="N2688" s="226"/>
      <c r="O2688" s="225"/>
      <c r="P2688" s="53"/>
      <c r="Q2688" s="50"/>
      <c r="R2688" s="34"/>
    </row>
    <row r="2689" spans="1:18" hidden="1">
      <c r="A2689" s="50"/>
      <c r="B2689" s="90"/>
      <c r="C2689" s="50"/>
      <c r="D2689" s="169"/>
      <c r="E2689" s="50"/>
      <c r="F2689" s="53"/>
      <c r="G2689" s="34"/>
      <c r="H2689" s="50"/>
      <c r="I2689" s="34"/>
      <c r="J2689" s="50"/>
      <c r="K2689" s="50"/>
      <c r="L2689" s="50"/>
      <c r="M2689" s="54"/>
      <c r="N2689" s="226"/>
      <c r="O2689" s="225"/>
      <c r="P2689" s="53"/>
      <c r="Q2689" s="50"/>
      <c r="R2689" s="34"/>
    </row>
    <row r="2690" spans="1:18" hidden="1">
      <c r="A2690" s="50"/>
      <c r="B2690" s="90"/>
      <c r="C2690" s="50"/>
      <c r="D2690" s="169"/>
      <c r="E2690" s="50"/>
      <c r="F2690" s="53"/>
      <c r="G2690" s="34"/>
      <c r="H2690" s="50"/>
      <c r="I2690" s="34"/>
      <c r="J2690" s="50"/>
      <c r="K2690" s="50"/>
      <c r="L2690" s="50"/>
      <c r="M2690" s="54"/>
      <c r="N2690" s="226"/>
      <c r="O2690" s="225"/>
      <c r="P2690" s="53"/>
      <c r="Q2690" s="50"/>
      <c r="R2690" s="34"/>
    </row>
    <row r="2691" spans="1:18" hidden="1">
      <c r="A2691" s="50"/>
      <c r="B2691" s="90"/>
      <c r="C2691" s="50"/>
      <c r="D2691" s="169"/>
      <c r="E2691" s="50"/>
      <c r="F2691" s="53"/>
      <c r="G2691" s="34"/>
      <c r="H2691" s="50"/>
      <c r="I2691" s="34"/>
      <c r="J2691" s="50"/>
      <c r="K2691" s="50"/>
      <c r="L2691" s="50"/>
      <c r="M2691" s="54"/>
      <c r="N2691" s="226"/>
      <c r="O2691" s="225"/>
      <c r="P2691" s="53"/>
      <c r="Q2691" s="50"/>
      <c r="R2691" s="34"/>
    </row>
    <row r="2692" spans="1:18" hidden="1">
      <c r="A2692" s="50"/>
      <c r="B2692" s="90"/>
      <c r="C2692" s="50"/>
      <c r="D2692" s="169"/>
      <c r="E2692" s="50"/>
      <c r="F2692" s="53"/>
      <c r="G2692" s="34"/>
      <c r="H2692" s="50"/>
      <c r="I2692" s="34"/>
      <c r="J2692" s="50"/>
      <c r="K2692" s="50"/>
      <c r="L2692" s="50"/>
      <c r="M2692" s="54"/>
      <c r="N2692" s="226"/>
      <c r="O2692" s="225"/>
      <c r="P2692" s="53"/>
      <c r="Q2692" s="50"/>
      <c r="R2692" s="34"/>
    </row>
    <row r="2693" spans="1:18" hidden="1">
      <c r="A2693" s="50"/>
      <c r="B2693" s="90"/>
      <c r="C2693" s="50"/>
      <c r="D2693" s="169"/>
      <c r="E2693" s="50"/>
      <c r="F2693" s="53"/>
      <c r="G2693" s="34"/>
      <c r="H2693" s="50"/>
      <c r="I2693" s="34"/>
      <c r="J2693" s="50"/>
      <c r="K2693" s="50"/>
      <c r="L2693" s="50"/>
      <c r="M2693" s="54"/>
      <c r="N2693" s="226"/>
      <c r="O2693" s="225"/>
      <c r="P2693" s="53"/>
      <c r="Q2693" s="50"/>
      <c r="R2693" s="34"/>
    </row>
    <row r="2694" spans="1:18" hidden="1">
      <c r="A2694" s="50"/>
      <c r="B2694" s="90"/>
      <c r="C2694" s="50"/>
      <c r="D2694" s="169"/>
      <c r="E2694" s="50"/>
      <c r="F2694" s="53"/>
      <c r="G2694" s="34"/>
      <c r="H2694" s="50"/>
      <c r="I2694" s="34"/>
      <c r="J2694" s="50"/>
      <c r="K2694" s="50"/>
      <c r="L2694" s="50"/>
      <c r="M2694" s="54"/>
      <c r="N2694" s="226"/>
      <c r="O2694" s="225"/>
      <c r="P2694" s="53"/>
      <c r="Q2694" s="50"/>
      <c r="R2694" s="34"/>
    </row>
    <row r="2695" spans="1:18" hidden="1">
      <c r="A2695" s="50"/>
      <c r="B2695" s="90"/>
      <c r="C2695" s="50"/>
      <c r="D2695" s="169"/>
      <c r="E2695" s="50"/>
      <c r="F2695" s="53"/>
      <c r="G2695" s="34"/>
      <c r="H2695" s="50"/>
      <c r="I2695" s="34"/>
      <c r="J2695" s="50"/>
      <c r="K2695" s="50"/>
      <c r="L2695" s="50"/>
      <c r="M2695" s="54"/>
      <c r="N2695" s="226"/>
      <c r="O2695" s="225"/>
      <c r="P2695" s="53"/>
      <c r="Q2695" s="50"/>
      <c r="R2695" s="34"/>
    </row>
    <row r="2696" spans="1:18" hidden="1">
      <c r="A2696" s="50"/>
      <c r="B2696" s="90"/>
      <c r="C2696" s="50"/>
      <c r="D2696" s="169"/>
      <c r="E2696" s="50"/>
      <c r="F2696" s="53"/>
      <c r="G2696" s="34"/>
      <c r="H2696" s="50"/>
      <c r="I2696" s="34"/>
      <c r="J2696" s="50"/>
      <c r="K2696" s="50"/>
      <c r="L2696" s="50"/>
      <c r="M2696" s="54"/>
      <c r="N2696" s="226"/>
      <c r="O2696" s="225"/>
      <c r="P2696" s="53"/>
      <c r="Q2696" s="50"/>
      <c r="R2696" s="34"/>
    </row>
    <row r="2697" spans="1:18" hidden="1">
      <c r="A2697" s="50"/>
      <c r="B2697" s="90"/>
      <c r="C2697" s="50"/>
      <c r="D2697" s="169"/>
      <c r="E2697" s="50"/>
      <c r="F2697" s="53"/>
      <c r="G2697" s="34"/>
      <c r="H2697" s="50"/>
      <c r="I2697" s="34"/>
      <c r="J2697" s="50"/>
      <c r="K2697" s="50"/>
      <c r="L2697" s="50"/>
      <c r="M2697" s="54"/>
      <c r="N2697" s="226"/>
      <c r="O2697" s="225"/>
      <c r="P2697" s="53"/>
      <c r="Q2697" s="50"/>
      <c r="R2697" s="34"/>
    </row>
    <row r="2698" spans="1:18" hidden="1">
      <c r="A2698" s="50"/>
      <c r="B2698" s="90"/>
      <c r="C2698" s="50"/>
      <c r="D2698" s="169"/>
      <c r="E2698" s="50"/>
      <c r="F2698" s="53"/>
      <c r="G2698" s="34"/>
      <c r="H2698" s="50"/>
      <c r="I2698" s="34"/>
      <c r="J2698" s="50"/>
      <c r="K2698" s="50"/>
      <c r="L2698" s="50"/>
      <c r="M2698" s="54"/>
      <c r="N2698" s="226"/>
      <c r="O2698" s="225"/>
      <c r="P2698" s="53"/>
      <c r="Q2698" s="50"/>
      <c r="R2698" s="34"/>
    </row>
    <row r="2699" spans="1:18" hidden="1">
      <c r="A2699" s="50"/>
      <c r="B2699" s="90"/>
      <c r="C2699" s="50"/>
      <c r="D2699" s="169"/>
      <c r="E2699" s="50"/>
      <c r="F2699" s="53"/>
      <c r="G2699" s="34"/>
      <c r="H2699" s="50"/>
      <c r="I2699" s="34"/>
      <c r="J2699" s="50"/>
      <c r="K2699" s="50"/>
      <c r="L2699" s="50"/>
      <c r="M2699" s="54"/>
      <c r="N2699" s="226"/>
      <c r="O2699" s="225"/>
      <c r="P2699" s="53"/>
      <c r="Q2699" s="50"/>
      <c r="R2699" s="34"/>
    </row>
    <row r="2700" spans="1:18" hidden="1">
      <c r="A2700" s="50"/>
      <c r="B2700" s="90"/>
      <c r="C2700" s="50"/>
      <c r="D2700" s="169"/>
      <c r="E2700" s="50"/>
      <c r="F2700" s="53"/>
      <c r="G2700" s="34"/>
      <c r="H2700" s="50"/>
      <c r="I2700" s="34"/>
      <c r="J2700" s="50"/>
      <c r="K2700" s="50"/>
      <c r="L2700" s="50"/>
      <c r="M2700" s="54"/>
      <c r="N2700" s="226"/>
      <c r="O2700" s="225"/>
      <c r="P2700" s="53"/>
      <c r="Q2700" s="50"/>
      <c r="R2700" s="34"/>
    </row>
    <row r="2701" spans="1:18" hidden="1">
      <c r="A2701" s="50"/>
      <c r="B2701" s="90"/>
      <c r="C2701" s="50"/>
      <c r="D2701" s="169"/>
      <c r="E2701" s="50"/>
      <c r="F2701" s="53"/>
      <c r="G2701" s="34"/>
      <c r="H2701" s="50"/>
      <c r="I2701" s="34"/>
      <c r="J2701" s="50"/>
      <c r="K2701" s="50"/>
      <c r="L2701" s="50"/>
      <c r="M2701" s="54"/>
      <c r="N2701" s="226"/>
      <c r="O2701" s="225"/>
      <c r="P2701" s="53"/>
      <c r="Q2701" s="50"/>
      <c r="R2701" s="34"/>
    </row>
    <row r="2702" spans="1:18" hidden="1">
      <c r="A2702" s="50"/>
      <c r="B2702" s="90"/>
      <c r="C2702" s="50"/>
      <c r="D2702" s="169"/>
      <c r="E2702" s="50"/>
      <c r="F2702" s="53"/>
      <c r="G2702" s="34"/>
      <c r="H2702" s="50"/>
      <c r="I2702" s="34"/>
      <c r="J2702" s="50"/>
      <c r="K2702" s="50"/>
      <c r="L2702" s="50"/>
      <c r="M2702" s="54"/>
      <c r="N2702" s="226"/>
      <c r="O2702" s="225"/>
      <c r="P2702" s="53"/>
      <c r="Q2702" s="50"/>
      <c r="R2702" s="34"/>
    </row>
    <row r="2703" spans="1:18" hidden="1">
      <c r="A2703" s="50"/>
      <c r="B2703" s="90"/>
      <c r="C2703" s="50"/>
      <c r="D2703" s="169"/>
      <c r="E2703" s="50"/>
      <c r="F2703" s="53"/>
      <c r="G2703" s="34"/>
      <c r="H2703" s="50"/>
      <c r="I2703" s="34"/>
      <c r="J2703" s="50"/>
      <c r="K2703" s="50"/>
      <c r="L2703" s="50"/>
      <c r="M2703" s="54"/>
      <c r="N2703" s="226"/>
      <c r="O2703" s="225"/>
      <c r="P2703" s="53"/>
      <c r="Q2703" s="50"/>
      <c r="R2703" s="34"/>
    </row>
    <row r="2704" spans="1:18" hidden="1">
      <c r="A2704" s="50"/>
      <c r="B2704" s="90"/>
      <c r="C2704" s="50"/>
      <c r="D2704" s="169"/>
      <c r="E2704" s="50"/>
      <c r="F2704" s="53"/>
      <c r="G2704" s="34"/>
      <c r="H2704" s="50"/>
      <c r="I2704" s="34"/>
      <c r="J2704" s="50"/>
      <c r="K2704" s="50"/>
      <c r="L2704" s="50"/>
      <c r="M2704" s="54"/>
      <c r="N2704" s="226"/>
      <c r="O2704" s="225"/>
      <c r="P2704" s="53"/>
      <c r="Q2704" s="50"/>
      <c r="R2704" s="34"/>
    </row>
    <row r="2705" spans="1:18" hidden="1">
      <c r="A2705" s="50"/>
      <c r="B2705" s="90"/>
      <c r="C2705" s="50"/>
      <c r="D2705" s="169"/>
      <c r="E2705" s="50"/>
      <c r="F2705" s="53"/>
      <c r="G2705" s="34"/>
      <c r="H2705" s="50"/>
      <c r="I2705" s="34"/>
      <c r="J2705" s="50"/>
      <c r="K2705" s="50"/>
      <c r="L2705" s="50"/>
      <c r="M2705" s="54"/>
      <c r="N2705" s="226"/>
      <c r="O2705" s="225"/>
      <c r="P2705" s="53"/>
      <c r="Q2705" s="50"/>
      <c r="R2705" s="34"/>
    </row>
    <row r="2706" spans="1:18" hidden="1">
      <c r="A2706" s="50"/>
      <c r="B2706" s="90"/>
      <c r="C2706" s="50"/>
      <c r="D2706" s="169"/>
      <c r="E2706" s="50"/>
      <c r="F2706" s="53"/>
      <c r="G2706" s="34"/>
      <c r="H2706" s="50"/>
      <c r="I2706" s="34"/>
      <c r="J2706" s="50"/>
      <c r="K2706" s="50"/>
      <c r="L2706" s="50"/>
      <c r="M2706" s="54"/>
      <c r="N2706" s="226"/>
      <c r="O2706" s="225"/>
      <c r="P2706" s="53"/>
      <c r="Q2706" s="50"/>
      <c r="R2706" s="34"/>
    </row>
    <row r="2707" spans="1:18" hidden="1">
      <c r="A2707" s="50"/>
      <c r="B2707" s="90"/>
      <c r="C2707" s="50"/>
      <c r="D2707" s="169"/>
      <c r="E2707" s="50"/>
      <c r="F2707" s="53"/>
      <c r="G2707" s="34"/>
      <c r="H2707" s="50"/>
      <c r="I2707" s="34"/>
      <c r="J2707" s="50"/>
      <c r="K2707" s="50"/>
      <c r="L2707" s="50"/>
      <c r="M2707" s="54"/>
      <c r="N2707" s="226"/>
      <c r="O2707" s="225"/>
      <c r="P2707" s="53"/>
      <c r="Q2707" s="50"/>
      <c r="R2707" s="34"/>
    </row>
    <row r="2708" spans="1:18" hidden="1">
      <c r="A2708" s="50"/>
      <c r="B2708" s="90"/>
      <c r="C2708" s="50"/>
      <c r="D2708" s="169"/>
      <c r="E2708" s="50"/>
      <c r="F2708" s="53"/>
      <c r="G2708" s="34"/>
      <c r="H2708" s="50"/>
      <c r="I2708" s="34"/>
      <c r="J2708" s="50"/>
      <c r="K2708" s="50"/>
      <c r="L2708" s="50"/>
      <c r="M2708" s="54"/>
      <c r="N2708" s="226"/>
      <c r="O2708" s="225"/>
      <c r="P2708" s="53"/>
      <c r="Q2708" s="50"/>
      <c r="R2708" s="34"/>
    </row>
    <row r="2709" spans="1:18" hidden="1">
      <c r="A2709" s="50"/>
      <c r="B2709" s="90"/>
      <c r="C2709" s="50"/>
      <c r="D2709" s="169"/>
      <c r="E2709" s="50"/>
      <c r="F2709" s="53"/>
      <c r="G2709" s="34"/>
      <c r="H2709" s="50"/>
      <c r="I2709" s="34"/>
      <c r="J2709" s="50"/>
      <c r="K2709" s="50"/>
      <c r="L2709" s="50"/>
      <c r="M2709" s="54"/>
      <c r="N2709" s="226"/>
      <c r="O2709" s="225"/>
      <c r="P2709" s="53"/>
      <c r="Q2709" s="50"/>
      <c r="R2709" s="34"/>
    </row>
    <row r="2710" spans="1:18" hidden="1">
      <c r="A2710" s="50"/>
      <c r="B2710" s="90"/>
      <c r="C2710" s="50"/>
      <c r="D2710" s="169"/>
      <c r="E2710" s="50"/>
      <c r="F2710" s="53"/>
      <c r="G2710" s="34"/>
      <c r="H2710" s="50"/>
      <c r="I2710" s="34"/>
      <c r="J2710" s="50"/>
      <c r="K2710" s="50"/>
      <c r="L2710" s="50"/>
      <c r="M2710" s="54"/>
      <c r="N2710" s="226"/>
      <c r="O2710" s="225"/>
      <c r="P2710" s="53"/>
      <c r="Q2710" s="50"/>
      <c r="R2710" s="34"/>
    </row>
    <row r="2711" spans="1:18" hidden="1">
      <c r="A2711" s="50"/>
      <c r="B2711" s="90"/>
      <c r="C2711" s="50"/>
      <c r="D2711" s="169"/>
      <c r="E2711" s="50"/>
      <c r="F2711" s="53"/>
      <c r="G2711" s="34"/>
      <c r="H2711" s="50"/>
      <c r="I2711" s="34"/>
      <c r="J2711" s="50"/>
      <c r="K2711" s="50"/>
      <c r="L2711" s="50"/>
      <c r="M2711" s="54"/>
      <c r="N2711" s="226"/>
      <c r="O2711" s="225"/>
      <c r="P2711" s="53"/>
      <c r="Q2711" s="50"/>
      <c r="R2711" s="34"/>
    </row>
    <row r="2712" spans="1:18" hidden="1">
      <c r="A2712" s="50"/>
      <c r="B2712" s="90"/>
      <c r="C2712" s="50"/>
      <c r="D2712" s="169"/>
      <c r="E2712" s="50"/>
      <c r="F2712" s="53"/>
      <c r="G2712" s="34"/>
      <c r="H2712" s="50"/>
      <c r="I2712" s="34"/>
      <c r="J2712" s="50"/>
      <c r="K2712" s="50"/>
      <c r="L2712" s="50"/>
      <c r="M2712" s="54"/>
      <c r="N2712" s="226"/>
      <c r="O2712" s="225"/>
      <c r="P2712" s="53"/>
      <c r="Q2712" s="50"/>
      <c r="R2712" s="34"/>
    </row>
    <row r="2713" spans="1:18" hidden="1">
      <c r="A2713" s="50"/>
      <c r="B2713" s="90"/>
      <c r="C2713" s="50"/>
      <c r="D2713" s="169"/>
      <c r="E2713" s="50"/>
      <c r="F2713" s="53"/>
      <c r="G2713" s="34"/>
      <c r="H2713" s="50"/>
      <c r="I2713" s="34"/>
      <c r="J2713" s="50"/>
      <c r="K2713" s="50"/>
      <c r="L2713" s="50"/>
      <c r="M2713" s="54"/>
      <c r="N2713" s="226"/>
      <c r="O2713" s="225"/>
      <c r="P2713" s="53"/>
      <c r="Q2713" s="50"/>
      <c r="R2713" s="34"/>
    </row>
    <row r="2714" spans="1:18" hidden="1">
      <c r="A2714" s="50"/>
      <c r="B2714" s="90"/>
      <c r="C2714" s="50"/>
      <c r="D2714" s="169"/>
      <c r="E2714" s="50"/>
      <c r="F2714" s="53"/>
      <c r="G2714" s="34"/>
      <c r="H2714" s="50"/>
      <c r="I2714" s="34"/>
      <c r="J2714" s="50"/>
      <c r="K2714" s="50"/>
      <c r="L2714" s="50"/>
      <c r="M2714" s="54"/>
      <c r="N2714" s="226"/>
      <c r="O2714" s="225"/>
      <c r="P2714" s="53"/>
      <c r="Q2714" s="50"/>
      <c r="R2714" s="34"/>
    </row>
    <row r="2715" spans="1:18" hidden="1">
      <c r="A2715" s="50"/>
      <c r="B2715" s="90"/>
      <c r="C2715" s="50"/>
      <c r="D2715" s="169"/>
      <c r="E2715" s="50"/>
      <c r="F2715" s="53"/>
      <c r="G2715" s="34"/>
      <c r="H2715" s="50"/>
      <c r="I2715" s="34"/>
      <c r="J2715" s="50"/>
      <c r="K2715" s="50"/>
      <c r="L2715" s="50"/>
      <c r="M2715" s="54"/>
      <c r="N2715" s="226"/>
      <c r="O2715" s="225"/>
      <c r="P2715" s="53"/>
      <c r="Q2715" s="50"/>
      <c r="R2715" s="34"/>
    </row>
    <row r="2716" spans="1:18" hidden="1">
      <c r="A2716" s="50"/>
      <c r="B2716" s="90"/>
      <c r="C2716" s="50"/>
      <c r="D2716" s="169"/>
      <c r="E2716" s="50"/>
      <c r="F2716" s="53"/>
      <c r="G2716" s="34"/>
      <c r="H2716" s="50"/>
      <c r="I2716" s="34"/>
      <c r="J2716" s="50"/>
      <c r="K2716" s="50"/>
      <c r="L2716" s="50"/>
      <c r="M2716" s="54"/>
      <c r="N2716" s="226"/>
      <c r="O2716" s="225"/>
      <c r="P2716" s="53"/>
      <c r="Q2716" s="50"/>
      <c r="R2716" s="34"/>
    </row>
    <row r="2717" spans="1:18" hidden="1">
      <c r="A2717" s="50"/>
      <c r="B2717" s="90"/>
      <c r="C2717" s="50"/>
      <c r="D2717" s="169"/>
      <c r="E2717" s="50"/>
      <c r="F2717" s="53"/>
      <c r="G2717" s="34"/>
      <c r="H2717" s="50"/>
      <c r="I2717" s="34"/>
      <c r="J2717" s="50"/>
      <c r="K2717" s="50"/>
      <c r="L2717" s="50"/>
      <c r="M2717" s="54"/>
      <c r="N2717" s="226"/>
      <c r="O2717" s="225"/>
      <c r="P2717" s="53"/>
      <c r="Q2717" s="50"/>
      <c r="R2717" s="34"/>
    </row>
    <row r="2718" spans="1:18" hidden="1">
      <c r="A2718" s="50"/>
      <c r="B2718" s="90"/>
      <c r="C2718" s="50"/>
      <c r="D2718" s="169"/>
      <c r="E2718" s="50"/>
      <c r="F2718" s="53"/>
      <c r="G2718" s="34"/>
      <c r="H2718" s="50"/>
      <c r="I2718" s="34"/>
      <c r="J2718" s="50"/>
      <c r="K2718" s="50"/>
      <c r="L2718" s="50"/>
      <c r="M2718" s="54"/>
      <c r="N2718" s="226"/>
      <c r="O2718" s="225"/>
      <c r="P2718" s="53"/>
      <c r="Q2718" s="50"/>
      <c r="R2718" s="34"/>
    </row>
    <row r="2719" spans="1:18" hidden="1">
      <c r="A2719" s="50"/>
      <c r="B2719" s="90"/>
      <c r="C2719" s="50"/>
      <c r="D2719" s="169"/>
      <c r="E2719" s="50"/>
      <c r="F2719" s="53"/>
      <c r="G2719" s="34"/>
      <c r="H2719" s="50"/>
      <c r="I2719" s="34"/>
      <c r="J2719" s="50"/>
      <c r="K2719" s="50"/>
      <c r="L2719" s="50"/>
      <c r="M2719" s="54"/>
      <c r="N2719" s="226"/>
      <c r="O2719" s="225"/>
      <c r="P2719" s="53"/>
      <c r="Q2719" s="50"/>
      <c r="R2719" s="34"/>
    </row>
    <row r="2720" spans="1:18" hidden="1">
      <c r="A2720" s="50"/>
      <c r="B2720" s="90"/>
      <c r="C2720" s="50"/>
      <c r="D2720" s="169"/>
      <c r="E2720" s="50"/>
      <c r="F2720" s="53"/>
      <c r="G2720" s="34"/>
      <c r="H2720" s="50"/>
      <c r="I2720" s="34"/>
      <c r="J2720" s="50"/>
      <c r="K2720" s="50"/>
      <c r="L2720" s="50"/>
      <c r="M2720" s="54"/>
      <c r="N2720" s="226"/>
      <c r="O2720" s="225"/>
      <c r="P2720" s="53"/>
      <c r="Q2720" s="50"/>
      <c r="R2720" s="34"/>
    </row>
    <row r="2721" spans="1:18" hidden="1">
      <c r="A2721" s="50"/>
      <c r="B2721" s="90"/>
      <c r="C2721" s="50"/>
      <c r="D2721" s="169"/>
      <c r="E2721" s="50"/>
      <c r="F2721" s="53"/>
      <c r="G2721" s="34"/>
      <c r="H2721" s="50"/>
      <c r="I2721" s="34"/>
      <c r="J2721" s="50"/>
      <c r="K2721" s="50"/>
      <c r="L2721" s="50"/>
      <c r="M2721" s="54"/>
      <c r="N2721" s="226"/>
      <c r="O2721" s="225"/>
      <c r="P2721" s="53"/>
      <c r="Q2721" s="50"/>
      <c r="R2721" s="34"/>
    </row>
    <row r="2722" spans="1:18" hidden="1">
      <c r="A2722" s="50"/>
      <c r="B2722" s="90"/>
      <c r="C2722" s="50"/>
      <c r="D2722" s="169"/>
      <c r="E2722" s="50"/>
      <c r="F2722" s="53"/>
      <c r="G2722" s="34"/>
      <c r="H2722" s="50"/>
      <c r="I2722" s="34"/>
      <c r="J2722" s="50"/>
      <c r="K2722" s="50"/>
      <c r="L2722" s="50"/>
      <c r="M2722" s="54"/>
      <c r="N2722" s="226"/>
      <c r="O2722" s="225"/>
      <c r="P2722" s="53"/>
      <c r="Q2722" s="50"/>
      <c r="R2722" s="34"/>
    </row>
    <row r="2723" spans="1:18" hidden="1">
      <c r="A2723" s="50"/>
      <c r="B2723" s="90"/>
      <c r="C2723" s="50"/>
      <c r="D2723" s="169"/>
      <c r="E2723" s="50"/>
      <c r="F2723" s="53"/>
      <c r="G2723" s="34"/>
      <c r="H2723" s="50"/>
      <c r="I2723" s="34"/>
      <c r="J2723" s="50"/>
      <c r="K2723" s="50"/>
      <c r="L2723" s="50"/>
      <c r="M2723" s="54"/>
      <c r="N2723" s="226"/>
      <c r="O2723" s="225"/>
      <c r="P2723" s="53"/>
      <c r="Q2723" s="50"/>
      <c r="R2723" s="34"/>
    </row>
    <row r="2724" spans="1:18" hidden="1">
      <c r="A2724" s="50"/>
      <c r="B2724" s="90"/>
      <c r="C2724" s="50"/>
      <c r="D2724" s="169"/>
      <c r="E2724" s="50"/>
      <c r="F2724" s="53"/>
      <c r="G2724" s="34"/>
      <c r="H2724" s="50"/>
      <c r="I2724" s="34"/>
      <c r="J2724" s="50"/>
      <c r="K2724" s="50"/>
      <c r="L2724" s="50"/>
      <c r="M2724" s="54"/>
      <c r="N2724" s="226"/>
      <c r="O2724" s="225"/>
      <c r="P2724" s="53"/>
      <c r="Q2724" s="50"/>
      <c r="R2724" s="34"/>
    </row>
    <row r="2725" spans="1:18" hidden="1">
      <c r="A2725" s="50"/>
      <c r="B2725" s="90"/>
      <c r="C2725" s="50"/>
      <c r="D2725" s="169"/>
      <c r="E2725" s="50"/>
      <c r="F2725" s="53"/>
      <c r="G2725" s="34"/>
      <c r="H2725" s="50"/>
      <c r="I2725" s="34"/>
      <c r="J2725" s="50"/>
      <c r="K2725" s="50"/>
      <c r="L2725" s="50"/>
      <c r="M2725" s="54"/>
      <c r="N2725" s="226"/>
      <c r="O2725" s="225"/>
      <c r="P2725" s="53"/>
      <c r="Q2725" s="50"/>
      <c r="R2725" s="34"/>
    </row>
    <row r="2726" spans="1:18" hidden="1">
      <c r="A2726" s="50"/>
      <c r="B2726" s="90"/>
      <c r="C2726" s="50"/>
      <c r="D2726" s="169"/>
      <c r="E2726" s="50"/>
      <c r="F2726" s="53"/>
      <c r="G2726" s="34"/>
      <c r="H2726" s="50"/>
      <c r="I2726" s="34"/>
      <c r="J2726" s="50"/>
      <c r="K2726" s="50"/>
      <c r="L2726" s="50"/>
      <c r="M2726" s="54"/>
      <c r="N2726" s="226"/>
      <c r="O2726" s="225"/>
      <c r="P2726" s="53"/>
      <c r="Q2726" s="50"/>
      <c r="R2726" s="34"/>
    </row>
    <row r="2727" spans="1:18" hidden="1">
      <c r="A2727" s="50"/>
      <c r="B2727" s="90"/>
      <c r="C2727" s="50"/>
      <c r="D2727" s="169"/>
      <c r="E2727" s="50"/>
      <c r="F2727" s="53"/>
      <c r="G2727" s="34"/>
      <c r="H2727" s="50"/>
      <c r="I2727" s="34"/>
      <c r="J2727" s="50"/>
      <c r="K2727" s="50"/>
      <c r="L2727" s="50"/>
      <c r="M2727" s="54"/>
      <c r="N2727" s="226"/>
      <c r="O2727" s="225"/>
      <c r="P2727" s="53"/>
      <c r="Q2727" s="50"/>
      <c r="R2727" s="34"/>
    </row>
    <row r="2728" spans="1:18" hidden="1">
      <c r="A2728" s="50"/>
      <c r="B2728" s="90"/>
      <c r="C2728" s="50"/>
      <c r="D2728" s="169"/>
      <c r="E2728" s="50"/>
      <c r="F2728" s="53"/>
      <c r="G2728" s="34"/>
      <c r="H2728" s="50"/>
      <c r="I2728" s="34"/>
      <c r="J2728" s="50"/>
      <c r="K2728" s="50"/>
      <c r="L2728" s="50"/>
      <c r="M2728" s="54"/>
      <c r="N2728" s="226"/>
      <c r="O2728" s="225"/>
      <c r="P2728" s="53"/>
      <c r="Q2728" s="50"/>
      <c r="R2728" s="34"/>
    </row>
    <row r="2729" spans="1:18" hidden="1">
      <c r="A2729" s="50"/>
      <c r="B2729" s="90"/>
      <c r="C2729" s="50"/>
      <c r="D2729" s="169"/>
      <c r="E2729" s="50"/>
      <c r="F2729" s="53"/>
      <c r="G2729" s="34"/>
      <c r="H2729" s="50"/>
      <c r="I2729" s="34"/>
      <c r="J2729" s="50"/>
      <c r="K2729" s="50"/>
      <c r="L2729" s="50"/>
      <c r="M2729" s="54"/>
      <c r="N2729" s="226"/>
      <c r="O2729" s="225"/>
      <c r="P2729" s="53"/>
      <c r="Q2729" s="50"/>
      <c r="R2729" s="34"/>
    </row>
    <row r="2730" spans="1:18" hidden="1">
      <c r="A2730" s="50"/>
      <c r="B2730" s="90"/>
      <c r="C2730" s="50"/>
      <c r="D2730" s="169"/>
      <c r="E2730" s="50"/>
      <c r="F2730" s="53"/>
      <c r="G2730" s="34"/>
      <c r="H2730" s="50"/>
      <c r="I2730" s="34"/>
      <c r="J2730" s="50"/>
      <c r="K2730" s="50"/>
      <c r="L2730" s="50"/>
      <c r="M2730" s="54"/>
      <c r="N2730" s="226"/>
      <c r="O2730" s="225"/>
      <c r="P2730" s="53"/>
      <c r="Q2730" s="50"/>
      <c r="R2730" s="34"/>
    </row>
    <row r="2731" spans="1:18" hidden="1">
      <c r="A2731" s="50"/>
      <c r="B2731" s="90"/>
      <c r="C2731" s="50"/>
      <c r="D2731" s="169"/>
      <c r="E2731" s="50"/>
      <c r="F2731" s="53"/>
      <c r="G2731" s="34"/>
      <c r="H2731" s="50"/>
      <c r="I2731" s="34"/>
      <c r="J2731" s="50"/>
      <c r="K2731" s="50"/>
      <c r="L2731" s="50"/>
      <c r="M2731" s="54"/>
      <c r="N2731" s="226"/>
      <c r="O2731" s="225"/>
      <c r="P2731" s="53"/>
      <c r="Q2731" s="50"/>
      <c r="R2731" s="34"/>
    </row>
    <row r="2732" spans="1:18" hidden="1">
      <c r="A2732" s="50"/>
      <c r="B2732" s="90"/>
      <c r="C2732" s="50"/>
      <c r="D2732" s="169"/>
      <c r="E2732" s="50"/>
      <c r="F2732" s="53"/>
      <c r="G2732" s="34"/>
      <c r="H2732" s="50"/>
      <c r="I2732" s="34"/>
      <c r="J2732" s="50"/>
      <c r="K2732" s="50"/>
      <c r="L2732" s="50"/>
      <c r="M2732" s="54"/>
      <c r="N2732" s="226"/>
      <c r="O2732" s="225"/>
      <c r="P2732" s="53"/>
      <c r="Q2732" s="50"/>
      <c r="R2732" s="34"/>
    </row>
    <row r="2733" spans="1:18" hidden="1">
      <c r="A2733" s="50"/>
      <c r="B2733" s="90"/>
      <c r="C2733" s="50"/>
      <c r="D2733" s="169"/>
      <c r="E2733" s="50"/>
      <c r="F2733" s="53"/>
      <c r="G2733" s="34"/>
      <c r="H2733" s="50"/>
      <c r="I2733" s="34"/>
      <c r="J2733" s="50"/>
      <c r="K2733" s="50"/>
      <c r="L2733" s="50"/>
      <c r="M2733" s="54"/>
      <c r="N2733" s="226"/>
      <c r="O2733" s="225"/>
      <c r="P2733" s="53"/>
      <c r="Q2733" s="50"/>
      <c r="R2733" s="34"/>
    </row>
    <row r="2734" spans="1:18" hidden="1">
      <c r="A2734" s="50"/>
      <c r="B2734" s="90"/>
      <c r="C2734" s="50"/>
      <c r="D2734" s="169"/>
      <c r="E2734" s="50"/>
      <c r="F2734" s="53"/>
      <c r="G2734" s="34"/>
      <c r="H2734" s="50"/>
      <c r="I2734" s="34"/>
      <c r="J2734" s="50"/>
      <c r="K2734" s="50"/>
      <c r="L2734" s="50"/>
      <c r="M2734" s="54"/>
      <c r="N2734" s="226"/>
      <c r="O2734" s="225"/>
      <c r="P2734" s="53"/>
      <c r="Q2734" s="50"/>
      <c r="R2734" s="34"/>
    </row>
    <row r="2735" spans="1:18" hidden="1">
      <c r="A2735" s="50"/>
      <c r="B2735" s="90"/>
      <c r="C2735" s="50"/>
      <c r="D2735" s="169"/>
      <c r="E2735" s="50"/>
      <c r="F2735" s="53"/>
      <c r="G2735" s="34"/>
      <c r="H2735" s="50"/>
      <c r="I2735" s="34"/>
      <c r="J2735" s="50"/>
      <c r="K2735" s="50"/>
      <c r="L2735" s="50"/>
      <c r="M2735" s="54"/>
      <c r="N2735" s="226"/>
      <c r="O2735" s="225"/>
      <c r="P2735" s="53"/>
      <c r="Q2735" s="50"/>
      <c r="R2735" s="34"/>
    </row>
    <row r="2736" spans="1:18" hidden="1">
      <c r="A2736" s="50"/>
      <c r="B2736" s="90"/>
      <c r="C2736" s="50"/>
      <c r="D2736" s="169"/>
      <c r="E2736" s="50"/>
      <c r="F2736" s="53"/>
      <c r="G2736" s="34"/>
      <c r="H2736" s="50"/>
      <c r="I2736" s="34"/>
      <c r="J2736" s="50"/>
      <c r="K2736" s="50"/>
      <c r="L2736" s="50"/>
      <c r="M2736" s="54"/>
      <c r="N2736" s="226"/>
      <c r="O2736" s="225"/>
      <c r="P2736" s="53"/>
      <c r="Q2736" s="50"/>
      <c r="R2736" s="34"/>
    </row>
    <row r="2737" spans="1:18" hidden="1">
      <c r="A2737" s="50"/>
      <c r="B2737" s="90"/>
      <c r="C2737" s="50"/>
      <c r="D2737" s="169"/>
      <c r="E2737" s="50"/>
      <c r="F2737" s="53"/>
      <c r="G2737" s="34"/>
      <c r="H2737" s="50"/>
      <c r="I2737" s="34"/>
      <c r="J2737" s="50"/>
      <c r="K2737" s="50"/>
      <c r="L2737" s="50"/>
      <c r="M2737" s="54"/>
      <c r="N2737" s="226"/>
      <c r="O2737" s="225"/>
      <c r="P2737" s="53"/>
      <c r="Q2737" s="50"/>
      <c r="R2737" s="34"/>
    </row>
    <row r="2738" spans="1:18" hidden="1">
      <c r="A2738" s="50"/>
      <c r="B2738" s="90"/>
      <c r="C2738" s="50"/>
      <c r="D2738" s="169"/>
      <c r="E2738" s="50"/>
      <c r="F2738" s="53"/>
      <c r="G2738" s="34"/>
      <c r="H2738" s="50"/>
      <c r="I2738" s="34"/>
      <c r="J2738" s="50"/>
      <c r="K2738" s="50"/>
      <c r="L2738" s="50"/>
      <c r="M2738" s="54"/>
      <c r="N2738" s="226"/>
      <c r="O2738" s="225"/>
      <c r="P2738" s="53"/>
      <c r="Q2738" s="50"/>
      <c r="R2738" s="34"/>
    </row>
    <row r="2739" spans="1:18" hidden="1">
      <c r="A2739" s="50"/>
      <c r="B2739" s="90"/>
      <c r="C2739" s="50"/>
      <c r="D2739" s="169"/>
      <c r="E2739" s="50"/>
      <c r="F2739" s="53"/>
      <c r="G2739" s="34"/>
      <c r="H2739" s="50"/>
      <c r="I2739" s="34"/>
      <c r="J2739" s="50"/>
      <c r="K2739" s="50"/>
      <c r="L2739" s="50"/>
      <c r="M2739" s="54"/>
      <c r="N2739" s="226"/>
      <c r="O2739" s="225"/>
      <c r="P2739" s="53"/>
      <c r="Q2739" s="50"/>
      <c r="R2739" s="34"/>
    </row>
    <row r="2740" spans="1:18" hidden="1">
      <c r="A2740" s="50"/>
      <c r="B2740" s="90"/>
      <c r="C2740" s="50"/>
      <c r="D2740" s="169"/>
      <c r="E2740" s="50"/>
      <c r="F2740" s="53"/>
      <c r="G2740" s="34"/>
      <c r="H2740" s="50"/>
      <c r="I2740" s="34"/>
      <c r="J2740" s="50"/>
      <c r="K2740" s="50"/>
      <c r="L2740" s="50"/>
      <c r="M2740" s="54"/>
      <c r="N2740" s="226"/>
      <c r="O2740" s="225"/>
      <c r="P2740" s="53"/>
      <c r="Q2740" s="50"/>
      <c r="R2740" s="34"/>
    </row>
    <row r="2741" spans="1:18" hidden="1">
      <c r="A2741" s="50"/>
      <c r="B2741" s="90"/>
      <c r="C2741" s="50"/>
      <c r="D2741" s="169"/>
      <c r="E2741" s="50"/>
      <c r="F2741" s="53"/>
      <c r="G2741" s="34"/>
      <c r="H2741" s="50"/>
      <c r="I2741" s="34"/>
      <c r="J2741" s="50"/>
      <c r="K2741" s="50"/>
      <c r="L2741" s="50"/>
      <c r="M2741" s="54"/>
      <c r="N2741" s="226"/>
      <c r="O2741" s="225"/>
      <c r="P2741" s="53"/>
      <c r="Q2741" s="50"/>
      <c r="R2741" s="34"/>
    </row>
    <row r="2742" spans="1:18" hidden="1">
      <c r="A2742" s="50"/>
      <c r="B2742" s="90"/>
      <c r="C2742" s="50"/>
      <c r="D2742" s="169"/>
      <c r="E2742" s="50"/>
      <c r="F2742" s="53"/>
      <c r="G2742" s="34"/>
      <c r="H2742" s="50"/>
      <c r="I2742" s="34"/>
      <c r="J2742" s="50"/>
      <c r="K2742" s="50"/>
      <c r="L2742" s="50"/>
      <c r="M2742" s="54"/>
      <c r="N2742" s="226"/>
      <c r="O2742" s="225"/>
      <c r="P2742" s="53"/>
      <c r="Q2742" s="50"/>
      <c r="R2742" s="34"/>
    </row>
    <row r="2743" spans="1:18" hidden="1">
      <c r="A2743" s="50"/>
      <c r="B2743" s="90"/>
      <c r="C2743" s="50"/>
      <c r="D2743" s="169"/>
      <c r="E2743" s="50"/>
      <c r="F2743" s="53"/>
      <c r="G2743" s="34"/>
      <c r="H2743" s="50"/>
      <c r="I2743" s="34"/>
      <c r="J2743" s="50"/>
      <c r="K2743" s="50"/>
      <c r="L2743" s="50"/>
      <c r="M2743" s="54"/>
      <c r="N2743" s="226"/>
      <c r="O2743" s="225"/>
      <c r="P2743" s="53"/>
      <c r="Q2743" s="50"/>
      <c r="R2743" s="34"/>
    </row>
    <row r="2744" spans="1:18" hidden="1">
      <c r="A2744" s="50"/>
      <c r="B2744" s="90"/>
      <c r="C2744" s="50"/>
      <c r="D2744" s="169"/>
      <c r="E2744" s="50"/>
      <c r="F2744" s="53"/>
      <c r="G2744" s="34"/>
      <c r="H2744" s="50"/>
      <c r="I2744" s="34"/>
      <c r="J2744" s="50"/>
      <c r="K2744" s="50"/>
      <c r="L2744" s="50"/>
      <c r="M2744" s="54"/>
      <c r="N2744" s="226"/>
      <c r="O2744" s="225"/>
      <c r="P2744" s="53"/>
      <c r="Q2744" s="50"/>
      <c r="R2744" s="34"/>
    </row>
    <row r="2745" spans="1:18" hidden="1">
      <c r="A2745" s="50"/>
      <c r="B2745" s="90"/>
      <c r="C2745" s="50"/>
      <c r="D2745" s="169"/>
      <c r="E2745" s="50"/>
      <c r="F2745" s="53"/>
      <c r="G2745" s="34"/>
      <c r="H2745" s="50"/>
      <c r="I2745" s="34"/>
      <c r="J2745" s="50"/>
      <c r="K2745" s="50"/>
      <c r="L2745" s="50"/>
      <c r="M2745" s="54"/>
      <c r="N2745" s="226"/>
      <c r="O2745" s="225"/>
      <c r="P2745" s="53"/>
      <c r="Q2745" s="50"/>
      <c r="R2745" s="34"/>
    </row>
    <row r="2746" spans="1:18" hidden="1">
      <c r="A2746" s="50"/>
      <c r="B2746" s="90"/>
      <c r="C2746" s="50"/>
      <c r="D2746" s="169"/>
      <c r="E2746" s="50"/>
      <c r="F2746" s="53"/>
      <c r="G2746" s="34"/>
      <c r="H2746" s="50"/>
      <c r="I2746" s="34"/>
      <c r="J2746" s="50"/>
      <c r="K2746" s="50"/>
      <c r="L2746" s="50"/>
      <c r="M2746" s="54"/>
      <c r="N2746" s="226"/>
      <c r="O2746" s="225"/>
      <c r="P2746" s="53"/>
      <c r="Q2746" s="50"/>
      <c r="R2746" s="34"/>
    </row>
    <row r="2747" spans="1:18" hidden="1">
      <c r="A2747" s="50"/>
      <c r="B2747" s="90"/>
      <c r="C2747" s="50"/>
      <c r="D2747" s="169"/>
      <c r="E2747" s="50"/>
      <c r="F2747" s="53"/>
      <c r="G2747" s="34"/>
      <c r="H2747" s="50"/>
      <c r="I2747" s="34"/>
      <c r="J2747" s="50"/>
      <c r="K2747" s="50"/>
      <c r="L2747" s="50"/>
      <c r="M2747" s="54"/>
      <c r="N2747" s="226"/>
      <c r="O2747" s="225"/>
      <c r="P2747" s="53"/>
      <c r="Q2747" s="50"/>
      <c r="R2747" s="34"/>
    </row>
    <row r="2748" spans="1:18" hidden="1">
      <c r="A2748" s="50"/>
      <c r="B2748" s="90"/>
      <c r="C2748" s="50"/>
      <c r="D2748" s="169"/>
      <c r="E2748" s="50"/>
      <c r="F2748" s="53"/>
      <c r="G2748" s="34"/>
      <c r="H2748" s="50"/>
      <c r="I2748" s="34"/>
      <c r="J2748" s="50"/>
      <c r="K2748" s="50"/>
      <c r="L2748" s="50"/>
      <c r="M2748" s="54"/>
      <c r="N2748" s="226"/>
      <c r="O2748" s="225"/>
      <c r="P2748" s="53"/>
      <c r="Q2748" s="50"/>
      <c r="R2748" s="34"/>
    </row>
    <row r="2749" spans="1:18" hidden="1">
      <c r="A2749" s="50"/>
      <c r="B2749" s="90"/>
      <c r="C2749" s="50"/>
      <c r="D2749" s="169"/>
      <c r="E2749" s="50"/>
      <c r="F2749" s="53"/>
      <c r="G2749" s="34"/>
      <c r="H2749" s="50"/>
      <c r="I2749" s="34"/>
      <c r="J2749" s="50"/>
      <c r="K2749" s="50"/>
      <c r="L2749" s="50"/>
      <c r="M2749" s="54"/>
      <c r="N2749" s="226"/>
      <c r="O2749" s="225"/>
      <c r="P2749" s="53"/>
      <c r="Q2749" s="50"/>
      <c r="R2749" s="34"/>
    </row>
    <row r="2750" spans="1:18" hidden="1">
      <c r="A2750" s="50"/>
      <c r="B2750" s="90"/>
      <c r="C2750" s="50"/>
      <c r="D2750" s="169"/>
      <c r="E2750" s="50"/>
      <c r="F2750" s="53"/>
      <c r="G2750" s="34"/>
      <c r="H2750" s="50"/>
      <c r="I2750" s="34"/>
      <c r="J2750" s="50"/>
      <c r="K2750" s="50"/>
      <c r="L2750" s="50"/>
      <c r="M2750" s="54"/>
      <c r="N2750" s="226"/>
      <c r="O2750" s="225"/>
      <c r="P2750" s="53"/>
      <c r="Q2750" s="50"/>
      <c r="R2750" s="34"/>
    </row>
    <row r="2751" spans="1:18" hidden="1">
      <c r="A2751" s="50"/>
      <c r="B2751" s="90"/>
      <c r="C2751" s="50"/>
      <c r="D2751" s="169"/>
      <c r="E2751" s="50"/>
      <c r="F2751" s="53"/>
      <c r="G2751" s="34"/>
      <c r="H2751" s="50"/>
      <c r="I2751" s="34"/>
      <c r="J2751" s="50"/>
      <c r="K2751" s="50"/>
      <c r="L2751" s="50"/>
      <c r="M2751" s="54"/>
      <c r="N2751" s="226"/>
      <c r="O2751" s="225"/>
      <c r="P2751" s="53"/>
      <c r="Q2751" s="50"/>
      <c r="R2751" s="34"/>
    </row>
    <row r="2752" spans="1:18" hidden="1">
      <c r="A2752" s="50"/>
      <c r="B2752" s="90"/>
      <c r="C2752" s="50"/>
      <c r="D2752" s="169"/>
      <c r="E2752" s="50"/>
      <c r="F2752" s="53"/>
      <c r="G2752" s="34"/>
      <c r="H2752" s="50"/>
      <c r="I2752" s="34"/>
      <c r="J2752" s="50"/>
      <c r="K2752" s="50"/>
      <c r="L2752" s="50"/>
      <c r="M2752" s="54"/>
      <c r="N2752" s="226"/>
      <c r="O2752" s="225"/>
      <c r="P2752" s="53"/>
      <c r="Q2752" s="50"/>
      <c r="R2752" s="34"/>
    </row>
    <row r="2753" spans="1:20" hidden="1">
      <c r="A2753" s="50"/>
      <c r="B2753" s="90"/>
      <c r="C2753" s="50"/>
      <c r="D2753" s="169"/>
      <c r="E2753" s="50"/>
      <c r="F2753" s="53"/>
      <c r="G2753" s="34"/>
      <c r="H2753" s="50"/>
      <c r="I2753" s="34"/>
      <c r="J2753" s="50"/>
      <c r="K2753" s="50"/>
      <c r="L2753" s="50"/>
      <c r="M2753" s="54"/>
      <c r="N2753" s="226"/>
      <c r="O2753" s="225"/>
      <c r="P2753" s="53"/>
      <c r="Q2753" s="50"/>
      <c r="R2753" s="34"/>
    </row>
    <row r="2754" spans="1:20" hidden="1">
      <c r="A2754" s="50"/>
      <c r="B2754" s="90"/>
      <c r="C2754" s="50"/>
      <c r="D2754" s="169"/>
      <c r="E2754" s="50"/>
      <c r="F2754" s="53"/>
      <c r="G2754" s="34"/>
      <c r="H2754" s="50"/>
      <c r="I2754" s="34"/>
      <c r="J2754" s="50"/>
      <c r="K2754" s="50"/>
      <c r="L2754" s="50"/>
      <c r="M2754" s="54"/>
      <c r="N2754" s="226"/>
      <c r="O2754" s="225"/>
      <c r="P2754" s="53"/>
      <c r="Q2754" s="50"/>
      <c r="R2754" s="34"/>
    </row>
    <row r="2755" spans="1:20" hidden="1">
      <c r="A2755" s="50"/>
      <c r="B2755" s="90"/>
      <c r="C2755" s="50"/>
      <c r="D2755" s="169"/>
      <c r="E2755" s="50"/>
      <c r="F2755" s="53"/>
      <c r="G2755" s="34"/>
      <c r="H2755" s="50"/>
      <c r="I2755" s="34"/>
      <c r="J2755" s="50"/>
      <c r="K2755" s="50"/>
      <c r="L2755" s="50"/>
      <c r="M2755" s="54"/>
      <c r="N2755" s="226"/>
      <c r="O2755" s="225"/>
      <c r="P2755" s="53"/>
      <c r="Q2755" s="50"/>
      <c r="R2755" s="34"/>
    </row>
    <row r="2756" spans="1:20" hidden="1">
      <c r="A2756" s="50"/>
      <c r="B2756" s="90"/>
      <c r="C2756" s="50"/>
      <c r="D2756" s="169"/>
      <c r="E2756" s="50"/>
      <c r="F2756" s="53"/>
      <c r="G2756" s="34"/>
      <c r="H2756" s="50"/>
      <c r="I2756" s="34"/>
      <c r="J2756" s="50"/>
      <c r="K2756" s="50"/>
      <c r="L2756" s="50"/>
      <c r="M2756" s="54"/>
      <c r="N2756" s="226"/>
      <c r="O2756" s="225"/>
      <c r="P2756" s="53"/>
      <c r="Q2756" s="50"/>
      <c r="R2756" s="34"/>
    </row>
    <row r="2757" spans="1:20" hidden="1">
      <c r="A2757" s="164"/>
      <c r="B2757" s="165"/>
      <c r="C2757" s="164"/>
      <c r="D2757" s="169"/>
      <c r="E2757" s="164"/>
      <c r="F2757" s="166"/>
      <c r="G2757" s="167"/>
      <c r="H2757" s="164"/>
      <c r="I2757" s="167"/>
      <c r="J2757" s="164"/>
      <c r="K2757" s="164"/>
      <c r="L2757" s="164"/>
      <c r="M2757" s="168"/>
      <c r="N2757" s="260"/>
      <c r="O2757" s="261"/>
      <c r="P2757" s="166"/>
      <c r="Q2757" s="164"/>
      <c r="R2757" s="167"/>
    </row>
    <row r="2758" spans="1:20" hidden="1">
      <c r="A2758" s="50"/>
      <c r="B2758" s="90"/>
      <c r="C2758" s="50"/>
      <c r="D2758" s="50"/>
      <c r="E2758" s="50"/>
      <c r="F2758" s="53"/>
      <c r="G2758" s="34"/>
      <c r="H2758" s="50"/>
      <c r="I2758" s="34"/>
      <c r="J2758" s="50"/>
      <c r="K2758" s="50"/>
      <c r="L2758" s="50"/>
      <c r="M2758" s="54"/>
      <c r="N2758" s="226"/>
      <c r="O2758" s="225"/>
      <c r="P2758" s="53"/>
      <c r="Q2758" s="50"/>
      <c r="R2758" s="34"/>
      <c r="S2758" s="34"/>
      <c r="T2758" s="34"/>
    </row>
    <row r="2759" spans="1:20" hidden="1">
      <c r="A2759" s="50"/>
      <c r="B2759" s="90"/>
      <c r="C2759" s="50"/>
      <c r="D2759" s="50"/>
      <c r="E2759" s="50"/>
      <c r="F2759" s="53"/>
      <c r="G2759" s="34"/>
      <c r="H2759" s="50"/>
      <c r="I2759" s="34"/>
      <c r="J2759" s="50"/>
      <c r="K2759" s="50"/>
      <c r="L2759" s="50"/>
      <c r="M2759" s="54"/>
      <c r="N2759" s="226"/>
      <c r="O2759" s="225"/>
      <c r="P2759" s="53"/>
      <c r="Q2759" s="50"/>
      <c r="R2759" s="34"/>
      <c r="S2759" s="34"/>
      <c r="T2759" s="34"/>
    </row>
    <row r="2760" spans="1:20" hidden="1">
      <c r="A2760" s="50"/>
      <c r="B2760" s="90"/>
      <c r="C2760" s="50"/>
      <c r="D2760" s="50"/>
      <c r="E2760" s="50"/>
      <c r="F2760" s="53"/>
      <c r="G2760" s="34"/>
      <c r="H2760" s="50"/>
      <c r="I2760" s="34"/>
      <c r="J2760" s="50"/>
      <c r="K2760" s="50"/>
      <c r="L2760" s="50"/>
      <c r="M2760" s="54"/>
      <c r="N2760" s="226"/>
      <c r="O2760" s="225"/>
      <c r="P2760" s="53"/>
      <c r="Q2760" s="50"/>
      <c r="R2760" s="34"/>
      <c r="S2760" s="34"/>
      <c r="T2760" s="34"/>
    </row>
    <row r="2761" spans="1:20" hidden="1">
      <c r="A2761" s="50"/>
      <c r="B2761" s="90"/>
      <c r="C2761" s="50"/>
      <c r="D2761" s="50"/>
      <c r="E2761" s="50"/>
      <c r="F2761" s="53"/>
      <c r="G2761" s="34"/>
      <c r="H2761" s="50"/>
      <c r="I2761" s="34"/>
      <c r="J2761" s="50"/>
      <c r="K2761" s="50"/>
      <c r="L2761" s="50"/>
      <c r="M2761" s="54"/>
      <c r="N2761" s="226"/>
      <c r="O2761" s="225"/>
      <c r="P2761" s="53"/>
      <c r="Q2761" s="50"/>
      <c r="R2761" s="34"/>
      <c r="S2761" s="34"/>
      <c r="T2761" s="34"/>
    </row>
    <row r="2762" spans="1:20" hidden="1">
      <c r="A2762" s="50"/>
      <c r="B2762" s="90"/>
      <c r="C2762" s="50"/>
      <c r="D2762" s="50"/>
      <c r="E2762" s="50"/>
      <c r="F2762" s="53"/>
      <c r="G2762" s="34"/>
      <c r="H2762" s="50"/>
      <c r="I2762" s="34"/>
      <c r="J2762" s="50"/>
      <c r="K2762" s="50"/>
      <c r="L2762" s="50"/>
      <c r="M2762" s="54"/>
      <c r="N2762" s="226"/>
      <c r="O2762" s="225"/>
      <c r="P2762" s="53"/>
      <c r="Q2762" s="50"/>
      <c r="R2762" s="34"/>
      <c r="S2762" s="34"/>
      <c r="T2762" s="34"/>
    </row>
    <row r="2763" spans="1:20" hidden="1">
      <c r="A2763" s="50"/>
      <c r="B2763" s="90"/>
      <c r="C2763" s="50"/>
      <c r="D2763" s="50"/>
      <c r="E2763" s="50"/>
      <c r="F2763" s="53"/>
      <c r="G2763" s="34"/>
      <c r="H2763" s="50"/>
      <c r="I2763" s="34"/>
      <c r="J2763" s="50"/>
      <c r="K2763" s="50"/>
      <c r="L2763" s="50"/>
      <c r="M2763" s="54"/>
      <c r="N2763" s="226"/>
      <c r="O2763" s="225"/>
      <c r="P2763" s="53"/>
      <c r="Q2763" s="50"/>
      <c r="R2763" s="34"/>
      <c r="S2763" s="34"/>
      <c r="T2763" s="34"/>
    </row>
    <row r="2764" spans="1:20" hidden="1">
      <c r="A2764" s="50"/>
      <c r="B2764" s="90"/>
      <c r="C2764" s="50"/>
      <c r="D2764" s="50"/>
      <c r="E2764" s="50"/>
      <c r="F2764" s="53"/>
      <c r="G2764" s="34"/>
      <c r="H2764" s="50"/>
      <c r="I2764" s="34"/>
      <c r="J2764" s="50"/>
      <c r="K2764" s="50"/>
      <c r="L2764" s="50"/>
      <c r="M2764" s="54"/>
      <c r="N2764" s="226"/>
      <c r="O2764" s="225"/>
      <c r="P2764" s="53"/>
      <c r="Q2764" s="50"/>
      <c r="R2764" s="34"/>
      <c r="S2764" s="34"/>
      <c r="T2764" s="34"/>
    </row>
    <row r="2765" spans="1:20" hidden="1">
      <c r="A2765" s="50"/>
      <c r="B2765" s="90"/>
      <c r="C2765" s="50"/>
      <c r="D2765" s="50"/>
      <c r="E2765" s="50"/>
      <c r="F2765" s="53"/>
      <c r="G2765" s="34"/>
      <c r="H2765" s="50"/>
      <c r="I2765" s="34"/>
      <c r="J2765" s="50"/>
      <c r="K2765" s="50"/>
      <c r="L2765" s="50"/>
      <c r="M2765" s="54"/>
      <c r="N2765" s="226"/>
      <c r="O2765" s="225"/>
      <c r="P2765" s="53"/>
      <c r="Q2765" s="50"/>
      <c r="R2765" s="34"/>
      <c r="S2765" s="34"/>
      <c r="T2765" s="34"/>
    </row>
    <row r="2766" spans="1:20" hidden="1">
      <c r="A2766" s="50"/>
      <c r="B2766" s="90"/>
      <c r="C2766" s="50"/>
      <c r="D2766" s="50"/>
      <c r="E2766" s="50"/>
      <c r="F2766" s="53"/>
      <c r="G2766" s="34"/>
      <c r="H2766" s="50"/>
      <c r="I2766" s="34"/>
      <c r="J2766" s="50"/>
      <c r="K2766" s="50"/>
      <c r="L2766" s="50"/>
      <c r="M2766" s="54"/>
      <c r="N2766" s="226"/>
      <c r="O2766" s="225"/>
      <c r="P2766" s="53"/>
      <c r="Q2766" s="50"/>
      <c r="R2766" s="34"/>
      <c r="S2766" s="34"/>
      <c r="T2766" s="34"/>
    </row>
    <row r="2767" spans="1:20" hidden="1">
      <c r="A2767" s="50"/>
      <c r="B2767" s="90"/>
      <c r="C2767" s="50"/>
      <c r="D2767" s="50"/>
      <c r="E2767" s="50"/>
      <c r="F2767" s="53"/>
      <c r="G2767" s="34"/>
      <c r="H2767" s="50"/>
      <c r="I2767" s="34"/>
      <c r="J2767" s="50"/>
      <c r="K2767" s="50"/>
      <c r="L2767" s="50"/>
      <c r="M2767" s="54"/>
      <c r="N2767" s="226"/>
      <c r="O2767" s="225"/>
      <c r="P2767" s="53"/>
      <c r="Q2767" s="50"/>
      <c r="R2767" s="34"/>
      <c r="S2767" s="34"/>
      <c r="T2767" s="34"/>
    </row>
    <row r="2768" spans="1:20" hidden="1">
      <c r="A2768" s="50"/>
      <c r="B2768" s="90"/>
      <c r="C2768" s="50"/>
      <c r="D2768" s="50"/>
      <c r="E2768" s="50"/>
      <c r="F2768" s="53"/>
      <c r="G2768" s="34"/>
      <c r="H2768" s="50"/>
      <c r="I2768" s="34"/>
      <c r="J2768" s="50"/>
      <c r="K2768" s="50"/>
      <c r="L2768" s="50"/>
      <c r="M2768" s="54"/>
      <c r="N2768" s="226"/>
      <c r="O2768" s="225"/>
      <c r="P2768" s="53"/>
      <c r="Q2768" s="50"/>
      <c r="R2768" s="34"/>
      <c r="S2768" s="34"/>
      <c r="T2768" s="34"/>
    </row>
    <row r="2769" spans="1:20" hidden="1">
      <c r="A2769" s="50"/>
      <c r="B2769" s="90"/>
      <c r="C2769" s="50"/>
      <c r="D2769" s="50"/>
      <c r="E2769" s="50"/>
      <c r="F2769" s="53"/>
      <c r="G2769" s="34"/>
      <c r="H2769" s="50"/>
      <c r="I2769" s="34"/>
      <c r="J2769" s="50"/>
      <c r="K2769" s="50"/>
      <c r="L2769" s="50"/>
      <c r="M2769" s="54"/>
      <c r="N2769" s="226"/>
      <c r="O2769" s="225"/>
      <c r="P2769" s="53"/>
      <c r="Q2769" s="50"/>
      <c r="R2769" s="34"/>
      <c r="S2769" s="34"/>
      <c r="T2769" s="34"/>
    </row>
    <row r="2770" spans="1:20" hidden="1">
      <c r="A2770" s="50"/>
      <c r="B2770" s="90"/>
      <c r="C2770" s="50"/>
      <c r="D2770" s="50"/>
      <c r="E2770" s="50"/>
      <c r="F2770" s="53"/>
      <c r="G2770" s="34"/>
      <c r="H2770" s="50"/>
      <c r="I2770" s="34"/>
      <c r="J2770" s="50"/>
      <c r="K2770" s="50"/>
      <c r="L2770" s="50"/>
      <c r="M2770" s="54"/>
      <c r="N2770" s="226"/>
      <c r="O2770" s="225"/>
      <c r="P2770" s="53"/>
      <c r="Q2770" s="50"/>
      <c r="R2770" s="34"/>
      <c r="S2770" s="34"/>
      <c r="T2770" s="34"/>
    </row>
    <row r="2771" spans="1:20" hidden="1">
      <c r="A2771" s="50"/>
      <c r="B2771" s="90"/>
      <c r="C2771" s="50"/>
      <c r="D2771" s="50"/>
      <c r="E2771" s="50"/>
      <c r="F2771" s="53"/>
      <c r="G2771" s="34"/>
      <c r="H2771" s="50"/>
      <c r="I2771" s="34"/>
      <c r="J2771" s="50"/>
      <c r="K2771" s="50"/>
      <c r="L2771" s="50"/>
      <c r="M2771" s="54"/>
      <c r="N2771" s="226"/>
      <c r="O2771" s="225"/>
      <c r="P2771" s="53"/>
      <c r="Q2771" s="50"/>
      <c r="R2771" s="34"/>
      <c r="S2771" s="34"/>
      <c r="T2771" s="34"/>
    </row>
    <row r="2772" spans="1:20" hidden="1">
      <c r="A2772" s="50"/>
      <c r="B2772" s="90"/>
      <c r="C2772" s="50"/>
      <c r="D2772" s="50"/>
      <c r="E2772" s="50"/>
      <c r="F2772" s="53"/>
      <c r="G2772" s="34"/>
      <c r="H2772" s="50"/>
      <c r="I2772" s="34"/>
      <c r="J2772" s="50"/>
      <c r="K2772" s="50"/>
      <c r="L2772" s="50"/>
      <c r="M2772" s="54"/>
      <c r="N2772" s="226"/>
      <c r="O2772" s="225"/>
      <c r="P2772" s="53"/>
      <c r="Q2772" s="50"/>
      <c r="R2772" s="34"/>
      <c r="S2772" s="34"/>
      <c r="T2772" s="34"/>
    </row>
    <row r="2773" spans="1:20" hidden="1">
      <c r="A2773" s="50"/>
      <c r="B2773" s="90"/>
      <c r="C2773" s="50"/>
      <c r="D2773" s="50"/>
      <c r="E2773" s="50"/>
      <c r="F2773" s="53"/>
      <c r="G2773" s="34"/>
      <c r="H2773" s="50"/>
      <c r="I2773" s="34"/>
      <c r="J2773" s="50"/>
      <c r="K2773" s="50"/>
      <c r="L2773" s="50"/>
      <c r="M2773" s="54"/>
      <c r="N2773" s="226"/>
      <c r="O2773" s="225"/>
      <c r="P2773" s="53"/>
      <c r="Q2773" s="50"/>
      <c r="R2773" s="34"/>
      <c r="S2773" s="34"/>
      <c r="T2773" s="34"/>
    </row>
    <row r="2774" spans="1:20" hidden="1">
      <c r="A2774" s="50"/>
      <c r="B2774" s="90"/>
      <c r="C2774" s="50"/>
      <c r="D2774" s="50"/>
      <c r="E2774" s="50"/>
      <c r="F2774" s="53"/>
      <c r="G2774" s="34"/>
      <c r="H2774" s="50"/>
      <c r="I2774" s="34"/>
      <c r="J2774" s="50"/>
      <c r="K2774" s="50"/>
      <c r="L2774" s="50"/>
      <c r="M2774" s="54"/>
      <c r="N2774" s="226"/>
      <c r="O2774" s="225"/>
      <c r="P2774" s="53"/>
      <c r="Q2774" s="50"/>
      <c r="R2774" s="34"/>
      <c r="S2774" s="34"/>
      <c r="T2774" s="34"/>
    </row>
    <row r="2775" spans="1:20" hidden="1">
      <c r="A2775" s="50"/>
      <c r="B2775" s="90"/>
      <c r="C2775" s="50"/>
      <c r="D2775" s="50"/>
      <c r="E2775" s="50"/>
      <c r="F2775" s="53"/>
      <c r="G2775" s="34"/>
      <c r="H2775" s="50"/>
      <c r="I2775" s="34"/>
      <c r="J2775" s="50"/>
      <c r="K2775" s="50"/>
      <c r="L2775" s="50"/>
      <c r="M2775" s="54"/>
      <c r="N2775" s="226"/>
      <c r="O2775" s="225"/>
      <c r="P2775" s="53"/>
      <c r="Q2775" s="50"/>
      <c r="R2775" s="34"/>
      <c r="S2775" s="34"/>
      <c r="T2775" s="34"/>
    </row>
    <row r="2776" spans="1:20" hidden="1">
      <c r="A2776" s="50"/>
      <c r="B2776" s="90"/>
      <c r="C2776" s="50"/>
      <c r="D2776" s="50"/>
      <c r="E2776" s="50"/>
      <c r="F2776" s="53"/>
      <c r="G2776" s="34"/>
      <c r="H2776" s="50"/>
      <c r="I2776" s="34"/>
      <c r="J2776" s="50"/>
      <c r="K2776" s="50"/>
      <c r="L2776" s="50"/>
      <c r="M2776" s="54"/>
      <c r="N2776" s="226"/>
      <c r="O2776" s="225"/>
      <c r="P2776" s="53"/>
      <c r="Q2776" s="50"/>
      <c r="R2776" s="34"/>
      <c r="S2776" s="34"/>
      <c r="T2776" s="34"/>
    </row>
    <row r="2777" spans="1:20" hidden="1">
      <c r="A2777" s="50"/>
      <c r="B2777" s="90"/>
      <c r="C2777" s="50"/>
      <c r="D2777" s="50"/>
      <c r="E2777" s="50"/>
      <c r="F2777" s="53"/>
      <c r="G2777" s="34"/>
      <c r="H2777" s="50"/>
      <c r="I2777" s="34"/>
      <c r="J2777" s="50"/>
      <c r="K2777" s="50"/>
      <c r="L2777" s="50"/>
      <c r="M2777" s="54"/>
      <c r="N2777" s="226"/>
      <c r="O2777" s="225"/>
      <c r="P2777" s="53"/>
      <c r="Q2777" s="50"/>
      <c r="R2777" s="34"/>
      <c r="S2777" s="34"/>
      <c r="T2777" s="34"/>
    </row>
    <row r="2778" spans="1:20" hidden="1">
      <c r="A2778" s="50"/>
      <c r="B2778" s="90"/>
      <c r="C2778" s="50"/>
      <c r="D2778" s="50"/>
      <c r="E2778" s="50"/>
      <c r="F2778" s="53"/>
      <c r="G2778" s="34"/>
      <c r="H2778" s="50"/>
      <c r="I2778" s="34"/>
      <c r="J2778" s="50"/>
      <c r="K2778" s="50"/>
      <c r="L2778" s="50"/>
      <c r="M2778" s="54"/>
      <c r="N2778" s="226"/>
      <c r="O2778" s="225"/>
      <c r="P2778" s="53"/>
      <c r="Q2778" s="50"/>
      <c r="R2778" s="34"/>
      <c r="S2778" s="34"/>
      <c r="T2778" s="34"/>
    </row>
    <row r="2779" spans="1:20" hidden="1">
      <c r="A2779" s="50"/>
      <c r="B2779" s="90"/>
      <c r="C2779" s="50"/>
      <c r="D2779" s="50"/>
      <c r="E2779" s="50"/>
      <c r="F2779" s="53"/>
      <c r="G2779" s="34"/>
      <c r="H2779" s="50"/>
      <c r="I2779" s="34"/>
      <c r="J2779" s="50"/>
      <c r="K2779" s="50"/>
      <c r="L2779" s="50"/>
      <c r="M2779" s="54"/>
      <c r="N2779" s="226"/>
      <c r="O2779" s="225"/>
      <c r="P2779" s="53"/>
      <c r="Q2779" s="50"/>
      <c r="R2779" s="34"/>
      <c r="S2779" s="34"/>
      <c r="T2779" s="34"/>
    </row>
    <row r="2780" spans="1:20" hidden="1">
      <c r="A2780" s="50"/>
      <c r="B2780" s="90"/>
      <c r="C2780" s="50"/>
      <c r="D2780" s="50"/>
      <c r="E2780" s="50"/>
      <c r="F2780" s="53"/>
      <c r="G2780" s="34"/>
      <c r="H2780" s="50"/>
      <c r="I2780" s="34"/>
      <c r="J2780" s="50"/>
      <c r="K2780" s="50"/>
      <c r="L2780" s="50"/>
      <c r="M2780" s="54"/>
      <c r="N2780" s="226"/>
      <c r="O2780" s="225"/>
      <c r="P2780" s="53"/>
      <c r="Q2780" s="50"/>
      <c r="R2780" s="34"/>
      <c r="S2780" s="34"/>
      <c r="T2780" s="34"/>
    </row>
    <row r="2781" spans="1:20" hidden="1">
      <c r="A2781" s="50"/>
      <c r="B2781" s="90"/>
      <c r="C2781" s="50"/>
      <c r="D2781" s="50"/>
      <c r="E2781" s="50"/>
      <c r="F2781" s="53"/>
      <c r="G2781" s="34"/>
      <c r="H2781" s="50"/>
      <c r="I2781" s="170"/>
      <c r="J2781" s="50"/>
      <c r="K2781" s="50"/>
      <c r="L2781" s="50"/>
      <c r="M2781" s="54"/>
      <c r="N2781" s="226"/>
      <c r="O2781" s="225"/>
      <c r="P2781" s="53"/>
      <c r="Q2781" s="50"/>
      <c r="R2781" s="34"/>
      <c r="S2781" s="34"/>
      <c r="T2781" s="34"/>
    </row>
    <row r="2782" spans="1:20" hidden="1">
      <c r="A2782" s="50"/>
      <c r="B2782" s="90"/>
      <c r="C2782" s="50"/>
      <c r="D2782" s="50"/>
      <c r="E2782" s="50"/>
      <c r="F2782" s="53"/>
      <c r="G2782" s="34"/>
      <c r="H2782" s="50"/>
      <c r="I2782" s="34"/>
      <c r="J2782" s="50"/>
      <c r="K2782" s="50"/>
      <c r="L2782" s="50"/>
      <c r="M2782" s="54"/>
      <c r="N2782" s="226"/>
      <c r="O2782" s="225"/>
      <c r="P2782" s="53"/>
      <c r="Q2782" s="50"/>
      <c r="R2782" s="34"/>
      <c r="S2782" s="34"/>
      <c r="T2782" s="34"/>
    </row>
    <row r="2783" spans="1:20" hidden="1">
      <c r="A2783" s="50"/>
      <c r="B2783" s="90"/>
      <c r="C2783" s="50"/>
      <c r="D2783" s="50"/>
      <c r="E2783" s="50"/>
      <c r="F2783" s="53"/>
      <c r="G2783" s="34"/>
      <c r="H2783" s="50"/>
      <c r="I2783" s="34"/>
      <c r="J2783" s="50"/>
      <c r="K2783" s="50"/>
      <c r="L2783" s="50"/>
      <c r="M2783" s="54"/>
      <c r="N2783" s="226"/>
      <c r="O2783" s="225"/>
      <c r="P2783" s="53"/>
      <c r="Q2783" s="50"/>
      <c r="R2783" s="34"/>
      <c r="S2783" s="34"/>
      <c r="T2783" s="34"/>
    </row>
    <row r="2784" spans="1:20" hidden="1">
      <c r="A2784" s="50"/>
      <c r="B2784" s="90"/>
      <c r="C2784" s="50"/>
      <c r="D2784" s="50"/>
      <c r="E2784" s="50"/>
      <c r="F2784" s="53"/>
      <c r="G2784" s="34"/>
      <c r="H2784" s="50"/>
      <c r="I2784" s="34"/>
      <c r="J2784" s="50"/>
      <c r="K2784" s="50"/>
      <c r="L2784" s="50"/>
      <c r="M2784" s="54"/>
      <c r="N2784" s="226"/>
      <c r="O2784" s="225"/>
      <c r="P2784" s="53"/>
      <c r="Q2784" s="50"/>
      <c r="R2784" s="34"/>
      <c r="S2784" s="34"/>
      <c r="T2784" s="34"/>
    </row>
    <row r="2785" spans="1:20" hidden="1">
      <c r="A2785" s="50"/>
      <c r="B2785" s="90"/>
      <c r="C2785" s="50"/>
      <c r="D2785" s="50"/>
      <c r="E2785" s="50"/>
      <c r="F2785" s="53"/>
      <c r="G2785" s="34"/>
      <c r="H2785" s="50"/>
      <c r="I2785" s="34"/>
      <c r="J2785" s="50"/>
      <c r="K2785" s="50"/>
      <c r="L2785" s="50"/>
      <c r="M2785" s="54"/>
      <c r="N2785" s="226"/>
      <c r="O2785" s="225"/>
      <c r="P2785" s="53"/>
      <c r="Q2785" s="50"/>
      <c r="R2785" s="34"/>
      <c r="S2785" s="34"/>
      <c r="T2785" s="34"/>
    </row>
    <row r="2786" spans="1:20" hidden="1">
      <c r="A2786" s="50"/>
      <c r="B2786" s="90"/>
      <c r="C2786" s="50"/>
      <c r="D2786" s="50"/>
      <c r="E2786" s="50"/>
      <c r="F2786" s="53"/>
      <c r="G2786" s="34"/>
      <c r="H2786" s="50"/>
      <c r="I2786" s="34"/>
      <c r="J2786" s="50"/>
      <c r="K2786" s="50"/>
      <c r="L2786" s="50"/>
      <c r="M2786" s="54"/>
      <c r="N2786" s="226"/>
      <c r="O2786" s="225"/>
      <c r="P2786" s="53"/>
      <c r="Q2786" s="50"/>
      <c r="R2786" s="34"/>
      <c r="S2786" s="34"/>
      <c r="T2786" s="34"/>
    </row>
    <row r="2787" spans="1:20" hidden="1">
      <c r="A2787" s="50"/>
      <c r="B2787" s="90"/>
      <c r="C2787" s="50"/>
      <c r="D2787" s="50"/>
      <c r="E2787" s="50"/>
      <c r="F2787" s="53"/>
      <c r="G2787" s="34"/>
      <c r="H2787" s="50"/>
      <c r="I2787" s="34"/>
      <c r="J2787" s="50"/>
      <c r="K2787" s="50"/>
      <c r="L2787" s="50"/>
      <c r="M2787" s="54"/>
      <c r="N2787" s="226"/>
      <c r="O2787" s="225"/>
      <c r="P2787" s="53"/>
      <c r="Q2787" s="50"/>
      <c r="R2787" s="34"/>
      <c r="S2787" s="34"/>
      <c r="T2787" s="34"/>
    </row>
    <row r="2788" spans="1:20" hidden="1">
      <c r="A2788" s="50"/>
      <c r="B2788" s="90"/>
      <c r="C2788" s="50"/>
      <c r="D2788" s="50"/>
      <c r="E2788" s="50"/>
      <c r="F2788" s="53"/>
      <c r="G2788" s="34"/>
      <c r="H2788" s="50"/>
      <c r="I2788" s="34"/>
      <c r="J2788" s="50"/>
      <c r="K2788" s="50"/>
      <c r="L2788" s="50"/>
      <c r="M2788" s="54"/>
      <c r="N2788" s="226"/>
      <c r="O2788" s="225"/>
      <c r="P2788" s="53"/>
      <c r="Q2788" s="50"/>
      <c r="R2788" s="34"/>
      <c r="S2788" s="34"/>
      <c r="T2788" s="34"/>
    </row>
    <row r="2789" spans="1:20" hidden="1">
      <c r="A2789" s="50"/>
      <c r="B2789" s="90"/>
      <c r="C2789" s="50"/>
      <c r="D2789" s="50"/>
      <c r="E2789" s="50"/>
      <c r="F2789" s="53"/>
      <c r="G2789" s="34"/>
      <c r="H2789" s="50"/>
      <c r="I2789" s="34"/>
      <c r="J2789" s="50"/>
      <c r="K2789" s="50"/>
      <c r="L2789" s="50"/>
      <c r="M2789" s="54"/>
      <c r="N2789" s="226"/>
      <c r="O2789" s="225"/>
      <c r="P2789" s="53"/>
      <c r="Q2789" s="50"/>
      <c r="R2789" s="34"/>
      <c r="S2789" s="34"/>
      <c r="T2789" s="34"/>
    </row>
    <row r="2790" spans="1:20" hidden="1">
      <c r="A2790" s="50"/>
      <c r="B2790" s="90"/>
      <c r="C2790" s="50"/>
      <c r="D2790" s="50"/>
      <c r="E2790" s="50"/>
      <c r="F2790" s="53"/>
      <c r="G2790" s="34"/>
      <c r="H2790" s="50"/>
      <c r="I2790" s="34"/>
      <c r="J2790" s="50"/>
      <c r="K2790" s="50"/>
      <c r="L2790" s="50"/>
      <c r="M2790" s="54"/>
      <c r="N2790" s="226"/>
      <c r="O2790" s="225"/>
      <c r="P2790" s="53"/>
      <c r="Q2790" s="50"/>
      <c r="R2790" s="34"/>
      <c r="S2790" s="34"/>
      <c r="T2790" s="34"/>
    </row>
    <row r="2791" spans="1:20" hidden="1">
      <c r="A2791" s="50"/>
      <c r="B2791" s="90"/>
      <c r="C2791" s="50"/>
      <c r="D2791" s="50"/>
      <c r="E2791" s="50"/>
      <c r="F2791" s="53"/>
      <c r="G2791" s="34"/>
      <c r="H2791" s="50"/>
      <c r="I2791" s="34"/>
      <c r="J2791" s="50"/>
      <c r="K2791" s="50"/>
      <c r="L2791" s="50"/>
      <c r="M2791" s="54"/>
      <c r="N2791" s="226"/>
      <c r="O2791" s="225"/>
      <c r="P2791" s="53"/>
      <c r="Q2791" s="50"/>
      <c r="R2791" s="34"/>
      <c r="S2791" s="34"/>
      <c r="T2791" s="34"/>
    </row>
    <row r="2792" spans="1:20" hidden="1">
      <c r="A2792" s="50"/>
      <c r="B2792" s="90"/>
      <c r="C2792" s="50"/>
      <c r="D2792" s="50"/>
      <c r="E2792" s="50"/>
      <c r="F2792" s="53"/>
      <c r="G2792" s="34"/>
      <c r="H2792" s="50"/>
      <c r="I2792" s="34"/>
      <c r="J2792" s="50"/>
      <c r="K2792" s="50"/>
      <c r="L2792" s="50"/>
      <c r="M2792" s="54"/>
      <c r="N2792" s="226"/>
      <c r="O2792" s="225"/>
      <c r="P2792" s="53"/>
      <c r="Q2792" s="50"/>
      <c r="R2792" s="34"/>
      <c r="S2792" s="34"/>
      <c r="T2792" s="34"/>
    </row>
    <row r="2793" spans="1:20" hidden="1">
      <c r="A2793" s="50"/>
      <c r="B2793" s="90"/>
      <c r="C2793" s="50"/>
      <c r="D2793" s="50"/>
      <c r="E2793" s="50"/>
      <c r="F2793" s="53"/>
      <c r="G2793" s="34"/>
      <c r="H2793" s="50"/>
      <c r="I2793" s="34"/>
      <c r="J2793" s="50"/>
      <c r="K2793" s="50"/>
      <c r="L2793" s="50"/>
      <c r="M2793" s="54"/>
      <c r="N2793" s="226"/>
      <c r="O2793" s="225"/>
      <c r="P2793" s="53"/>
      <c r="Q2793" s="50"/>
      <c r="R2793" s="34"/>
      <c r="S2793" s="34"/>
      <c r="T2793" s="34"/>
    </row>
    <row r="2794" spans="1:20" hidden="1">
      <c r="A2794" s="50"/>
      <c r="B2794" s="90"/>
      <c r="C2794" s="50"/>
      <c r="D2794" s="50"/>
      <c r="E2794" s="50"/>
      <c r="F2794" s="53"/>
      <c r="G2794" s="34"/>
      <c r="H2794" s="50"/>
      <c r="I2794" s="34"/>
      <c r="J2794" s="50"/>
      <c r="K2794" s="50"/>
      <c r="L2794" s="50"/>
      <c r="M2794" s="54"/>
      <c r="N2794" s="226"/>
      <c r="O2794" s="225"/>
      <c r="P2794" s="53"/>
      <c r="Q2794" s="50"/>
      <c r="R2794" s="34"/>
      <c r="S2794" s="34"/>
      <c r="T2794" s="34"/>
    </row>
    <row r="2795" spans="1:20" hidden="1">
      <c r="A2795" s="50"/>
      <c r="B2795" s="90"/>
      <c r="C2795" s="50"/>
      <c r="D2795" s="50"/>
      <c r="E2795" s="50"/>
      <c r="F2795" s="53"/>
      <c r="G2795" s="34"/>
      <c r="H2795" s="50"/>
      <c r="I2795" s="34"/>
      <c r="J2795" s="50"/>
      <c r="K2795" s="50"/>
      <c r="L2795" s="50"/>
      <c r="M2795" s="54"/>
      <c r="N2795" s="226"/>
      <c r="O2795" s="225"/>
      <c r="P2795" s="53"/>
      <c r="Q2795" s="50"/>
      <c r="R2795" s="34"/>
      <c r="S2795" s="34"/>
      <c r="T2795" s="34"/>
    </row>
    <row r="2796" spans="1:20" hidden="1">
      <c r="A2796" s="50"/>
      <c r="B2796" s="90"/>
      <c r="C2796" s="50"/>
      <c r="D2796" s="50"/>
      <c r="E2796" s="50"/>
      <c r="F2796" s="53"/>
      <c r="G2796" s="34"/>
      <c r="H2796" s="50"/>
      <c r="I2796" s="34"/>
      <c r="J2796" s="50"/>
      <c r="K2796" s="50"/>
      <c r="L2796" s="50"/>
      <c r="M2796" s="54"/>
      <c r="N2796" s="226"/>
      <c r="O2796" s="225"/>
      <c r="P2796" s="53"/>
      <c r="Q2796" s="50"/>
      <c r="R2796" s="34"/>
      <c r="S2796" s="34"/>
      <c r="T2796" s="34"/>
    </row>
    <row r="2797" spans="1:20" hidden="1">
      <c r="A2797" s="50"/>
      <c r="B2797" s="90"/>
      <c r="C2797" s="50"/>
      <c r="D2797" s="50"/>
      <c r="E2797" s="50"/>
      <c r="F2797" s="53"/>
      <c r="G2797" s="34"/>
      <c r="H2797" s="50"/>
      <c r="I2797" s="34"/>
      <c r="J2797" s="50"/>
      <c r="K2797" s="50"/>
      <c r="L2797" s="50"/>
      <c r="M2797" s="54"/>
      <c r="N2797" s="226"/>
      <c r="O2797" s="225"/>
      <c r="P2797" s="53"/>
      <c r="Q2797" s="50"/>
      <c r="R2797" s="34"/>
      <c r="S2797" s="34"/>
      <c r="T2797" s="34"/>
    </row>
    <row r="2798" spans="1:20" hidden="1">
      <c r="A2798" s="50"/>
      <c r="B2798" s="90"/>
      <c r="C2798" s="50"/>
      <c r="D2798" s="50"/>
      <c r="E2798" s="50"/>
      <c r="F2798" s="53"/>
      <c r="G2798" s="34"/>
      <c r="H2798" s="50"/>
      <c r="I2798" s="34"/>
      <c r="J2798" s="50"/>
      <c r="K2798" s="50"/>
      <c r="L2798" s="50"/>
      <c r="M2798" s="54"/>
      <c r="N2798" s="226"/>
      <c r="O2798" s="225"/>
      <c r="P2798" s="53"/>
      <c r="Q2798" s="50"/>
      <c r="R2798" s="34"/>
      <c r="S2798" s="34"/>
      <c r="T2798" s="34"/>
    </row>
    <row r="2799" spans="1:20" hidden="1">
      <c r="A2799" s="50"/>
      <c r="B2799" s="90"/>
      <c r="C2799" s="50"/>
      <c r="D2799" s="50"/>
      <c r="E2799" s="50"/>
      <c r="F2799" s="53"/>
      <c r="G2799" s="34"/>
      <c r="H2799" s="50"/>
      <c r="I2799" s="34"/>
      <c r="J2799" s="50"/>
      <c r="K2799" s="50"/>
      <c r="L2799" s="50"/>
      <c r="M2799" s="54"/>
      <c r="N2799" s="226"/>
      <c r="O2799" s="225"/>
      <c r="P2799" s="53"/>
      <c r="Q2799" s="50"/>
      <c r="R2799" s="34"/>
      <c r="S2799" s="34"/>
      <c r="T2799" s="34"/>
    </row>
    <row r="2800" spans="1:20" hidden="1">
      <c r="A2800" s="50"/>
      <c r="B2800" s="90"/>
      <c r="C2800" s="50"/>
      <c r="D2800" s="50"/>
      <c r="E2800" s="50"/>
      <c r="F2800" s="53"/>
      <c r="G2800" s="34"/>
      <c r="H2800" s="50"/>
      <c r="I2800" s="34"/>
      <c r="J2800" s="50"/>
      <c r="K2800" s="50"/>
      <c r="L2800" s="50"/>
      <c r="M2800" s="54"/>
      <c r="N2800" s="226"/>
      <c r="O2800" s="225"/>
      <c r="P2800" s="53"/>
      <c r="Q2800" s="50"/>
      <c r="R2800" s="34"/>
      <c r="S2800" s="34"/>
      <c r="T2800" s="34"/>
    </row>
    <row r="2801" spans="1:20" hidden="1">
      <c r="A2801" s="50"/>
      <c r="B2801" s="90"/>
      <c r="C2801" s="50"/>
      <c r="D2801" s="50"/>
      <c r="E2801" s="50"/>
      <c r="F2801" s="53"/>
      <c r="G2801" s="34"/>
      <c r="H2801" s="50"/>
      <c r="I2801" s="34"/>
      <c r="J2801" s="50"/>
      <c r="K2801" s="50"/>
      <c r="L2801" s="50"/>
      <c r="M2801" s="54"/>
      <c r="N2801" s="226"/>
      <c r="O2801" s="225"/>
      <c r="P2801" s="53"/>
      <c r="Q2801" s="50"/>
      <c r="R2801" s="34"/>
      <c r="S2801" s="34"/>
      <c r="T2801" s="34"/>
    </row>
    <row r="2802" spans="1:20" hidden="1">
      <c r="A2802" s="50"/>
      <c r="B2802" s="90"/>
      <c r="C2802" s="50"/>
      <c r="D2802" s="50"/>
      <c r="E2802" s="50"/>
      <c r="F2802" s="53"/>
      <c r="G2802" s="34"/>
      <c r="H2802" s="50"/>
      <c r="I2802" s="34"/>
      <c r="J2802" s="50"/>
      <c r="K2802" s="50"/>
      <c r="L2802" s="50"/>
      <c r="M2802" s="54"/>
      <c r="N2802" s="226"/>
      <c r="O2802" s="225"/>
      <c r="P2802" s="53"/>
      <c r="Q2802" s="50"/>
      <c r="R2802" s="34"/>
      <c r="S2802" s="34"/>
      <c r="T2802" s="34"/>
    </row>
    <row r="2803" spans="1:20" hidden="1">
      <c r="A2803" s="50"/>
      <c r="B2803" s="90"/>
      <c r="C2803" s="50"/>
      <c r="D2803" s="50"/>
      <c r="E2803" s="50"/>
      <c r="F2803" s="53"/>
      <c r="G2803" s="34"/>
      <c r="H2803" s="50"/>
      <c r="I2803" s="34"/>
      <c r="J2803" s="50"/>
      <c r="K2803" s="50"/>
      <c r="L2803" s="50"/>
      <c r="M2803" s="54"/>
      <c r="N2803" s="226"/>
      <c r="O2803" s="225"/>
      <c r="P2803" s="53"/>
      <c r="Q2803" s="50"/>
      <c r="R2803" s="34"/>
      <c r="S2803" s="34"/>
      <c r="T2803" s="34"/>
    </row>
    <row r="2804" spans="1:20" hidden="1">
      <c r="A2804" s="50"/>
      <c r="B2804" s="90"/>
      <c r="C2804" s="50"/>
      <c r="D2804" s="50"/>
      <c r="E2804" s="50"/>
      <c r="F2804" s="53"/>
      <c r="G2804" s="34"/>
      <c r="H2804" s="50"/>
      <c r="I2804" s="34"/>
      <c r="J2804" s="50"/>
      <c r="K2804" s="50"/>
      <c r="L2804" s="50"/>
      <c r="M2804" s="54"/>
      <c r="N2804" s="226"/>
      <c r="O2804" s="225"/>
      <c r="P2804" s="53"/>
      <c r="Q2804" s="50"/>
      <c r="R2804" s="34"/>
      <c r="S2804" s="34"/>
      <c r="T2804" s="34"/>
    </row>
    <row r="2805" spans="1:20" hidden="1">
      <c r="A2805" s="50"/>
      <c r="B2805" s="90"/>
      <c r="C2805" s="50"/>
      <c r="D2805" s="50"/>
      <c r="E2805" s="50"/>
      <c r="F2805" s="53"/>
      <c r="G2805" s="34"/>
      <c r="H2805" s="50"/>
      <c r="I2805" s="34"/>
      <c r="J2805" s="50"/>
      <c r="K2805" s="50"/>
      <c r="L2805" s="50"/>
      <c r="M2805" s="54"/>
      <c r="N2805" s="226"/>
      <c r="O2805" s="225"/>
      <c r="P2805" s="53"/>
      <c r="Q2805" s="50"/>
      <c r="R2805" s="34"/>
      <c r="S2805" s="34"/>
      <c r="T2805" s="34"/>
    </row>
    <row r="2806" spans="1:20" hidden="1">
      <c r="A2806" s="50"/>
      <c r="B2806" s="90"/>
      <c r="C2806" s="50"/>
      <c r="D2806" s="50"/>
      <c r="E2806" s="50"/>
      <c r="F2806" s="53"/>
      <c r="G2806" s="34"/>
      <c r="H2806" s="50"/>
      <c r="I2806" s="34"/>
      <c r="J2806" s="50"/>
      <c r="K2806" s="50"/>
      <c r="L2806" s="50"/>
      <c r="M2806" s="54"/>
      <c r="N2806" s="226"/>
      <c r="O2806" s="225"/>
      <c r="P2806" s="53"/>
      <c r="Q2806" s="50"/>
      <c r="R2806" s="34"/>
      <c r="S2806" s="34"/>
      <c r="T2806" s="34"/>
    </row>
    <row r="2807" spans="1:20" hidden="1">
      <c r="A2807" s="50"/>
      <c r="B2807" s="90"/>
      <c r="C2807" s="50"/>
      <c r="D2807" s="50"/>
      <c r="E2807" s="50"/>
      <c r="F2807" s="53"/>
      <c r="G2807" s="34"/>
      <c r="H2807" s="50"/>
      <c r="I2807" s="34"/>
      <c r="J2807" s="50"/>
      <c r="K2807" s="50"/>
      <c r="L2807" s="50"/>
      <c r="M2807" s="54"/>
      <c r="N2807" s="226"/>
      <c r="O2807" s="225"/>
      <c r="P2807" s="53"/>
      <c r="Q2807" s="50"/>
      <c r="R2807" s="34"/>
      <c r="S2807" s="34"/>
      <c r="T2807" s="34"/>
    </row>
    <row r="2808" spans="1:20" hidden="1">
      <c r="A2808" s="50"/>
      <c r="B2808" s="90"/>
      <c r="C2808" s="50"/>
      <c r="D2808" s="50"/>
      <c r="E2808" s="50"/>
      <c r="F2808" s="53"/>
      <c r="G2808" s="34"/>
      <c r="H2808" s="50"/>
      <c r="I2808" s="34"/>
      <c r="J2808" s="50"/>
      <c r="K2808" s="50"/>
      <c r="L2808" s="50"/>
      <c r="M2808" s="54"/>
      <c r="N2808" s="226"/>
      <c r="O2808" s="225"/>
      <c r="P2808" s="53"/>
      <c r="Q2808" s="50"/>
      <c r="R2808" s="34"/>
      <c r="S2808" s="34"/>
      <c r="T2808" s="34"/>
    </row>
    <row r="2809" spans="1:20" hidden="1">
      <c r="A2809" s="50"/>
      <c r="B2809" s="90"/>
      <c r="C2809" s="50"/>
      <c r="D2809" s="50"/>
      <c r="E2809" s="50"/>
      <c r="F2809" s="53"/>
      <c r="G2809" s="34"/>
      <c r="H2809" s="50"/>
      <c r="I2809" s="34"/>
      <c r="J2809" s="50"/>
      <c r="K2809" s="50"/>
      <c r="L2809" s="50"/>
      <c r="M2809" s="54"/>
      <c r="N2809" s="226"/>
      <c r="O2809" s="225"/>
      <c r="P2809" s="53"/>
      <c r="Q2809" s="50"/>
      <c r="R2809" s="34"/>
      <c r="S2809" s="34"/>
      <c r="T2809" s="34"/>
    </row>
    <row r="2810" spans="1:20" hidden="1">
      <c r="A2810" s="50"/>
      <c r="B2810" s="90"/>
      <c r="C2810" s="50"/>
      <c r="D2810" s="50"/>
      <c r="E2810" s="50"/>
      <c r="F2810" s="53"/>
      <c r="G2810" s="34"/>
      <c r="H2810" s="50"/>
      <c r="I2810" s="34"/>
      <c r="J2810" s="50"/>
      <c r="K2810" s="50"/>
      <c r="L2810" s="50"/>
      <c r="M2810" s="54"/>
      <c r="N2810" s="226"/>
      <c r="O2810" s="225"/>
      <c r="P2810" s="53"/>
      <c r="Q2810" s="50"/>
      <c r="R2810" s="34"/>
      <c r="S2810" s="34"/>
      <c r="T2810" s="34"/>
    </row>
    <row r="2811" spans="1:20" hidden="1">
      <c r="A2811" s="50"/>
      <c r="B2811" s="90"/>
      <c r="C2811" s="50"/>
      <c r="D2811" s="50"/>
      <c r="E2811" s="50"/>
      <c r="F2811" s="53"/>
      <c r="G2811" s="34"/>
      <c r="H2811" s="50"/>
      <c r="I2811" s="34"/>
      <c r="J2811" s="50"/>
      <c r="K2811" s="50"/>
      <c r="L2811" s="50"/>
      <c r="M2811" s="54"/>
      <c r="N2811" s="226"/>
      <c r="O2811" s="225"/>
      <c r="P2811" s="53"/>
      <c r="Q2811" s="50"/>
      <c r="R2811" s="34"/>
      <c r="S2811" s="34"/>
      <c r="T2811" s="34"/>
    </row>
    <row r="2812" spans="1:20" hidden="1">
      <c r="A2812" s="50"/>
      <c r="B2812" s="90"/>
      <c r="C2812" s="50"/>
      <c r="D2812" s="50"/>
      <c r="E2812" s="50"/>
      <c r="F2812" s="53"/>
      <c r="G2812" s="34"/>
      <c r="H2812" s="50"/>
      <c r="I2812" s="34"/>
      <c r="J2812" s="50"/>
      <c r="K2812" s="50"/>
      <c r="L2812" s="50"/>
      <c r="M2812" s="54"/>
      <c r="N2812" s="226"/>
      <c r="O2812" s="225"/>
      <c r="P2812" s="53"/>
      <c r="Q2812" s="50"/>
      <c r="R2812" s="34"/>
      <c r="S2812" s="34"/>
      <c r="T2812" s="34"/>
    </row>
    <row r="2813" spans="1:20" hidden="1">
      <c r="A2813" s="50"/>
      <c r="B2813" s="90"/>
      <c r="C2813" s="50"/>
      <c r="D2813" s="50"/>
      <c r="E2813" s="50"/>
      <c r="F2813" s="53"/>
      <c r="G2813" s="34"/>
      <c r="H2813" s="50"/>
      <c r="I2813" s="34"/>
      <c r="J2813" s="50"/>
      <c r="K2813" s="50"/>
      <c r="L2813" s="50"/>
      <c r="M2813" s="54"/>
      <c r="N2813" s="226"/>
      <c r="O2813" s="225"/>
      <c r="P2813" s="53"/>
      <c r="Q2813" s="50"/>
      <c r="R2813" s="34"/>
      <c r="S2813" s="34"/>
      <c r="T2813" s="34"/>
    </row>
    <row r="2814" spans="1:20" hidden="1">
      <c r="A2814" s="50"/>
      <c r="B2814" s="90"/>
      <c r="C2814" s="50"/>
      <c r="D2814" s="50"/>
      <c r="E2814" s="50"/>
      <c r="F2814" s="53"/>
      <c r="G2814" s="34"/>
      <c r="H2814" s="50"/>
      <c r="I2814" s="34"/>
      <c r="J2814" s="50"/>
      <c r="K2814" s="50"/>
      <c r="L2814" s="50"/>
      <c r="M2814" s="54"/>
      <c r="N2814" s="226"/>
      <c r="O2814" s="225"/>
      <c r="P2814" s="53"/>
      <c r="Q2814" s="50"/>
      <c r="R2814" s="34"/>
      <c r="S2814" s="34"/>
      <c r="T2814" s="34"/>
    </row>
    <row r="2815" spans="1:20" hidden="1">
      <c r="A2815" s="50"/>
      <c r="B2815" s="90"/>
      <c r="C2815" s="50"/>
      <c r="D2815" s="50"/>
      <c r="E2815" s="50"/>
      <c r="F2815" s="53"/>
      <c r="G2815" s="34"/>
      <c r="H2815" s="50"/>
      <c r="I2815" s="34"/>
      <c r="J2815" s="50"/>
      <c r="K2815" s="50"/>
      <c r="L2815" s="50"/>
      <c r="M2815" s="54"/>
      <c r="N2815" s="226"/>
      <c r="O2815" s="225"/>
      <c r="P2815" s="53"/>
      <c r="Q2815" s="50"/>
      <c r="R2815" s="34"/>
      <c r="S2815" s="34"/>
      <c r="T2815" s="34"/>
    </row>
    <row r="2816" spans="1:20" hidden="1">
      <c r="A2816" s="50"/>
      <c r="B2816" s="90"/>
      <c r="C2816" s="50"/>
      <c r="D2816" s="50"/>
      <c r="E2816" s="50"/>
      <c r="F2816" s="53"/>
      <c r="G2816" s="34"/>
      <c r="H2816" s="50"/>
      <c r="I2816" s="34"/>
      <c r="J2816" s="50"/>
      <c r="K2816" s="50"/>
      <c r="L2816" s="50"/>
      <c r="M2816" s="54"/>
      <c r="N2816" s="226"/>
      <c r="O2816" s="225"/>
      <c r="P2816" s="53"/>
      <c r="Q2816" s="50"/>
      <c r="R2816" s="34"/>
      <c r="S2816" s="34"/>
      <c r="T2816" s="34"/>
    </row>
    <row r="2817" spans="1:22" hidden="1">
      <c r="A2817" s="50"/>
      <c r="B2817" s="90"/>
      <c r="C2817" s="50"/>
      <c r="D2817" s="50"/>
      <c r="E2817" s="50"/>
      <c r="F2817" s="53"/>
      <c r="G2817" s="34"/>
      <c r="H2817" s="50"/>
      <c r="I2817" s="34"/>
      <c r="J2817" s="50"/>
      <c r="K2817" s="50"/>
      <c r="L2817" s="50"/>
      <c r="M2817" s="54"/>
      <c r="N2817" s="226"/>
      <c r="O2817" s="225"/>
      <c r="P2817" s="53"/>
      <c r="Q2817" s="50"/>
      <c r="R2817" s="34"/>
      <c r="S2817" s="34"/>
      <c r="T2817" s="34"/>
    </row>
    <row r="2818" spans="1:22" hidden="1">
      <c r="A2818" s="50"/>
      <c r="B2818" s="90"/>
      <c r="C2818" s="50"/>
      <c r="D2818" s="50"/>
      <c r="E2818" s="50"/>
      <c r="F2818" s="53"/>
      <c r="G2818" s="34"/>
      <c r="H2818" s="50"/>
      <c r="I2818" s="34"/>
      <c r="J2818" s="50"/>
      <c r="K2818" s="50"/>
      <c r="L2818" s="50"/>
      <c r="M2818" s="54"/>
      <c r="N2818" s="226"/>
      <c r="O2818" s="225"/>
      <c r="P2818" s="53"/>
      <c r="Q2818" s="50"/>
      <c r="R2818" s="34"/>
      <c r="S2818" s="34"/>
      <c r="T2818" s="34"/>
    </row>
    <row r="2819" spans="1:22" hidden="1">
      <c r="A2819" s="50"/>
      <c r="B2819" s="90"/>
      <c r="C2819" s="50"/>
      <c r="D2819" s="50"/>
      <c r="E2819" s="50"/>
      <c r="F2819" s="53"/>
      <c r="G2819" s="34"/>
      <c r="H2819" s="50"/>
      <c r="I2819" s="34"/>
      <c r="J2819" s="50"/>
      <c r="K2819" s="50"/>
      <c r="L2819" s="50"/>
      <c r="M2819" s="54"/>
      <c r="N2819" s="226"/>
      <c r="O2819" s="225"/>
      <c r="P2819" s="53"/>
      <c r="Q2819" s="50"/>
      <c r="R2819" s="34"/>
      <c r="S2819" s="34"/>
      <c r="T2819" s="34"/>
    </row>
    <row r="2820" spans="1:22" hidden="1">
      <c r="A2820" s="50"/>
      <c r="B2820" s="90"/>
      <c r="C2820" s="50"/>
      <c r="D2820" s="50"/>
      <c r="E2820" s="50"/>
      <c r="F2820" s="53"/>
      <c r="G2820" s="34"/>
      <c r="H2820" s="50"/>
      <c r="I2820" s="34"/>
      <c r="J2820" s="50"/>
      <c r="K2820" s="50"/>
      <c r="L2820" s="50"/>
      <c r="M2820" s="54"/>
      <c r="N2820" s="226"/>
      <c r="O2820" s="225"/>
      <c r="P2820" s="53"/>
      <c r="Q2820" s="50"/>
      <c r="R2820" s="34"/>
      <c r="S2820" s="34"/>
      <c r="T2820" s="34"/>
    </row>
    <row r="2821" spans="1:22" hidden="1">
      <c r="A2821" s="50"/>
      <c r="B2821" s="90"/>
      <c r="C2821" s="50"/>
      <c r="D2821" s="50"/>
      <c r="E2821" s="50"/>
      <c r="F2821" s="53"/>
      <c r="G2821" s="34"/>
      <c r="H2821" s="50"/>
      <c r="I2821" s="34"/>
      <c r="J2821" s="50"/>
      <c r="K2821" s="50"/>
      <c r="L2821" s="50"/>
      <c r="M2821" s="54"/>
      <c r="N2821" s="226"/>
      <c r="O2821" s="225"/>
      <c r="P2821" s="53"/>
      <c r="Q2821" s="50"/>
      <c r="R2821" s="34"/>
      <c r="S2821" s="34"/>
      <c r="T2821" s="34"/>
    </row>
    <row r="2822" spans="1:22" hidden="1">
      <c r="A2822" s="50"/>
      <c r="B2822" s="90"/>
      <c r="C2822" s="50"/>
      <c r="D2822" s="50"/>
      <c r="E2822" s="50"/>
      <c r="F2822" s="53"/>
      <c r="G2822" s="34"/>
      <c r="H2822" s="50"/>
      <c r="I2822" s="34"/>
      <c r="J2822" s="50"/>
      <c r="K2822" s="50"/>
      <c r="L2822" s="50"/>
      <c r="M2822" s="54"/>
      <c r="N2822" s="226"/>
      <c r="O2822" s="225"/>
      <c r="P2822" s="53"/>
      <c r="Q2822" s="50"/>
      <c r="R2822" s="34"/>
      <c r="S2822" s="34"/>
      <c r="T2822" s="34"/>
    </row>
    <row r="2823" spans="1:22" hidden="1">
      <c r="A2823" s="50"/>
      <c r="B2823" s="90"/>
      <c r="C2823" s="50"/>
      <c r="D2823" s="50"/>
      <c r="E2823" s="50"/>
      <c r="F2823" s="53"/>
      <c r="G2823" s="34"/>
      <c r="H2823" s="50"/>
      <c r="I2823" s="34"/>
      <c r="J2823" s="50"/>
      <c r="K2823" s="50"/>
      <c r="L2823" s="50"/>
      <c r="M2823" s="54"/>
      <c r="N2823" s="226"/>
      <c r="O2823" s="225"/>
      <c r="P2823" s="53"/>
      <c r="Q2823" s="50"/>
      <c r="R2823" s="34"/>
      <c r="S2823" s="34"/>
      <c r="T2823" s="34"/>
    </row>
    <row r="2824" spans="1:22" hidden="1">
      <c r="A2824" s="50"/>
      <c r="B2824" s="90"/>
      <c r="C2824" s="50"/>
      <c r="D2824" s="50"/>
      <c r="E2824" s="50"/>
      <c r="F2824" s="53"/>
      <c r="G2824" s="34"/>
      <c r="H2824" s="50"/>
      <c r="I2824" s="34"/>
      <c r="J2824" s="50"/>
      <c r="K2824" s="50"/>
      <c r="L2824" s="50"/>
      <c r="M2824" s="54"/>
      <c r="N2824" s="226"/>
      <c r="O2824" s="225"/>
      <c r="P2824" s="53"/>
      <c r="Q2824" s="50"/>
      <c r="R2824" s="34"/>
      <c r="S2824" s="34"/>
      <c r="T2824" s="34"/>
    </row>
    <row r="2825" spans="1:22" hidden="1">
      <c r="A2825" s="50"/>
      <c r="B2825" s="90"/>
      <c r="C2825" s="50"/>
      <c r="D2825" s="50"/>
      <c r="E2825" s="50"/>
      <c r="F2825" s="53"/>
      <c r="G2825" s="34"/>
      <c r="H2825" s="50"/>
      <c r="I2825" s="34"/>
      <c r="J2825" s="50"/>
      <c r="K2825" s="50"/>
      <c r="L2825" s="50"/>
      <c r="M2825" s="54"/>
      <c r="N2825" s="226"/>
      <c r="O2825" s="225"/>
      <c r="P2825" s="53"/>
      <c r="Q2825" s="50"/>
      <c r="R2825" s="34"/>
      <c r="S2825" s="34"/>
      <c r="T2825" s="34"/>
    </row>
    <row r="2826" spans="1:22" hidden="1">
      <c r="A2826" s="50"/>
      <c r="B2826" s="90"/>
      <c r="C2826" s="50"/>
      <c r="D2826" s="50"/>
      <c r="E2826" s="50"/>
      <c r="F2826" s="53"/>
      <c r="G2826" s="34"/>
      <c r="H2826" s="50"/>
      <c r="I2826" s="34"/>
      <c r="J2826" s="50"/>
      <c r="K2826" s="50"/>
      <c r="L2826" s="50"/>
      <c r="M2826" s="54"/>
      <c r="N2826" s="226"/>
      <c r="O2826" s="225"/>
      <c r="P2826" s="53"/>
      <c r="Q2826" s="50"/>
      <c r="R2826" s="34"/>
      <c r="S2826" s="34"/>
      <c r="T2826" s="34"/>
    </row>
    <row r="2827" spans="1:22" hidden="1">
      <c r="A2827" s="50"/>
      <c r="B2827" s="90"/>
      <c r="C2827" s="50"/>
      <c r="D2827" s="50"/>
      <c r="E2827" s="50"/>
      <c r="F2827" s="53"/>
      <c r="G2827" s="34"/>
      <c r="H2827" s="50"/>
      <c r="I2827" s="34"/>
      <c r="J2827" s="50"/>
      <c r="K2827" s="50"/>
      <c r="L2827" s="50"/>
      <c r="M2827" s="54"/>
      <c r="N2827" s="226"/>
      <c r="O2827" s="225"/>
      <c r="P2827" s="53"/>
      <c r="Q2827" s="50"/>
      <c r="R2827" s="34"/>
      <c r="S2827" s="34"/>
      <c r="T2827" s="34"/>
    </row>
    <row r="2828" spans="1:22" hidden="1">
      <c r="A2828" s="50"/>
      <c r="B2828" s="90"/>
      <c r="C2828" s="50"/>
      <c r="D2828" s="50"/>
      <c r="E2828" s="50"/>
      <c r="F2828" s="53"/>
      <c r="G2828" s="34"/>
      <c r="H2828" s="50"/>
      <c r="I2828" s="34"/>
      <c r="J2828" s="50"/>
      <c r="K2828" s="50"/>
      <c r="L2828" s="50"/>
      <c r="M2828" s="54"/>
      <c r="N2828" s="226"/>
      <c r="O2828" s="225"/>
      <c r="P2828" s="53"/>
      <c r="Q2828" s="50"/>
      <c r="R2828" s="34"/>
      <c r="S2828" s="34"/>
      <c r="T2828" s="34"/>
    </row>
    <row r="2829" spans="1:22" hidden="1">
      <c r="A2829" s="50"/>
      <c r="B2829" s="90"/>
      <c r="C2829" s="50"/>
      <c r="D2829" s="50"/>
      <c r="E2829" s="50"/>
      <c r="F2829" s="53"/>
      <c r="G2829" s="34"/>
      <c r="H2829" s="50"/>
      <c r="I2829" s="34"/>
      <c r="J2829" s="50"/>
      <c r="K2829" s="50"/>
      <c r="L2829" s="50"/>
      <c r="M2829" s="54"/>
      <c r="N2829" s="226"/>
      <c r="O2829" s="225"/>
      <c r="P2829" s="53"/>
      <c r="Q2829" s="50"/>
      <c r="R2829" s="34"/>
      <c r="S2829" s="34"/>
      <c r="T2829" s="34"/>
    </row>
    <row r="2830" spans="1:22" hidden="1">
      <c r="A2830" s="50"/>
      <c r="B2830" s="90"/>
      <c r="C2830" s="50"/>
      <c r="D2830" s="50"/>
      <c r="E2830" s="50"/>
      <c r="F2830" s="53"/>
      <c r="G2830" s="34"/>
      <c r="H2830" s="50"/>
      <c r="I2830" s="34"/>
      <c r="J2830" s="50"/>
      <c r="K2830" s="50"/>
      <c r="L2830" s="50"/>
      <c r="M2830" s="54"/>
      <c r="N2830" s="226"/>
      <c r="O2830" s="225"/>
      <c r="P2830" s="53"/>
      <c r="Q2830" s="50"/>
      <c r="R2830" s="34"/>
      <c r="S2830" s="34"/>
      <c r="T2830" s="34"/>
    </row>
    <row r="2831" spans="1:22" s="138" customFormat="1" hidden="1">
      <c r="A2831" s="135"/>
      <c r="B2831" s="134"/>
      <c r="C2831" s="50"/>
      <c r="D2831" s="50"/>
      <c r="E2831" s="135"/>
      <c r="F2831" s="80"/>
      <c r="G2831" s="136"/>
      <c r="H2831" s="135"/>
      <c r="I2831" s="136"/>
      <c r="J2831" s="135"/>
      <c r="K2831" s="135"/>
      <c r="L2831" s="135"/>
      <c r="M2831" s="159"/>
      <c r="N2831" s="229"/>
      <c r="O2831" s="230"/>
      <c r="P2831" s="80"/>
      <c r="Q2831" s="135"/>
      <c r="R2831" s="136"/>
      <c r="S2831" s="136"/>
      <c r="T2831" s="136"/>
      <c r="U2831" s="148"/>
      <c r="V2831" s="148"/>
    </row>
    <row r="2832" spans="1:22" ht="20.25" hidden="1">
      <c r="A2832" s="50"/>
      <c r="B2832" s="90"/>
      <c r="C2832" s="227"/>
      <c r="D2832" s="53"/>
      <c r="E2832" s="50"/>
      <c r="F2832" s="34"/>
      <c r="G2832" s="70"/>
      <c r="H2832" s="50"/>
      <c r="I2832" s="70"/>
      <c r="J2832" s="50"/>
      <c r="K2832" s="50"/>
      <c r="L2832" s="50"/>
      <c r="M2832" s="54"/>
      <c r="N2832" s="226"/>
      <c r="O2832" s="225"/>
      <c r="P2832" s="53"/>
      <c r="Q2832" s="50"/>
      <c r="R2832" s="34"/>
      <c r="S2832" s="34"/>
      <c r="T2832" s="34"/>
    </row>
    <row r="2833" spans="1:20" ht="20.25" hidden="1">
      <c r="A2833" s="50"/>
      <c r="B2833" s="90"/>
      <c r="C2833" s="227"/>
      <c r="D2833" s="53"/>
      <c r="E2833" s="50"/>
      <c r="F2833" s="34"/>
      <c r="G2833" s="70"/>
      <c r="H2833" s="50"/>
      <c r="I2833" s="70"/>
      <c r="J2833" s="50"/>
      <c r="K2833" s="50"/>
      <c r="L2833" s="50"/>
      <c r="M2833" s="54"/>
      <c r="N2833" s="226"/>
      <c r="O2833" s="225"/>
      <c r="P2833" s="53"/>
      <c r="Q2833" s="50"/>
      <c r="R2833" s="34"/>
      <c r="S2833" s="34"/>
      <c r="T2833" s="34"/>
    </row>
    <row r="2834" spans="1:20" ht="20.25" hidden="1">
      <c r="A2834" s="50"/>
      <c r="B2834" s="90"/>
      <c r="C2834" s="227"/>
      <c r="D2834" s="53"/>
      <c r="E2834" s="50"/>
      <c r="F2834" s="34"/>
      <c r="G2834" s="70"/>
      <c r="H2834" s="50"/>
      <c r="I2834" s="70"/>
      <c r="J2834" s="50"/>
      <c r="K2834" s="50"/>
      <c r="L2834" s="50"/>
      <c r="M2834" s="54"/>
      <c r="N2834" s="226"/>
      <c r="O2834" s="225"/>
      <c r="P2834" s="53"/>
      <c r="Q2834" s="50"/>
      <c r="R2834" s="34"/>
      <c r="S2834" s="34"/>
      <c r="T2834" s="34"/>
    </row>
    <row r="2835" spans="1:20" ht="20.25" hidden="1">
      <c r="A2835" s="50"/>
      <c r="B2835" s="90"/>
      <c r="C2835" s="227"/>
      <c r="D2835" s="53"/>
      <c r="E2835" s="50"/>
      <c r="F2835" s="34"/>
      <c r="G2835" s="70"/>
      <c r="H2835" s="50"/>
      <c r="I2835" s="70"/>
      <c r="J2835" s="50"/>
      <c r="K2835" s="50"/>
      <c r="L2835" s="50"/>
      <c r="M2835" s="54"/>
      <c r="N2835" s="226"/>
      <c r="O2835" s="225"/>
      <c r="P2835" s="53"/>
      <c r="Q2835" s="50"/>
      <c r="R2835" s="34"/>
      <c r="S2835" s="34"/>
      <c r="T2835" s="34"/>
    </row>
    <row r="2836" spans="1:20" ht="20.25" hidden="1">
      <c r="A2836" s="50"/>
      <c r="B2836" s="90"/>
      <c r="C2836" s="227"/>
      <c r="D2836" s="53"/>
      <c r="E2836" s="50"/>
      <c r="F2836" s="34"/>
      <c r="G2836" s="70"/>
      <c r="H2836" s="50"/>
      <c r="I2836" s="70"/>
      <c r="J2836" s="50"/>
      <c r="K2836" s="50"/>
      <c r="L2836" s="50"/>
      <c r="M2836" s="54"/>
      <c r="N2836" s="226"/>
      <c r="O2836" s="225"/>
      <c r="P2836" s="53"/>
      <c r="Q2836" s="50"/>
      <c r="R2836" s="34"/>
      <c r="S2836" s="34"/>
      <c r="T2836" s="34"/>
    </row>
    <row r="2837" spans="1:20" ht="20.25" hidden="1">
      <c r="A2837" s="50"/>
      <c r="B2837" s="90"/>
      <c r="C2837" s="227"/>
      <c r="D2837" s="53"/>
      <c r="E2837" s="50"/>
      <c r="F2837" s="34"/>
      <c r="G2837" s="70"/>
      <c r="H2837" s="50"/>
      <c r="I2837" s="70"/>
      <c r="J2837" s="50"/>
      <c r="K2837" s="50"/>
      <c r="L2837" s="50"/>
      <c r="M2837" s="54"/>
      <c r="N2837" s="226"/>
      <c r="O2837" s="225"/>
      <c r="P2837" s="53"/>
      <c r="Q2837" s="50"/>
      <c r="R2837" s="34"/>
      <c r="S2837" s="34"/>
      <c r="T2837" s="34"/>
    </row>
    <row r="2838" spans="1:20" ht="20.25" hidden="1">
      <c r="A2838" s="50"/>
      <c r="B2838" s="90"/>
      <c r="C2838" s="50"/>
      <c r="D2838" s="50"/>
      <c r="E2838" s="50"/>
      <c r="F2838" s="53"/>
      <c r="G2838" s="70"/>
      <c r="H2838" s="50"/>
      <c r="I2838" s="70"/>
      <c r="J2838" s="50"/>
      <c r="K2838" s="50"/>
      <c r="L2838" s="50"/>
      <c r="M2838" s="54"/>
      <c r="N2838" s="226"/>
      <c r="O2838" s="225"/>
      <c r="P2838" s="53"/>
      <c r="Q2838" s="50"/>
      <c r="R2838" s="34"/>
      <c r="S2838" s="34"/>
      <c r="T2838" s="34"/>
    </row>
    <row r="2839" spans="1:20" ht="20.25" hidden="1">
      <c r="A2839" s="50"/>
      <c r="B2839" s="90"/>
      <c r="C2839" s="50"/>
      <c r="D2839" s="50"/>
      <c r="E2839" s="50"/>
      <c r="F2839" s="53"/>
      <c r="G2839" s="70"/>
      <c r="H2839" s="50"/>
      <c r="I2839" s="70"/>
      <c r="J2839" s="50"/>
      <c r="K2839" s="50"/>
      <c r="L2839" s="50"/>
      <c r="M2839" s="54"/>
      <c r="N2839" s="226"/>
      <c r="O2839" s="225"/>
      <c r="P2839" s="53"/>
      <c r="Q2839" s="50"/>
      <c r="R2839" s="34"/>
      <c r="S2839" s="34"/>
      <c r="T2839" s="34"/>
    </row>
    <row r="2840" spans="1:20" ht="20.25" hidden="1">
      <c r="A2840" s="50"/>
      <c r="B2840" s="90"/>
      <c r="C2840" s="50"/>
      <c r="D2840" s="50"/>
      <c r="E2840" s="50"/>
      <c r="F2840" s="53"/>
      <c r="G2840" s="70"/>
      <c r="H2840" s="50"/>
      <c r="I2840" s="70"/>
      <c r="J2840" s="50"/>
      <c r="K2840" s="50"/>
      <c r="L2840" s="50"/>
      <c r="M2840" s="54"/>
      <c r="N2840" s="226"/>
      <c r="O2840" s="225"/>
      <c r="P2840" s="53"/>
      <c r="Q2840" s="50"/>
      <c r="R2840" s="34"/>
      <c r="S2840" s="34"/>
      <c r="T2840" s="34"/>
    </row>
    <row r="2841" spans="1:20" ht="20.25" hidden="1">
      <c r="A2841" s="50"/>
      <c r="B2841" s="90"/>
      <c r="C2841" s="50"/>
      <c r="D2841" s="50"/>
      <c r="E2841" s="50"/>
      <c r="F2841" s="53"/>
      <c r="G2841" s="70"/>
      <c r="H2841" s="50"/>
      <c r="I2841" s="70"/>
      <c r="J2841" s="50"/>
      <c r="K2841" s="50"/>
      <c r="L2841" s="50"/>
      <c r="M2841" s="54"/>
      <c r="N2841" s="226"/>
      <c r="O2841" s="225"/>
      <c r="P2841" s="53"/>
      <c r="Q2841" s="50"/>
      <c r="R2841" s="34"/>
      <c r="S2841" s="34"/>
      <c r="T2841" s="34"/>
    </row>
    <row r="2842" spans="1:20" ht="20.25" hidden="1">
      <c r="A2842" s="50"/>
      <c r="B2842" s="90"/>
      <c r="C2842" s="50"/>
      <c r="D2842" s="50"/>
      <c r="E2842" s="50"/>
      <c r="F2842" s="53"/>
      <c r="G2842" s="70"/>
      <c r="H2842" s="50"/>
      <c r="I2842" s="70"/>
      <c r="J2842" s="50"/>
      <c r="K2842" s="50"/>
      <c r="L2842" s="50"/>
      <c r="M2842" s="54"/>
      <c r="N2842" s="226"/>
      <c r="O2842" s="225"/>
      <c r="P2842" s="53"/>
      <c r="Q2842" s="50"/>
      <c r="R2842" s="34"/>
      <c r="S2842" s="34"/>
      <c r="T2842" s="34"/>
    </row>
    <row r="2843" spans="1:20" ht="20.25" hidden="1">
      <c r="A2843" s="50"/>
      <c r="B2843" s="90"/>
      <c r="C2843" s="50"/>
      <c r="D2843" s="50"/>
      <c r="E2843" s="50"/>
      <c r="F2843" s="53"/>
      <c r="G2843" s="70"/>
      <c r="H2843" s="50"/>
      <c r="I2843" s="70"/>
      <c r="J2843" s="50"/>
      <c r="K2843" s="50"/>
      <c r="L2843" s="50"/>
      <c r="M2843" s="54"/>
      <c r="N2843" s="226"/>
      <c r="O2843" s="225"/>
      <c r="P2843" s="53"/>
      <c r="Q2843" s="50"/>
      <c r="R2843" s="34"/>
      <c r="S2843" s="34"/>
      <c r="T2843" s="34"/>
    </row>
    <row r="2844" spans="1:20" ht="20.25" hidden="1">
      <c r="A2844" s="50"/>
      <c r="B2844" s="90"/>
      <c r="C2844" s="50"/>
      <c r="D2844" s="50"/>
      <c r="E2844" s="50"/>
      <c r="F2844" s="53"/>
      <c r="G2844" s="70"/>
      <c r="H2844" s="50"/>
      <c r="I2844" s="70"/>
      <c r="J2844" s="50"/>
      <c r="K2844" s="50"/>
      <c r="L2844" s="50"/>
      <c r="M2844" s="54"/>
      <c r="N2844" s="226"/>
      <c r="O2844" s="225"/>
      <c r="P2844" s="53"/>
      <c r="Q2844" s="50"/>
      <c r="R2844" s="34"/>
      <c r="S2844" s="34"/>
      <c r="T2844" s="34"/>
    </row>
    <row r="2845" spans="1:20" ht="20.25" hidden="1">
      <c r="A2845" s="50"/>
      <c r="B2845" s="90"/>
      <c r="C2845" s="50"/>
      <c r="D2845" s="50"/>
      <c r="E2845" s="50"/>
      <c r="F2845" s="53"/>
      <c r="G2845" s="70"/>
      <c r="H2845" s="50"/>
      <c r="I2845" s="70"/>
      <c r="J2845" s="50"/>
      <c r="K2845" s="50"/>
      <c r="L2845" s="50"/>
      <c r="M2845" s="54"/>
      <c r="N2845" s="226"/>
      <c r="O2845" s="225"/>
      <c r="P2845" s="53"/>
      <c r="Q2845" s="50"/>
      <c r="R2845" s="34"/>
      <c r="S2845" s="34"/>
      <c r="T2845" s="34"/>
    </row>
    <row r="2846" spans="1:20" ht="20.25" hidden="1">
      <c r="A2846" s="50"/>
      <c r="B2846" s="90"/>
      <c r="C2846" s="50"/>
      <c r="D2846" s="50"/>
      <c r="E2846" s="50"/>
      <c r="F2846" s="53"/>
      <c r="G2846" s="70"/>
      <c r="H2846" s="50"/>
      <c r="I2846" s="70"/>
      <c r="J2846" s="50"/>
      <c r="K2846" s="50"/>
      <c r="L2846" s="50"/>
      <c r="M2846" s="54"/>
      <c r="N2846" s="226"/>
      <c r="O2846" s="225"/>
      <c r="P2846" s="53"/>
      <c r="Q2846" s="50"/>
      <c r="R2846" s="34"/>
      <c r="S2846" s="34"/>
      <c r="T2846" s="34"/>
    </row>
    <row r="2847" spans="1:20" ht="20.25" hidden="1">
      <c r="A2847" s="50"/>
      <c r="B2847" s="90"/>
      <c r="C2847" s="50"/>
      <c r="D2847" s="50"/>
      <c r="E2847" s="50"/>
      <c r="F2847" s="53"/>
      <c r="G2847" s="70"/>
      <c r="H2847" s="50"/>
      <c r="I2847" s="70"/>
      <c r="J2847" s="50"/>
      <c r="K2847" s="50"/>
      <c r="L2847" s="50"/>
      <c r="M2847" s="54"/>
      <c r="N2847" s="226"/>
      <c r="O2847" s="225"/>
      <c r="P2847" s="53"/>
      <c r="Q2847" s="50"/>
      <c r="R2847" s="34"/>
      <c r="S2847" s="34"/>
      <c r="T2847" s="34"/>
    </row>
    <row r="2848" spans="1:20" ht="20.25" hidden="1">
      <c r="A2848" s="50"/>
      <c r="B2848" s="90"/>
      <c r="C2848" s="50"/>
      <c r="D2848" s="50"/>
      <c r="E2848" s="50"/>
      <c r="F2848" s="53"/>
      <c r="G2848" s="70"/>
      <c r="H2848" s="50"/>
      <c r="I2848" s="70"/>
      <c r="J2848" s="50"/>
      <c r="K2848" s="50"/>
      <c r="L2848" s="50"/>
      <c r="M2848" s="54"/>
      <c r="N2848" s="226"/>
      <c r="O2848" s="225"/>
      <c r="P2848" s="53"/>
      <c r="Q2848" s="50"/>
      <c r="R2848" s="34"/>
      <c r="S2848" s="34"/>
      <c r="T2848" s="34"/>
    </row>
    <row r="2849" spans="1:20" ht="20.25" hidden="1">
      <c r="A2849" s="50"/>
      <c r="B2849" s="90"/>
      <c r="C2849" s="50"/>
      <c r="D2849" s="50"/>
      <c r="E2849" s="50"/>
      <c r="F2849" s="53"/>
      <c r="G2849" s="70"/>
      <c r="H2849" s="50"/>
      <c r="I2849" s="70"/>
      <c r="J2849" s="50"/>
      <c r="K2849" s="50"/>
      <c r="L2849" s="50"/>
      <c r="M2849" s="54"/>
      <c r="N2849" s="226"/>
      <c r="O2849" s="225"/>
      <c r="P2849" s="53"/>
      <c r="Q2849" s="50"/>
      <c r="R2849" s="34"/>
      <c r="S2849" s="34"/>
      <c r="T2849" s="34"/>
    </row>
    <row r="2850" spans="1:20" ht="20.25" hidden="1">
      <c r="A2850" s="50"/>
      <c r="B2850" s="90"/>
      <c r="C2850" s="50"/>
      <c r="D2850" s="50"/>
      <c r="E2850" s="50"/>
      <c r="F2850" s="53"/>
      <c r="G2850" s="70"/>
      <c r="H2850" s="50"/>
      <c r="I2850" s="70"/>
      <c r="J2850" s="50"/>
      <c r="K2850" s="50"/>
      <c r="L2850" s="50"/>
      <c r="M2850" s="54"/>
      <c r="N2850" s="226"/>
      <c r="O2850" s="225"/>
      <c r="P2850" s="53"/>
      <c r="Q2850" s="50"/>
      <c r="R2850" s="34"/>
      <c r="S2850" s="34"/>
      <c r="T2850" s="34"/>
    </row>
    <row r="2851" spans="1:20" ht="20.25" hidden="1">
      <c r="A2851" s="50"/>
      <c r="B2851" s="90"/>
      <c r="C2851" s="50"/>
      <c r="D2851" s="50"/>
      <c r="E2851" s="50"/>
      <c r="F2851" s="53"/>
      <c r="G2851" s="70"/>
      <c r="H2851" s="50"/>
      <c r="I2851" s="70"/>
      <c r="J2851" s="50"/>
      <c r="K2851" s="50"/>
      <c r="L2851" s="50"/>
      <c r="M2851" s="54"/>
      <c r="N2851" s="226"/>
      <c r="O2851" s="225"/>
      <c r="P2851" s="53"/>
      <c r="Q2851" s="50"/>
      <c r="R2851" s="34"/>
      <c r="S2851" s="34"/>
      <c r="T2851" s="34"/>
    </row>
    <row r="2852" spans="1:20" ht="20.25" hidden="1">
      <c r="A2852" s="50"/>
      <c r="B2852" s="90"/>
      <c r="C2852" s="50"/>
      <c r="D2852" s="50"/>
      <c r="E2852" s="50"/>
      <c r="F2852" s="53"/>
      <c r="G2852" s="70"/>
      <c r="H2852" s="50"/>
      <c r="I2852" s="70"/>
      <c r="J2852" s="50"/>
      <c r="K2852" s="50"/>
      <c r="L2852" s="50"/>
      <c r="M2852" s="54"/>
      <c r="N2852" s="226"/>
      <c r="O2852" s="225"/>
      <c r="P2852" s="53"/>
      <c r="Q2852" s="50"/>
      <c r="R2852" s="34"/>
      <c r="S2852" s="34"/>
      <c r="T2852" s="34"/>
    </row>
    <row r="2853" spans="1:20" ht="20.25" hidden="1">
      <c r="A2853" s="50"/>
      <c r="B2853" s="90"/>
      <c r="C2853" s="50"/>
      <c r="D2853" s="50"/>
      <c r="E2853" s="50"/>
      <c r="F2853" s="53"/>
      <c r="G2853" s="70"/>
      <c r="H2853" s="50"/>
      <c r="I2853" s="70"/>
      <c r="J2853" s="50"/>
      <c r="K2853" s="50"/>
      <c r="L2853" s="50"/>
      <c r="M2853" s="54"/>
      <c r="N2853" s="226"/>
      <c r="O2853" s="225"/>
      <c r="P2853" s="53"/>
      <c r="Q2853" s="50"/>
      <c r="R2853" s="34"/>
      <c r="S2853" s="34"/>
      <c r="T2853" s="34"/>
    </row>
    <row r="2854" spans="1:20" ht="20.25" hidden="1">
      <c r="A2854" s="50"/>
      <c r="B2854" s="90"/>
      <c r="C2854" s="50"/>
      <c r="D2854" s="50"/>
      <c r="E2854" s="50"/>
      <c r="F2854" s="53"/>
      <c r="G2854" s="70"/>
      <c r="H2854" s="50"/>
      <c r="I2854" s="70"/>
      <c r="J2854" s="50"/>
      <c r="K2854" s="50"/>
      <c r="L2854" s="50"/>
      <c r="M2854" s="54"/>
      <c r="N2854" s="226"/>
      <c r="O2854" s="225"/>
      <c r="P2854" s="53"/>
      <c r="Q2854" s="50"/>
      <c r="R2854" s="34"/>
      <c r="S2854" s="34"/>
      <c r="T2854" s="34"/>
    </row>
    <row r="2855" spans="1:20" ht="20.25" hidden="1">
      <c r="A2855" s="50"/>
      <c r="B2855" s="90"/>
      <c r="C2855" s="50"/>
      <c r="D2855" s="50"/>
      <c r="E2855" s="50"/>
      <c r="F2855" s="53"/>
      <c r="G2855" s="70"/>
      <c r="H2855" s="50"/>
      <c r="I2855" s="70"/>
      <c r="J2855" s="50"/>
      <c r="K2855" s="50"/>
      <c r="L2855" s="50"/>
      <c r="M2855" s="54"/>
      <c r="N2855" s="226"/>
      <c r="O2855" s="225"/>
      <c r="P2855" s="53"/>
      <c r="Q2855" s="50"/>
      <c r="R2855" s="34"/>
      <c r="S2855" s="34"/>
      <c r="T2855" s="34"/>
    </row>
    <row r="2856" spans="1:20" ht="20.25" hidden="1">
      <c r="A2856" s="50"/>
      <c r="B2856" s="90"/>
      <c r="C2856" s="50"/>
      <c r="D2856" s="50"/>
      <c r="E2856" s="50"/>
      <c r="F2856" s="53"/>
      <c r="G2856" s="70"/>
      <c r="H2856" s="50"/>
      <c r="I2856" s="70"/>
      <c r="J2856" s="50"/>
      <c r="K2856" s="50"/>
      <c r="L2856" s="50"/>
      <c r="M2856" s="54"/>
      <c r="N2856" s="226"/>
      <c r="O2856" s="225"/>
      <c r="P2856" s="53"/>
      <c r="Q2856" s="50"/>
      <c r="R2856" s="34"/>
      <c r="S2856" s="34"/>
      <c r="T2856" s="34"/>
    </row>
    <row r="2857" spans="1:20" ht="20.25" hidden="1">
      <c r="A2857" s="50"/>
      <c r="B2857" s="90"/>
      <c r="C2857" s="50"/>
      <c r="D2857" s="50"/>
      <c r="E2857" s="50"/>
      <c r="F2857" s="53"/>
      <c r="G2857" s="70"/>
      <c r="H2857" s="50"/>
      <c r="I2857" s="70"/>
      <c r="J2857" s="50"/>
      <c r="K2857" s="50"/>
      <c r="L2857" s="50"/>
      <c r="M2857" s="54"/>
      <c r="N2857" s="226"/>
      <c r="O2857" s="225"/>
      <c r="P2857" s="53"/>
      <c r="Q2857" s="50"/>
      <c r="R2857" s="34"/>
      <c r="S2857" s="34"/>
      <c r="T2857" s="34"/>
    </row>
    <row r="2858" spans="1:20" ht="20.25" hidden="1">
      <c r="A2858" s="50"/>
      <c r="B2858" s="90"/>
      <c r="C2858" s="50"/>
      <c r="D2858" s="50"/>
      <c r="E2858" s="50"/>
      <c r="F2858" s="53"/>
      <c r="G2858" s="70"/>
      <c r="H2858" s="50"/>
      <c r="I2858" s="70"/>
      <c r="J2858" s="50"/>
      <c r="K2858" s="50"/>
      <c r="L2858" s="50"/>
      <c r="M2858" s="54"/>
      <c r="N2858" s="226"/>
      <c r="O2858" s="225"/>
      <c r="P2858" s="53"/>
      <c r="Q2858" s="50"/>
      <c r="R2858" s="34"/>
      <c r="S2858" s="34"/>
      <c r="T2858" s="34"/>
    </row>
    <row r="2859" spans="1:20" ht="20.25" hidden="1">
      <c r="A2859" s="50"/>
      <c r="B2859" s="90"/>
      <c r="C2859" s="50"/>
      <c r="D2859" s="50"/>
      <c r="E2859" s="50"/>
      <c r="F2859" s="53"/>
      <c r="G2859" s="70"/>
      <c r="H2859" s="50"/>
      <c r="I2859" s="70"/>
      <c r="J2859" s="50"/>
      <c r="K2859" s="50"/>
      <c r="L2859" s="50"/>
      <c r="M2859" s="54"/>
      <c r="N2859" s="226"/>
      <c r="O2859" s="225"/>
      <c r="P2859" s="53"/>
      <c r="Q2859" s="50"/>
      <c r="R2859" s="34"/>
      <c r="S2859" s="34"/>
      <c r="T2859" s="34"/>
    </row>
    <row r="2860" spans="1:20" ht="20.25" hidden="1">
      <c r="A2860" s="50"/>
      <c r="B2860" s="90"/>
      <c r="C2860" s="50"/>
      <c r="D2860" s="50"/>
      <c r="E2860" s="50"/>
      <c r="F2860" s="53"/>
      <c r="G2860" s="70"/>
      <c r="H2860" s="50"/>
      <c r="I2860" s="70"/>
      <c r="J2860" s="50"/>
      <c r="K2860" s="50"/>
      <c r="L2860" s="50"/>
      <c r="M2860" s="54"/>
      <c r="N2860" s="226"/>
      <c r="O2860" s="225"/>
      <c r="P2860" s="53"/>
      <c r="Q2860" s="50"/>
      <c r="R2860" s="34"/>
      <c r="S2860" s="34"/>
      <c r="T2860" s="34"/>
    </row>
    <row r="2861" spans="1:20" ht="20.25" hidden="1">
      <c r="A2861" s="50"/>
      <c r="B2861" s="90"/>
      <c r="C2861" s="50"/>
      <c r="D2861" s="50"/>
      <c r="E2861" s="50"/>
      <c r="F2861" s="53"/>
      <c r="G2861" s="70"/>
      <c r="H2861" s="50"/>
      <c r="I2861" s="70"/>
      <c r="J2861" s="50"/>
      <c r="K2861" s="50"/>
      <c r="L2861" s="50"/>
      <c r="M2861" s="54"/>
      <c r="N2861" s="226"/>
      <c r="O2861" s="225"/>
      <c r="P2861" s="53"/>
      <c r="Q2861" s="50"/>
      <c r="R2861" s="34"/>
      <c r="S2861" s="34"/>
      <c r="T2861" s="34"/>
    </row>
    <row r="2862" spans="1:20" ht="20.25" hidden="1">
      <c r="A2862" s="50"/>
      <c r="B2862" s="90"/>
      <c r="C2862" s="50"/>
      <c r="D2862" s="50"/>
      <c r="E2862" s="50"/>
      <c r="F2862" s="53"/>
      <c r="G2862" s="70"/>
      <c r="H2862" s="50"/>
      <c r="I2862" s="70"/>
      <c r="J2862" s="50"/>
      <c r="K2862" s="50"/>
      <c r="L2862" s="50"/>
      <c r="M2862" s="54"/>
      <c r="N2862" s="226"/>
      <c r="O2862" s="225"/>
      <c r="P2862" s="53"/>
      <c r="Q2862" s="50"/>
      <c r="R2862" s="34"/>
      <c r="S2862" s="34"/>
      <c r="T2862" s="34"/>
    </row>
    <row r="2863" spans="1:20" ht="20.25" hidden="1">
      <c r="A2863" s="50"/>
      <c r="B2863" s="90"/>
      <c r="C2863" s="50"/>
      <c r="D2863" s="50"/>
      <c r="E2863" s="50"/>
      <c r="F2863" s="53"/>
      <c r="G2863" s="70"/>
      <c r="H2863" s="50"/>
      <c r="I2863" s="70"/>
      <c r="J2863" s="50"/>
      <c r="K2863" s="50"/>
      <c r="L2863" s="50"/>
      <c r="M2863" s="54"/>
      <c r="N2863" s="226"/>
      <c r="O2863" s="225"/>
      <c r="P2863" s="53"/>
      <c r="Q2863" s="50"/>
      <c r="R2863" s="34"/>
      <c r="S2863" s="34"/>
      <c r="T2863" s="34"/>
    </row>
    <row r="2864" spans="1:20" ht="20.25" hidden="1">
      <c r="A2864" s="50"/>
      <c r="B2864" s="90"/>
      <c r="C2864" s="50"/>
      <c r="D2864" s="50"/>
      <c r="E2864" s="50"/>
      <c r="F2864" s="53"/>
      <c r="G2864" s="70"/>
      <c r="H2864" s="50"/>
      <c r="I2864" s="70"/>
      <c r="J2864" s="50"/>
      <c r="K2864" s="50"/>
      <c r="L2864" s="50"/>
      <c r="M2864" s="54"/>
      <c r="N2864" s="226"/>
      <c r="O2864" s="225"/>
      <c r="P2864" s="53"/>
      <c r="Q2864" s="50"/>
      <c r="R2864" s="34"/>
      <c r="S2864" s="34"/>
      <c r="T2864" s="34"/>
    </row>
    <row r="2865" spans="1:20" ht="20.25" hidden="1">
      <c r="A2865" s="50"/>
      <c r="B2865" s="90"/>
      <c r="C2865" s="50"/>
      <c r="D2865" s="50"/>
      <c r="E2865" s="50"/>
      <c r="F2865" s="53"/>
      <c r="G2865" s="70"/>
      <c r="H2865" s="50"/>
      <c r="I2865" s="70"/>
      <c r="J2865" s="50"/>
      <c r="K2865" s="50"/>
      <c r="L2865" s="50"/>
      <c r="M2865" s="54"/>
      <c r="N2865" s="226"/>
      <c r="O2865" s="225"/>
      <c r="P2865" s="53"/>
      <c r="Q2865" s="50"/>
      <c r="R2865" s="34"/>
      <c r="S2865" s="34"/>
      <c r="T2865" s="34"/>
    </row>
    <row r="2866" spans="1:20" ht="20.25" hidden="1">
      <c r="A2866" s="50"/>
      <c r="B2866" s="90"/>
      <c r="C2866" s="50"/>
      <c r="D2866" s="50"/>
      <c r="E2866" s="50"/>
      <c r="F2866" s="53"/>
      <c r="G2866" s="70"/>
      <c r="H2866" s="50"/>
      <c r="I2866" s="70"/>
      <c r="J2866" s="50"/>
      <c r="K2866" s="50"/>
      <c r="L2866" s="50"/>
      <c r="M2866" s="54"/>
      <c r="N2866" s="226"/>
      <c r="O2866" s="225"/>
      <c r="P2866" s="53"/>
      <c r="Q2866" s="50"/>
      <c r="R2866" s="34"/>
      <c r="S2866" s="34"/>
      <c r="T2866" s="34"/>
    </row>
    <row r="2867" spans="1:20" ht="20.25" hidden="1">
      <c r="A2867" s="50"/>
      <c r="B2867" s="90"/>
      <c r="C2867" s="50"/>
      <c r="D2867" s="50"/>
      <c r="E2867" s="50"/>
      <c r="F2867" s="53"/>
      <c r="G2867" s="70"/>
      <c r="H2867" s="50"/>
      <c r="I2867" s="70"/>
      <c r="J2867" s="50"/>
      <c r="K2867" s="50"/>
      <c r="L2867" s="50"/>
      <c r="M2867" s="54"/>
      <c r="N2867" s="226"/>
      <c r="O2867" s="225"/>
      <c r="P2867" s="53"/>
      <c r="Q2867" s="50"/>
      <c r="R2867" s="34"/>
      <c r="S2867" s="34"/>
      <c r="T2867" s="34"/>
    </row>
    <row r="2868" spans="1:20" ht="20.25" hidden="1">
      <c r="A2868" s="50"/>
      <c r="B2868" s="90"/>
      <c r="C2868" s="50"/>
      <c r="D2868" s="50"/>
      <c r="E2868" s="50"/>
      <c r="F2868" s="53"/>
      <c r="G2868" s="70"/>
      <c r="H2868" s="50"/>
      <c r="I2868" s="70"/>
      <c r="J2868" s="50"/>
      <c r="K2868" s="50"/>
      <c r="L2868" s="50"/>
      <c r="M2868" s="54"/>
      <c r="N2868" s="226"/>
      <c r="O2868" s="225"/>
      <c r="P2868" s="53"/>
      <c r="Q2868" s="50"/>
      <c r="R2868" s="34"/>
      <c r="S2868" s="34"/>
      <c r="T2868" s="34"/>
    </row>
    <row r="2869" spans="1:20" ht="20.25" hidden="1">
      <c r="A2869" s="50"/>
      <c r="B2869" s="90"/>
      <c r="C2869" s="50"/>
      <c r="D2869" s="50"/>
      <c r="E2869" s="50"/>
      <c r="F2869" s="53"/>
      <c r="G2869" s="70"/>
      <c r="H2869" s="50"/>
      <c r="I2869" s="70"/>
      <c r="J2869" s="50"/>
      <c r="K2869" s="50"/>
      <c r="L2869" s="50"/>
      <c r="M2869" s="54"/>
      <c r="N2869" s="226"/>
      <c r="O2869" s="225"/>
      <c r="P2869" s="53"/>
      <c r="Q2869" s="50"/>
      <c r="R2869" s="34"/>
      <c r="S2869" s="34"/>
      <c r="T2869" s="34"/>
    </row>
    <row r="2870" spans="1:20" ht="20.25" hidden="1">
      <c r="A2870" s="50"/>
      <c r="B2870" s="90"/>
      <c r="C2870" s="50"/>
      <c r="D2870" s="50"/>
      <c r="E2870" s="50"/>
      <c r="F2870" s="53"/>
      <c r="G2870" s="70"/>
      <c r="H2870" s="50"/>
      <c r="I2870" s="70"/>
      <c r="J2870" s="50"/>
      <c r="K2870" s="50"/>
      <c r="L2870" s="50"/>
      <c r="M2870" s="54"/>
      <c r="N2870" s="226"/>
      <c r="O2870" s="225"/>
      <c r="P2870" s="53"/>
      <c r="Q2870" s="50"/>
      <c r="R2870" s="34"/>
      <c r="S2870" s="34"/>
      <c r="T2870" s="34"/>
    </row>
    <row r="2871" spans="1:20" ht="20.25" hidden="1">
      <c r="A2871" s="50"/>
      <c r="B2871" s="90"/>
      <c r="C2871" s="50"/>
      <c r="D2871" s="50"/>
      <c r="E2871" s="50"/>
      <c r="F2871" s="53"/>
      <c r="G2871" s="70"/>
      <c r="H2871" s="50"/>
      <c r="I2871" s="70"/>
      <c r="J2871" s="50"/>
      <c r="K2871" s="50"/>
      <c r="L2871" s="50"/>
      <c r="M2871" s="54"/>
      <c r="N2871" s="226"/>
      <c r="O2871" s="225"/>
      <c r="P2871" s="53"/>
      <c r="Q2871" s="50"/>
      <c r="R2871" s="34"/>
      <c r="S2871" s="34"/>
      <c r="T2871" s="34"/>
    </row>
    <row r="2872" spans="1:20" ht="20.25" hidden="1">
      <c r="A2872" s="50"/>
      <c r="B2872" s="90"/>
      <c r="C2872" s="50"/>
      <c r="D2872" s="50"/>
      <c r="E2872" s="50"/>
      <c r="F2872" s="53"/>
      <c r="G2872" s="70"/>
      <c r="H2872" s="50"/>
      <c r="I2872" s="70"/>
      <c r="J2872" s="50"/>
      <c r="K2872" s="50"/>
      <c r="L2872" s="50"/>
      <c r="M2872" s="54"/>
      <c r="N2872" s="226"/>
      <c r="O2872" s="225"/>
      <c r="P2872" s="53"/>
      <c r="Q2872" s="50"/>
      <c r="R2872" s="34"/>
      <c r="S2872" s="34"/>
      <c r="T2872" s="34"/>
    </row>
    <row r="2873" spans="1:20" ht="20.25" hidden="1">
      <c r="A2873" s="50"/>
      <c r="B2873" s="90"/>
      <c r="C2873" s="50"/>
      <c r="D2873" s="50"/>
      <c r="E2873" s="50"/>
      <c r="F2873" s="53"/>
      <c r="G2873" s="70"/>
      <c r="H2873" s="50"/>
      <c r="I2873" s="70"/>
      <c r="J2873" s="50"/>
      <c r="K2873" s="50"/>
      <c r="L2873" s="50"/>
      <c r="M2873" s="54"/>
      <c r="N2873" s="226"/>
      <c r="O2873" s="225"/>
      <c r="P2873" s="53"/>
      <c r="Q2873" s="50"/>
      <c r="R2873" s="34"/>
      <c r="S2873" s="34"/>
      <c r="T2873" s="34"/>
    </row>
    <row r="2874" spans="1:20" ht="20.25" hidden="1">
      <c r="A2874" s="50"/>
      <c r="B2874" s="90"/>
      <c r="C2874" s="50"/>
      <c r="D2874" s="50"/>
      <c r="E2874" s="50"/>
      <c r="F2874" s="53"/>
      <c r="G2874" s="70"/>
      <c r="H2874" s="50"/>
      <c r="I2874" s="70"/>
      <c r="J2874" s="50"/>
      <c r="K2874" s="50"/>
      <c r="L2874" s="50"/>
      <c r="M2874" s="54"/>
      <c r="N2874" s="226"/>
      <c r="O2874" s="225"/>
      <c r="P2874" s="53"/>
      <c r="Q2874" s="50"/>
      <c r="R2874" s="34"/>
      <c r="S2874" s="34"/>
      <c r="T2874" s="34"/>
    </row>
    <row r="2875" spans="1:20" ht="20.25" hidden="1">
      <c r="A2875" s="50"/>
      <c r="B2875" s="90"/>
      <c r="C2875" s="50"/>
      <c r="D2875" s="50"/>
      <c r="E2875" s="50"/>
      <c r="F2875" s="53"/>
      <c r="G2875" s="70"/>
      <c r="H2875" s="50"/>
      <c r="I2875" s="70"/>
      <c r="J2875" s="50"/>
      <c r="K2875" s="50"/>
      <c r="L2875" s="50"/>
      <c r="M2875" s="54"/>
      <c r="N2875" s="226"/>
      <c r="O2875" s="225"/>
      <c r="P2875" s="53"/>
      <c r="Q2875" s="50"/>
      <c r="R2875" s="34"/>
      <c r="S2875" s="34"/>
      <c r="T2875" s="34"/>
    </row>
    <row r="2876" spans="1:20" ht="20.25" hidden="1">
      <c r="A2876" s="50"/>
      <c r="B2876" s="90"/>
      <c r="C2876" s="50"/>
      <c r="D2876" s="50"/>
      <c r="E2876" s="50"/>
      <c r="F2876" s="53"/>
      <c r="G2876" s="70"/>
      <c r="H2876" s="50"/>
      <c r="I2876" s="70"/>
      <c r="J2876" s="50"/>
      <c r="K2876" s="50"/>
      <c r="L2876" s="50"/>
      <c r="M2876" s="54"/>
      <c r="N2876" s="226"/>
      <c r="O2876" s="225"/>
      <c r="P2876" s="53"/>
      <c r="Q2876" s="50"/>
      <c r="R2876" s="34"/>
      <c r="S2876" s="34"/>
      <c r="T2876" s="34"/>
    </row>
    <row r="2877" spans="1:20" ht="20.25" hidden="1">
      <c r="A2877" s="50"/>
      <c r="B2877" s="90"/>
      <c r="C2877" s="50"/>
      <c r="D2877" s="50"/>
      <c r="E2877" s="50"/>
      <c r="F2877" s="53"/>
      <c r="G2877" s="70"/>
      <c r="H2877" s="50"/>
      <c r="I2877" s="70"/>
      <c r="J2877" s="50"/>
      <c r="K2877" s="50"/>
      <c r="L2877" s="50"/>
      <c r="M2877" s="54"/>
      <c r="N2877" s="226"/>
      <c r="O2877" s="225"/>
      <c r="P2877" s="53"/>
      <c r="Q2877" s="50"/>
      <c r="R2877" s="34"/>
      <c r="S2877" s="34"/>
      <c r="T2877" s="34"/>
    </row>
    <row r="2878" spans="1:20" ht="20.25" hidden="1">
      <c r="A2878" s="50"/>
      <c r="B2878" s="90"/>
      <c r="C2878" s="50"/>
      <c r="D2878" s="50"/>
      <c r="E2878" s="50"/>
      <c r="F2878" s="53"/>
      <c r="G2878" s="70"/>
      <c r="H2878" s="50"/>
      <c r="I2878" s="70"/>
      <c r="J2878" s="50"/>
      <c r="K2878" s="50"/>
      <c r="L2878" s="50"/>
      <c r="M2878" s="54"/>
      <c r="N2878" s="226"/>
      <c r="O2878" s="225"/>
      <c r="P2878" s="53"/>
      <c r="Q2878" s="50"/>
      <c r="R2878" s="34"/>
      <c r="S2878" s="34"/>
      <c r="T2878" s="34"/>
    </row>
    <row r="2879" spans="1:20" ht="20.25" hidden="1">
      <c r="A2879" s="50"/>
      <c r="B2879" s="90"/>
      <c r="C2879" s="50"/>
      <c r="D2879" s="50"/>
      <c r="E2879" s="50"/>
      <c r="F2879" s="53"/>
      <c r="G2879" s="70"/>
      <c r="H2879" s="50"/>
      <c r="I2879" s="70"/>
      <c r="J2879" s="50"/>
      <c r="K2879" s="50"/>
      <c r="L2879" s="50"/>
      <c r="M2879" s="54"/>
      <c r="N2879" s="226"/>
      <c r="O2879" s="225"/>
      <c r="P2879" s="53"/>
      <c r="Q2879" s="50"/>
      <c r="R2879" s="34"/>
      <c r="S2879" s="34"/>
      <c r="T2879" s="34"/>
    </row>
    <row r="2880" spans="1:20" ht="20.25" hidden="1">
      <c r="A2880" s="50"/>
      <c r="B2880" s="90"/>
      <c r="C2880" s="50"/>
      <c r="D2880" s="50"/>
      <c r="E2880" s="50"/>
      <c r="F2880" s="53"/>
      <c r="G2880" s="70"/>
      <c r="H2880" s="50"/>
      <c r="I2880" s="70"/>
      <c r="J2880" s="50"/>
      <c r="K2880" s="50"/>
      <c r="L2880" s="50"/>
      <c r="M2880" s="54"/>
      <c r="N2880" s="226"/>
      <c r="O2880" s="225"/>
      <c r="P2880" s="53"/>
      <c r="Q2880" s="50"/>
      <c r="R2880" s="34"/>
      <c r="S2880" s="34"/>
      <c r="T2880" s="34"/>
    </row>
    <row r="2881" spans="1:20" ht="20.25" hidden="1">
      <c r="A2881" s="50"/>
      <c r="B2881" s="90"/>
      <c r="C2881" s="50"/>
      <c r="D2881" s="50"/>
      <c r="E2881" s="50"/>
      <c r="F2881" s="53"/>
      <c r="G2881" s="70"/>
      <c r="H2881" s="50"/>
      <c r="I2881" s="70"/>
      <c r="J2881" s="50"/>
      <c r="K2881" s="50"/>
      <c r="L2881" s="50"/>
      <c r="M2881" s="54"/>
      <c r="N2881" s="226"/>
      <c r="O2881" s="225"/>
      <c r="P2881" s="53"/>
      <c r="Q2881" s="50"/>
      <c r="R2881" s="34"/>
      <c r="S2881" s="34"/>
      <c r="T2881" s="34"/>
    </row>
    <row r="2882" spans="1:20" ht="20.25" hidden="1">
      <c r="A2882" s="50"/>
      <c r="B2882" s="90"/>
      <c r="C2882" s="50"/>
      <c r="D2882" s="50"/>
      <c r="E2882" s="50"/>
      <c r="F2882" s="53"/>
      <c r="G2882" s="70"/>
      <c r="H2882" s="50"/>
      <c r="I2882" s="70"/>
      <c r="J2882" s="50"/>
      <c r="K2882" s="50"/>
      <c r="L2882" s="50"/>
      <c r="M2882" s="54"/>
      <c r="N2882" s="226"/>
      <c r="O2882" s="225"/>
      <c r="P2882" s="53"/>
      <c r="Q2882" s="50"/>
      <c r="R2882" s="34"/>
      <c r="S2882" s="34"/>
      <c r="T2882" s="34"/>
    </row>
    <row r="2883" spans="1:20" ht="20.25" hidden="1">
      <c r="A2883" s="50"/>
      <c r="B2883" s="90"/>
      <c r="C2883" s="50"/>
      <c r="D2883" s="50"/>
      <c r="E2883" s="50"/>
      <c r="F2883" s="53"/>
      <c r="G2883" s="70"/>
      <c r="H2883" s="50"/>
      <c r="I2883" s="70"/>
      <c r="J2883" s="50"/>
      <c r="K2883" s="50"/>
      <c r="L2883" s="50"/>
      <c r="M2883" s="54"/>
      <c r="N2883" s="226"/>
      <c r="O2883" s="225"/>
      <c r="P2883" s="53"/>
      <c r="Q2883" s="50"/>
      <c r="R2883" s="34"/>
      <c r="S2883" s="34"/>
      <c r="T2883" s="34"/>
    </row>
    <row r="2884" spans="1:20" ht="20.25" hidden="1">
      <c r="A2884" s="50"/>
      <c r="B2884" s="90"/>
      <c r="C2884" s="50"/>
      <c r="D2884" s="50"/>
      <c r="E2884" s="50"/>
      <c r="F2884" s="53"/>
      <c r="G2884" s="70"/>
      <c r="H2884" s="50"/>
      <c r="I2884" s="70"/>
      <c r="J2884" s="50"/>
      <c r="K2884" s="50"/>
      <c r="L2884" s="50"/>
      <c r="M2884" s="54"/>
      <c r="N2884" s="226"/>
      <c r="O2884" s="225"/>
      <c r="P2884" s="53"/>
      <c r="Q2884" s="50"/>
      <c r="R2884" s="34"/>
      <c r="S2884" s="34"/>
      <c r="T2884" s="34"/>
    </row>
    <row r="2885" spans="1:20" ht="20.25" hidden="1">
      <c r="A2885" s="50"/>
      <c r="B2885" s="90"/>
      <c r="C2885" s="50"/>
      <c r="D2885" s="50"/>
      <c r="E2885" s="50"/>
      <c r="F2885" s="53"/>
      <c r="G2885" s="70"/>
      <c r="H2885" s="50"/>
      <c r="I2885" s="70"/>
      <c r="J2885" s="50"/>
      <c r="K2885" s="50"/>
      <c r="L2885" s="50"/>
      <c r="M2885" s="54"/>
      <c r="N2885" s="226"/>
      <c r="O2885" s="225"/>
      <c r="P2885" s="53"/>
      <c r="Q2885" s="50"/>
      <c r="R2885" s="34"/>
      <c r="S2885" s="34"/>
      <c r="T2885" s="34"/>
    </row>
    <row r="2886" spans="1:20" ht="20.25" hidden="1">
      <c r="A2886" s="50"/>
      <c r="B2886" s="90"/>
      <c r="C2886" s="50"/>
      <c r="D2886" s="50"/>
      <c r="E2886" s="50"/>
      <c r="F2886" s="53"/>
      <c r="G2886" s="70"/>
      <c r="H2886" s="50"/>
      <c r="I2886" s="70"/>
      <c r="J2886" s="50"/>
      <c r="K2886" s="50"/>
      <c r="L2886" s="50"/>
      <c r="M2886" s="54"/>
      <c r="N2886" s="226"/>
      <c r="O2886" s="225"/>
      <c r="P2886" s="53"/>
      <c r="Q2886" s="50"/>
      <c r="R2886" s="34"/>
      <c r="S2886" s="34"/>
      <c r="T2886" s="34"/>
    </row>
    <row r="2887" spans="1:20" ht="20.25" hidden="1">
      <c r="A2887" s="50"/>
      <c r="B2887" s="90"/>
      <c r="C2887" s="50"/>
      <c r="D2887" s="50"/>
      <c r="E2887" s="50"/>
      <c r="F2887" s="53"/>
      <c r="G2887" s="70"/>
      <c r="H2887" s="50"/>
      <c r="I2887" s="70"/>
      <c r="J2887" s="50"/>
      <c r="K2887" s="50"/>
      <c r="L2887" s="50"/>
      <c r="M2887" s="54"/>
      <c r="N2887" s="226"/>
      <c r="O2887" s="225"/>
      <c r="P2887" s="53"/>
      <c r="Q2887" s="50"/>
      <c r="R2887" s="34"/>
      <c r="S2887" s="34"/>
      <c r="T2887" s="34"/>
    </row>
    <row r="2888" spans="1:20" ht="20.25" hidden="1">
      <c r="A2888" s="50"/>
      <c r="B2888" s="90"/>
      <c r="C2888" s="50"/>
      <c r="D2888" s="50"/>
      <c r="E2888" s="50"/>
      <c r="F2888" s="53"/>
      <c r="G2888" s="70"/>
      <c r="H2888" s="50"/>
      <c r="I2888" s="70"/>
      <c r="J2888" s="50"/>
      <c r="K2888" s="50"/>
      <c r="L2888" s="50"/>
      <c r="M2888" s="54"/>
      <c r="N2888" s="226"/>
      <c r="O2888" s="225"/>
      <c r="P2888" s="53"/>
      <c r="Q2888" s="50"/>
      <c r="R2888" s="34"/>
      <c r="S2888" s="34"/>
      <c r="T2888" s="34"/>
    </row>
    <row r="2889" spans="1:20" ht="20.25" hidden="1">
      <c r="A2889" s="50"/>
      <c r="B2889" s="90"/>
      <c r="C2889" s="50"/>
      <c r="D2889" s="50"/>
      <c r="E2889" s="50"/>
      <c r="F2889" s="53"/>
      <c r="G2889" s="70"/>
      <c r="H2889" s="50"/>
      <c r="I2889" s="70"/>
      <c r="J2889" s="50"/>
      <c r="K2889" s="50"/>
      <c r="L2889" s="50"/>
      <c r="M2889" s="54"/>
      <c r="N2889" s="226"/>
      <c r="O2889" s="225"/>
      <c r="P2889" s="53"/>
      <c r="Q2889" s="50"/>
      <c r="R2889" s="34"/>
      <c r="S2889" s="34"/>
      <c r="T2889" s="34"/>
    </row>
    <row r="2890" spans="1:20" ht="20.25" hidden="1">
      <c r="A2890" s="50"/>
      <c r="B2890" s="90"/>
      <c r="C2890" s="50"/>
      <c r="D2890" s="50"/>
      <c r="E2890" s="50"/>
      <c r="F2890" s="53"/>
      <c r="G2890" s="70"/>
      <c r="H2890" s="50"/>
      <c r="I2890" s="70"/>
      <c r="J2890" s="50"/>
      <c r="K2890" s="50"/>
      <c r="L2890" s="50"/>
      <c r="M2890" s="54"/>
      <c r="N2890" s="226"/>
      <c r="O2890" s="225"/>
      <c r="P2890" s="53"/>
      <c r="Q2890" s="50"/>
      <c r="R2890" s="34"/>
      <c r="S2890" s="34"/>
      <c r="T2890" s="34"/>
    </row>
    <row r="2891" spans="1:20" ht="20.25" hidden="1">
      <c r="A2891" s="50"/>
      <c r="B2891" s="90"/>
      <c r="C2891" s="50"/>
      <c r="D2891" s="50"/>
      <c r="E2891" s="50"/>
      <c r="F2891" s="53"/>
      <c r="G2891" s="70"/>
      <c r="H2891" s="50"/>
      <c r="I2891" s="70"/>
      <c r="J2891" s="50"/>
      <c r="K2891" s="50"/>
      <c r="L2891" s="50"/>
      <c r="M2891" s="54"/>
      <c r="N2891" s="226"/>
      <c r="O2891" s="225"/>
      <c r="P2891" s="53"/>
      <c r="Q2891" s="50"/>
      <c r="R2891" s="34"/>
      <c r="S2891" s="34"/>
      <c r="T2891" s="34"/>
    </row>
    <row r="2892" spans="1:20" ht="20.25" hidden="1">
      <c r="A2892" s="50"/>
      <c r="B2892" s="90"/>
      <c r="C2892" s="50"/>
      <c r="D2892" s="50"/>
      <c r="E2892" s="50"/>
      <c r="F2892" s="53"/>
      <c r="G2892" s="70"/>
      <c r="H2892" s="50"/>
      <c r="I2892" s="70"/>
      <c r="J2892" s="50"/>
      <c r="K2892" s="50"/>
      <c r="L2892" s="50"/>
      <c r="M2892" s="54"/>
      <c r="N2892" s="226"/>
      <c r="O2892" s="225"/>
      <c r="P2892" s="53"/>
      <c r="Q2892" s="50"/>
      <c r="R2892" s="34"/>
      <c r="S2892" s="34"/>
      <c r="T2892" s="34"/>
    </row>
    <row r="2893" spans="1:20" ht="20.25" hidden="1">
      <c r="A2893" s="50"/>
      <c r="B2893" s="90"/>
      <c r="C2893" s="50"/>
      <c r="D2893" s="50"/>
      <c r="E2893" s="50"/>
      <c r="F2893" s="53"/>
      <c r="G2893" s="70"/>
      <c r="H2893" s="50"/>
      <c r="I2893" s="70"/>
      <c r="J2893" s="50"/>
      <c r="K2893" s="50"/>
      <c r="L2893" s="50"/>
      <c r="M2893" s="54"/>
      <c r="N2893" s="226"/>
      <c r="O2893" s="225"/>
      <c r="P2893" s="53"/>
      <c r="Q2893" s="50"/>
      <c r="R2893" s="34"/>
      <c r="S2893" s="34"/>
      <c r="T2893" s="34"/>
    </row>
    <row r="2894" spans="1:20" ht="20.25" hidden="1">
      <c r="A2894" s="50"/>
      <c r="B2894" s="90"/>
      <c r="C2894" s="50"/>
      <c r="D2894" s="50"/>
      <c r="E2894" s="50"/>
      <c r="F2894" s="53"/>
      <c r="G2894" s="70"/>
      <c r="H2894" s="50"/>
      <c r="I2894" s="70"/>
      <c r="J2894" s="50"/>
      <c r="K2894" s="50"/>
      <c r="L2894" s="50"/>
      <c r="M2894" s="54"/>
      <c r="N2894" s="226"/>
      <c r="O2894" s="225"/>
      <c r="P2894" s="53"/>
      <c r="Q2894" s="50"/>
      <c r="R2894" s="34"/>
      <c r="S2894" s="34"/>
      <c r="T2894" s="34"/>
    </row>
    <row r="2895" spans="1:20" ht="20.25" hidden="1">
      <c r="A2895" s="50"/>
      <c r="B2895" s="90"/>
      <c r="C2895" s="50"/>
      <c r="D2895" s="50"/>
      <c r="E2895" s="50"/>
      <c r="F2895" s="53"/>
      <c r="G2895" s="70"/>
      <c r="H2895" s="50"/>
      <c r="I2895" s="70"/>
      <c r="J2895" s="50"/>
      <c r="K2895" s="50"/>
      <c r="L2895" s="50"/>
      <c r="M2895" s="54"/>
      <c r="N2895" s="226"/>
      <c r="O2895" s="225"/>
      <c r="P2895" s="53"/>
      <c r="Q2895" s="50"/>
      <c r="R2895" s="34"/>
      <c r="S2895" s="34"/>
      <c r="T2895" s="34"/>
    </row>
    <row r="2896" spans="1:20" ht="20.25" hidden="1">
      <c r="A2896" s="50"/>
      <c r="B2896" s="90"/>
      <c r="C2896" s="50"/>
      <c r="D2896" s="50"/>
      <c r="E2896" s="50"/>
      <c r="F2896" s="53"/>
      <c r="G2896" s="70"/>
      <c r="H2896" s="50"/>
      <c r="I2896" s="70"/>
      <c r="J2896" s="50"/>
      <c r="K2896" s="50"/>
      <c r="L2896" s="50"/>
      <c r="M2896" s="54"/>
      <c r="N2896" s="226"/>
      <c r="O2896" s="225"/>
      <c r="P2896" s="53"/>
      <c r="Q2896" s="50"/>
      <c r="R2896" s="34"/>
      <c r="S2896" s="34"/>
      <c r="T2896" s="34"/>
    </row>
    <row r="2897" spans="1:20" ht="20.25" hidden="1">
      <c r="A2897" s="50"/>
      <c r="B2897" s="90"/>
      <c r="C2897" s="50"/>
      <c r="D2897" s="50"/>
      <c r="E2897" s="50"/>
      <c r="F2897" s="53"/>
      <c r="G2897" s="70"/>
      <c r="H2897" s="50"/>
      <c r="I2897" s="70"/>
      <c r="J2897" s="50"/>
      <c r="K2897" s="50"/>
      <c r="L2897" s="50"/>
      <c r="M2897" s="54"/>
      <c r="N2897" s="226"/>
      <c r="O2897" s="225"/>
      <c r="P2897" s="53"/>
      <c r="Q2897" s="50"/>
      <c r="R2897" s="34"/>
      <c r="S2897" s="34"/>
      <c r="T2897" s="34"/>
    </row>
    <row r="2898" spans="1:20" ht="20.25" hidden="1">
      <c r="A2898" s="50"/>
      <c r="B2898" s="90"/>
      <c r="C2898" s="50"/>
      <c r="D2898" s="50"/>
      <c r="E2898" s="50"/>
      <c r="F2898" s="53"/>
      <c r="G2898" s="70"/>
      <c r="H2898" s="50"/>
      <c r="I2898" s="70"/>
      <c r="J2898" s="50"/>
      <c r="K2898" s="50"/>
      <c r="L2898" s="50"/>
      <c r="M2898" s="54"/>
      <c r="N2898" s="226"/>
      <c r="O2898" s="225"/>
      <c r="P2898" s="53"/>
      <c r="Q2898" s="50"/>
      <c r="R2898" s="34"/>
      <c r="S2898" s="34"/>
      <c r="T2898" s="34"/>
    </row>
    <row r="2899" spans="1:20" ht="20.25" hidden="1">
      <c r="A2899" s="50"/>
      <c r="B2899" s="90"/>
      <c r="C2899" s="50"/>
      <c r="D2899" s="50"/>
      <c r="E2899" s="50"/>
      <c r="F2899" s="53"/>
      <c r="G2899" s="70"/>
      <c r="H2899" s="50"/>
      <c r="I2899" s="70"/>
      <c r="J2899" s="50"/>
      <c r="K2899" s="50"/>
      <c r="L2899" s="50"/>
      <c r="M2899" s="54"/>
      <c r="N2899" s="226"/>
      <c r="O2899" s="225"/>
      <c r="P2899" s="53"/>
      <c r="Q2899" s="50"/>
      <c r="R2899" s="34"/>
      <c r="S2899" s="34"/>
      <c r="T2899" s="34"/>
    </row>
    <row r="2900" spans="1:20" ht="20.25" hidden="1">
      <c r="A2900" s="50"/>
      <c r="B2900" s="90"/>
      <c r="C2900" s="50"/>
      <c r="D2900" s="50"/>
      <c r="E2900" s="50"/>
      <c r="F2900" s="53"/>
      <c r="G2900" s="70"/>
      <c r="H2900" s="50"/>
      <c r="I2900" s="70"/>
      <c r="J2900" s="50"/>
      <c r="K2900" s="50"/>
      <c r="L2900" s="50"/>
      <c r="M2900" s="54"/>
      <c r="N2900" s="226"/>
      <c r="O2900" s="225"/>
      <c r="P2900" s="53"/>
      <c r="Q2900" s="50"/>
      <c r="R2900" s="34"/>
      <c r="S2900" s="34"/>
      <c r="T2900" s="34"/>
    </row>
    <row r="2901" spans="1:20" ht="20.25" hidden="1">
      <c r="A2901" s="50"/>
      <c r="B2901" s="90"/>
      <c r="C2901" s="50"/>
      <c r="D2901" s="50"/>
      <c r="E2901" s="50"/>
      <c r="F2901" s="53"/>
      <c r="G2901" s="70"/>
      <c r="H2901" s="50"/>
      <c r="I2901" s="70"/>
      <c r="J2901" s="50"/>
      <c r="K2901" s="50"/>
      <c r="L2901" s="50"/>
      <c r="M2901" s="54"/>
      <c r="N2901" s="226"/>
      <c r="O2901" s="225"/>
      <c r="P2901" s="53"/>
      <c r="Q2901" s="50"/>
      <c r="R2901" s="34"/>
      <c r="S2901" s="34"/>
      <c r="T2901" s="34"/>
    </row>
    <row r="2902" spans="1:20" ht="20.25" hidden="1">
      <c r="A2902" s="50"/>
      <c r="B2902" s="90"/>
      <c r="C2902" s="50"/>
      <c r="D2902" s="50"/>
      <c r="E2902" s="50"/>
      <c r="F2902" s="53"/>
      <c r="G2902" s="70"/>
      <c r="H2902" s="50"/>
      <c r="I2902" s="70"/>
      <c r="J2902" s="50"/>
      <c r="K2902" s="50"/>
      <c r="L2902" s="50"/>
      <c r="M2902" s="54"/>
      <c r="N2902" s="226"/>
      <c r="O2902" s="225"/>
      <c r="P2902" s="53"/>
      <c r="Q2902" s="50"/>
      <c r="R2902" s="34"/>
      <c r="S2902" s="34"/>
      <c r="T2902" s="34"/>
    </row>
    <row r="2903" spans="1:20" ht="20.25" hidden="1">
      <c r="A2903" s="50"/>
      <c r="B2903" s="90"/>
      <c r="C2903" s="50"/>
      <c r="D2903" s="50"/>
      <c r="E2903" s="50"/>
      <c r="F2903" s="53"/>
      <c r="G2903" s="70"/>
      <c r="H2903" s="50"/>
      <c r="I2903" s="70"/>
      <c r="J2903" s="50"/>
      <c r="K2903" s="50"/>
      <c r="L2903" s="50"/>
      <c r="M2903" s="54"/>
      <c r="N2903" s="226"/>
      <c r="O2903" s="225"/>
      <c r="P2903" s="53"/>
      <c r="Q2903" s="50"/>
      <c r="R2903" s="34"/>
      <c r="S2903" s="34"/>
      <c r="T2903" s="34"/>
    </row>
    <row r="2904" spans="1:20" ht="20.25" hidden="1">
      <c r="A2904" s="50"/>
      <c r="B2904" s="90"/>
      <c r="C2904" s="50"/>
      <c r="D2904" s="50"/>
      <c r="E2904" s="50"/>
      <c r="F2904" s="53"/>
      <c r="G2904" s="70"/>
      <c r="H2904" s="50"/>
      <c r="I2904" s="70"/>
      <c r="J2904" s="50"/>
      <c r="K2904" s="50"/>
      <c r="L2904" s="50"/>
      <c r="M2904" s="54"/>
      <c r="N2904" s="226"/>
      <c r="O2904" s="225"/>
      <c r="P2904" s="53"/>
      <c r="Q2904" s="50"/>
      <c r="R2904" s="34"/>
      <c r="S2904" s="34"/>
      <c r="T2904" s="34"/>
    </row>
    <row r="2905" spans="1:20" ht="20.25" hidden="1">
      <c r="A2905" s="50"/>
      <c r="B2905" s="90"/>
      <c r="C2905" s="50"/>
      <c r="D2905" s="50"/>
      <c r="E2905" s="50"/>
      <c r="F2905" s="53"/>
      <c r="G2905" s="70"/>
      <c r="H2905" s="50"/>
      <c r="I2905" s="70"/>
      <c r="J2905" s="50"/>
      <c r="K2905" s="50"/>
      <c r="L2905" s="50"/>
      <c r="M2905" s="54"/>
      <c r="N2905" s="226"/>
      <c r="O2905" s="225"/>
      <c r="P2905" s="53"/>
      <c r="Q2905" s="50"/>
      <c r="R2905" s="34"/>
      <c r="S2905" s="34"/>
      <c r="T2905" s="34"/>
    </row>
    <row r="2906" spans="1:20" ht="20.25" hidden="1">
      <c r="A2906" s="50"/>
      <c r="B2906" s="90"/>
      <c r="C2906" s="50"/>
      <c r="D2906" s="50"/>
      <c r="E2906" s="50"/>
      <c r="F2906" s="53"/>
      <c r="G2906" s="70"/>
      <c r="H2906" s="50"/>
      <c r="I2906" s="70"/>
      <c r="J2906" s="50"/>
      <c r="K2906" s="50"/>
      <c r="L2906" s="50"/>
      <c r="M2906" s="54"/>
      <c r="N2906" s="226"/>
      <c r="O2906" s="225"/>
      <c r="P2906" s="53"/>
      <c r="Q2906" s="50"/>
      <c r="R2906" s="34"/>
      <c r="S2906" s="34"/>
      <c r="T2906" s="34"/>
    </row>
    <row r="2907" spans="1:20" ht="20.25" hidden="1">
      <c r="A2907" s="50"/>
      <c r="B2907" s="90"/>
      <c r="C2907" s="50"/>
      <c r="D2907" s="50"/>
      <c r="E2907" s="50"/>
      <c r="F2907" s="53"/>
      <c r="G2907" s="70"/>
      <c r="H2907" s="50"/>
      <c r="I2907" s="70"/>
      <c r="J2907" s="50"/>
      <c r="K2907" s="50"/>
      <c r="L2907" s="50"/>
      <c r="M2907" s="54"/>
      <c r="N2907" s="226"/>
      <c r="O2907" s="225"/>
      <c r="P2907" s="53"/>
      <c r="Q2907" s="50"/>
      <c r="R2907" s="34"/>
      <c r="S2907" s="34"/>
      <c r="T2907" s="34"/>
    </row>
    <row r="2908" spans="1:20" ht="20.25" hidden="1">
      <c r="A2908" s="50"/>
      <c r="B2908" s="90"/>
      <c r="C2908" s="50"/>
      <c r="D2908" s="50"/>
      <c r="E2908" s="50"/>
      <c r="F2908" s="53"/>
      <c r="G2908" s="70"/>
      <c r="H2908" s="50"/>
      <c r="I2908" s="70"/>
      <c r="J2908" s="50"/>
      <c r="K2908" s="50"/>
      <c r="L2908" s="50"/>
      <c r="M2908" s="54"/>
      <c r="N2908" s="226"/>
      <c r="O2908" s="225"/>
      <c r="P2908" s="53"/>
      <c r="Q2908" s="50"/>
      <c r="R2908" s="34"/>
      <c r="S2908" s="34"/>
      <c r="T2908" s="34"/>
    </row>
    <row r="2909" spans="1:20" ht="20.25" hidden="1">
      <c r="A2909" s="50"/>
      <c r="B2909" s="90"/>
      <c r="C2909" s="50"/>
      <c r="D2909" s="50"/>
      <c r="E2909" s="50"/>
      <c r="F2909" s="53"/>
      <c r="G2909" s="70"/>
      <c r="H2909" s="50"/>
      <c r="I2909" s="70"/>
      <c r="J2909" s="50"/>
      <c r="K2909" s="50"/>
      <c r="L2909" s="50"/>
      <c r="M2909" s="54"/>
      <c r="N2909" s="226"/>
      <c r="O2909" s="225"/>
      <c r="P2909" s="53"/>
      <c r="Q2909" s="50"/>
      <c r="R2909" s="34"/>
      <c r="S2909" s="34"/>
      <c r="T2909" s="34"/>
    </row>
    <row r="2910" spans="1:20" ht="20.25" hidden="1">
      <c r="A2910" s="50"/>
      <c r="B2910" s="90"/>
      <c r="C2910" s="50"/>
      <c r="D2910" s="50"/>
      <c r="E2910" s="50"/>
      <c r="F2910" s="53"/>
      <c r="G2910" s="70"/>
      <c r="H2910" s="50"/>
      <c r="I2910" s="70"/>
      <c r="J2910" s="50"/>
      <c r="K2910" s="50"/>
      <c r="L2910" s="50"/>
      <c r="M2910" s="54"/>
      <c r="N2910" s="226"/>
      <c r="O2910" s="225"/>
      <c r="P2910" s="53"/>
      <c r="Q2910" s="50"/>
      <c r="R2910" s="34"/>
      <c r="S2910" s="34"/>
      <c r="T2910" s="34"/>
    </row>
    <row r="2911" spans="1:20" ht="20.25" hidden="1">
      <c r="A2911" s="50"/>
      <c r="B2911" s="90"/>
      <c r="C2911" s="50"/>
      <c r="D2911" s="50"/>
      <c r="E2911" s="50"/>
      <c r="F2911" s="53"/>
      <c r="G2911" s="70"/>
      <c r="H2911" s="50"/>
      <c r="I2911" s="70"/>
      <c r="J2911" s="50"/>
      <c r="K2911" s="50"/>
      <c r="L2911" s="50"/>
      <c r="M2911" s="54"/>
      <c r="N2911" s="226"/>
      <c r="O2911" s="225"/>
      <c r="P2911" s="53"/>
      <c r="Q2911" s="50"/>
      <c r="R2911" s="34"/>
      <c r="S2911" s="34"/>
      <c r="T2911" s="34"/>
    </row>
    <row r="2912" spans="1:20" ht="20.25" hidden="1">
      <c r="A2912" s="50"/>
      <c r="B2912" s="90"/>
      <c r="C2912" s="50"/>
      <c r="D2912" s="50"/>
      <c r="E2912" s="50"/>
      <c r="F2912" s="53"/>
      <c r="G2912" s="70"/>
      <c r="H2912" s="50"/>
      <c r="I2912" s="70"/>
      <c r="J2912" s="50"/>
      <c r="K2912" s="50"/>
      <c r="L2912" s="50"/>
      <c r="M2912" s="54"/>
      <c r="N2912" s="226"/>
      <c r="O2912" s="225"/>
      <c r="P2912" s="53"/>
      <c r="Q2912" s="50"/>
      <c r="R2912" s="34"/>
      <c r="S2912" s="34"/>
      <c r="T2912" s="34"/>
    </row>
    <row r="2913" spans="1:20" ht="20.25" hidden="1">
      <c r="A2913" s="50"/>
      <c r="B2913" s="90"/>
      <c r="C2913" s="50"/>
      <c r="D2913" s="50"/>
      <c r="E2913" s="50"/>
      <c r="F2913" s="53"/>
      <c r="G2913" s="70"/>
      <c r="H2913" s="50"/>
      <c r="I2913" s="70"/>
      <c r="J2913" s="50"/>
      <c r="K2913" s="50"/>
      <c r="L2913" s="50"/>
      <c r="M2913" s="54"/>
      <c r="N2913" s="226"/>
      <c r="O2913" s="225"/>
      <c r="P2913" s="53"/>
      <c r="Q2913" s="50"/>
      <c r="R2913" s="34"/>
      <c r="S2913" s="34"/>
      <c r="T2913" s="34"/>
    </row>
    <row r="2914" spans="1:20" ht="20.25" hidden="1">
      <c r="A2914" s="50"/>
      <c r="B2914" s="90"/>
      <c r="C2914" s="50"/>
      <c r="D2914" s="50"/>
      <c r="E2914" s="50"/>
      <c r="F2914" s="53"/>
      <c r="G2914" s="70"/>
      <c r="H2914" s="50"/>
      <c r="I2914" s="70"/>
      <c r="J2914" s="50"/>
      <c r="K2914" s="50"/>
      <c r="L2914" s="50"/>
      <c r="M2914" s="54"/>
      <c r="N2914" s="226"/>
      <c r="O2914" s="225"/>
      <c r="P2914" s="53"/>
      <c r="Q2914" s="50"/>
      <c r="R2914" s="34"/>
      <c r="S2914" s="34"/>
      <c r="T2914" s="34"/>
    </row>
    <row r="2915" spans="1:20" ht="20.25" hidden="1">
      <c r="A2915" s="50"/>
      <c r="B2915" s="90"/>
      <c r="C2915" s="50"/>
      <c r="D2915" s="50"/>
      <c r="E2915" s="50"/>
      <c r="F2915" s="53"/>
      <c r="G2915" s="70"/>
      <c r="H2915" s="50"/>
      <c r="I2915" s="70"/>
      <c r="J2915" s="50"/>
      <c r="K2915" s="50"/>
      <c r="L2915" s="50"/>
      <c r="M2915" s="54"/>
      <c r="N2915" s="226"/>
      <c r="O2915" s="225"/>
      <c r="P2915" s="53"/>
      <c r="Q2915" s="50"/>
      <c r="R2915" s="34"/>
      <c r="S2915" s="34"/>
      <c r="T2915" s="34"/>
    </row>
    <row r="2916" spans="1:20" ht="20.25" hidden="1">
      <c r="A2916" s="50"/>
      <c r="B2916" s="90"/>
      <c r="C2916" s="50"/>
      <c r="D2916" s="50"/>
      <c r="E2916" s="50"/>
      <c r="F2916" s="53"/>
      <c r="G2916" s="70"/>
      <c r="H2916" s="50"/>
      <c r="I2916" s="70"/>
      <c r="J2916" s="50"/>
      <c r="K2916" s="50"/>
      <c r="L2916" s="50"/>
      <c r="M2916" s="54"/>
      <c r="N2916" s="226"/>
      <c r="O2916" s="225"/>
      <c r="P2916" s="53"/>
      <c r="Q2916" s="50"/>
      <c r="R2916" s="34"/>
      <c r="S2916" s="34"/>
      <c r="T2916" s="34"/>
    </row>
    <row r="2917" spans="1:20" ht="20.25" hidden="1">
      <c r="A2917" s="50"/>
      <c r="B2917" s="90"/>
      <c r="C2917" s="50"/>
      <c r="D2917" s="50"/>
      <c r="E2917" s="50"/>
      <c r="F2917" s="53"/>
      <c r="G2917" s="70"/>
      <c r="H2917" s="50"/>
      <c r="I2917" s="70"/>
      <c r="J2917" s="50"/>
      <c r="K2917" s="50"/>
      <c r="L2917" s="50"/>
      <c r="M2917" s="54"/>
      <c r="N2917" s="226"/>
      <c r="O2917" s="225"/>
      <c r="P2917" s="53"/>
      <c r="Q2917" s="50"/>
      <c r="R2917" s="34"/>
      <c r="S2917" s="34"/>
      <c r="T2917" s="34"/>
    </row>
    <row r="2918" spans="1:20" ht="20.25" hidden="1">
      <c r="A2918" s="50"/>
      <c r="B2918" s="90"/>
      <c r="C2918" s="50"/>
      <c r="D2918" s="50"/>
      <c r="E2918" s="50"/>
      <c r="F2918" s="53"/>
      <c r="G2918" s="50"/>
      <c r="H2918" s="50"/>
      <c r="I2918" s="70"/>
      <c r="J2918" s="50"/>
      <c r="K2918" s="50"/>
      <c r="L2918" s="50"/>
      <c r="M2918" s="54"/>
      <c r="N2918" s="226"/>
      <c r="O2918" s="225"/>
      <c r="P2918" s="53"/>
      <c r="Q2918" s="50"/>
      <c r="R2918" s="34"/>
      <c r="S2918" s="34"/>
      <c r="T2918" s="34"/>
    </row>
    <row r="2919" spans="1:20" ht="20.25" hidden="1">
      <c r="A2919" s="50"/>
      <c r="B2919" s="90"/>
      <c r="C2919" s="50"/>
      <c r="D2919" s="50"/>
      <c r="E2919" s="50"/>
      <c r="F2919" s="53"/>
      <c r="G2919" s="50"/>
      <c r="H2919" s="50"/>
      <c r="I2919" s="70"/>
      <c r="J2919" s="50"/>
      <c r="K2919" s="50"/>
      <c r="L2919" s="50"/>
      <c r="M2919" s="54"/>
      <c r="N2919" s="226"/>
      <c r="O2919" s="225"/>
      <c r="P2919" s="53"/>
      <c r="Q2919" s="50"/>
      <c r="R2919" s="34"/>
      <c r="S2919" s="34"/>
      <c r="T2919" s="34"/>
    </row>
    <row r="2920" spans="1:20" ht="20.25" hidden="1">
      <c r="A2920" s="50"/>
      <c r="B2920" s="90"/>
      <c r="C2920" s="50"/>
      <c r="D2920" s="50"/>
      <c r="E2920" s="50"/>
      <c r="F2920" s="53"/>
      <c r="G2920" s="50"/>
      <c r="H2920" s="50"/>
      <c r="I2920" s="70"/>
      <c r="J2920" s="50"/>
      <c r="K2920" s="50"/>
      <c r="L2920" s="50"/>
      <c r="M2920" s="54"/>
      <c r="N2920" s="226"/>
      <c r="O2920" s="225"/>
      <c r="P2920" s="53"/>
      <c r="Q2920" s="50"/>
      <c r="R2920" s="34"/>
      <c r="S2920" s="34"/>
      <c r="T2920" s="34"/>
    </row>
    <row r="2921" spans="1:20" ht="20.25" hidden="1">
      <c r="A2921" s="50"/>
      <c r="B2921" s="90"/>
      <c r="C2921" s="50"/>
      <c r="D2921" s="50"/>
      <c r="E2921" s="50"/>
      <c r="F2921" s="53"/>
      <c r="G2921" s="70"/>
      <c r="H2921" s="50"/>
      <c r="I2921" s="70"/>
      <c r="J2921" s="50"/>
      <c r="K2921" s="50"/>
      <c r="L2921" s="50"/>
      <c r="M2921" s="54"/>
      <c r="N2921" s="226"/>
      <c r="O2921" s="225"/>
      <c r="P2921" s="53"/>
      <c r="Q2921" s="50"/>
      <c r="R2921" s="34"/>
      <c r="S2921" s="34"/>
      <c r="T2921" s="34"/>
    </row>
    <row r="2922" spans="1:20" ht="20.25" hidden="1">
      <c r="A2922" s="50"/>
      <c r="B2922" s="90"/>
      <c r="C2922" s="50"/>
      <c r="D2922" s="50"/>
      <c r="E2922" s="50"/>
      <c r="F2922" s="53"/>
      <c r="G2922" s="70"/>
      <c r="H2922" s="50"/>
      <c r="I2922" s="70"/>
      <c r="J2922" s="50"/>
      <c r="K2922" s="50"/>
      <c r="L2922" s="50"/>
      <c r="M2922" s="54"/>
      <c r="N2922" s="226"/>
      <c r="O2922" s="225"/>
      <c r="P2922" s="53"/>
      <c r="Q2922" s="50"/>
      <c r="R2922" s="34"/>
      <c r="S2922" s="34"/>
      <c r="T2922" s="34"/>
    </row>
    <row r="2923" spans="1:20" ht="20.25" hidden="1">
      <c r="A2923" s="50"/>
      <c r="B2923" s="90"/>
      <c r="C2923" s="50"/>
      <c r="D2923" s="50"/>
      <c r="E2923" s="50"/>
      <c r="F2923" s="53"/>
      <c r="G2923" s="70"/>
      <c r="H2923" s="50"/>
      <c r="I2923" s="70"/>
      <c r="J2923" s="50"/>
      <c r="K2923" s="50"/>
      <c r="L2923" s="50"/>
      <c r="M2923" s="54"/>
      <c r="N2923" s="226"/>
      <c r="O2923" s="225"/>
      <c r="P2923" s="53"/>
      <c r="Q2923" s="50"/>
      <c r="R2923" s="34"/>
      <c r="S2923" s="34"/>
      <c r="T2923" s="34"/>
    </row>
    <row r="2924" spans="1:20" ht="20.25" hidden="1">
      <c r="A2924" s="50"/>
      <c r="B2924" s="90"/>
      <c r="C2924" s="50"/>
      <c r="D2924" s="50"/>
      <c r="E2924" s="50"/>
      <c r="F2924" s="53"/>
      <c r="G2924" s="70"/>
      <c r="H2924" s="50"/>
      <c r="I2924" s="70"/>
      <c r="J2924" s="50"/>
      <c r="K2924" s="50"/>
      <c r="L2924" s="50"/>
      <c r="M2924" s="54"/>
      <c r="N2924" s="226"/>
      <c r="O2924" s="225"/>
      <c r="P2924" s="53"/>
      <c r="Q2924" s="50"/>
      <c r="R2924" s="34"/>
      <c r="S2924" s="34"/>
      <c r="T2924" s="34"/>
    </row>
    <row r="2925" spans="1:20" ht="20.25" hidden="1">
      <c r="A2925" s="50"/>
      <c r="B2925" s="90"/>
      <c r="C2925" s="50"/>
      <c r="D2925" s="50"/>
      <c r="E2925" s="50"/>
      <c r="F2925" s="53"/>
      <c r="G2925" s="70"/>
      <c r="H2925" s="50"/>
      <c r="I2925" s="70"/>
      <c r="J2925" s="50"/>
      <c r="K2925" s="50"/>
      <c r="L2925" s="50"/>
      <c r="M2925" s="54"/>
      <c r="N2925" s="226"/>
      <c r="O2925" s="225"/>
      <c r="P2925" s="53"/>
      <c r="Q2925" s="50"/>
      <c r="R2925" s="34"/>
      <c r="S2925" s="34"/>
      <c r="T2925" s="34"/>
    </row>
    <row r="2926" spans="1:20" ht="20.25" hidden="1">
      <c r="A2926" s="50"/>
      <c r="B2926" s="90"/>
      <c r="C2926" s="50"/>
      <c r="D2926" s="50"/>
      <c r="E2926" s="50"/>
      <c r="F2926" s="53"/>
      <c r="G2926" s="70"/>
      <c r="H2926" s="50"/>
      <c r="I2926" s="70"/>
      <c r="J2926" s="50"/>
      <c r="K2926" s="50"/>
      <c r="L2926" s="50"/>
      <c r="M2926" s="54"/>
      <c r="N2926" s="226"/>
      <c r="O2926" s="225"/>
      <c r="P2926" s="53"/>
      <c r="Q2926" s="50"/>
      <c r="R2926" s="34"/>
      <c r="S2926" s="34"/>
      <c r="T2926" s="34"/>
    </row>
    <row r="2927" spans="1:20" ht="20.25" hidden="1">
      <c r="A2927" s="50"/>
      <c r="B2927" s="90"/>
      <c r="C2927" s="50"/>
      <c r="D2927" s="50"/>
      <c r="E2927" s="50"/>
      <c r="F2927" s="53"/>
      <c r="G2927" s="70"/>
      <c r="H2927" s="50"/>
      <c r="I2927" s="70"/>
      <c r="J2927" s="50"/>
      <c r="K2927" s="50"/>
      <c r="L2927" s="50"/>
      <c r="M2927" s="54"/>
      <c r="N2927" s="226"/>
      <c r="O2927" s="225"/>
      <c r="P2927" s="53"/>
      <c r="Q2927" s="50"/>
      <c r="R2927" s="34"/>
      <c r="S2927" s="34"/>
      <c r="T2927" s="34"/>
    </row>
    <row r="2928" spans="1:20" ht="20.25" hidden="1">
      <c r="A2928" s="50"/>
      <c r="B2928" s="90"/>
      <c r="C2928" s="50"/>
      <c r="D2928" s="50"/>
      <c r="E2928" s="50"/>
      <c r="F2928" s="53"/>
      <c r="G2928" s="70"/>
      <c r="H2928" s="50"/>
      <c r="I2928" s="70"/>
      <c r="J2928" s="50"/>
      <c r="K2928" s="50"/>
      <c r="L2928" s="50"/>
      <c r="M2928" s="54"/>
      <c r="N2928" s="226"/>
      <c r="O2928" s="225"/>
      <c r="P2928" s="53"/>
      <c r="Q2928" s="50"/>
      <c r="R2928" s="34"/>
      <c r="S2928" s="34"/>
      <c r="T2928" s="34"/>
    </row>
    <row r="2929" spans="1:20" ht="20.25" hidden="1">
      <c r="A2929" s="50"/>
      <c r="B2929" s="90"/>
      <c r="C2929" s="50"/>
      <c r="D2929" s="50"/>
      <c r="E2929" s="50"/>
      <c r="F2929" s="53"/>
      <c r="G2929" s="70"/>
      <c r="H2929" s="50"/>
      <c r="I2929" s="70"/>
      <c r="J2929" s="50"/>
      <c r="K2929" s="50"/>
      <c r="L2929" s="50"/>
      <c r="M2929" s="54"/>
      <c r="N2929" s="226"/>
      <c r="O2929" s="225"/>
      <c r="P2929" s="53"/>
      <c r="Q2929" s="50"/>
      <c r="R2929" s="34"/>
      <c r="S2929" s="34"/>
      <c r="T2929" s="34"/>
    </row>
    <row r="2930" spans="1:20" ht="20.25" hidden="1">
      <c r="A2930" s="50"/>
      <c r="B2930" s="90"/>
      <c r="C2930" s="50"/>
      <c r="D2930" s="50"/>
      <c r="E2930" s="50"/>
      <c r="F2930" s="53"/>
      <c r="G2930" s="70"/>
      <c r="H2930" s="50"/>
      <c r="I2930" s="70"/>
      <c r="J2930" s="50"/>
      <c r="K2930" s="50"/>
      <c r="L2930" s="50"/>
      <c r="M2930" s="54"/>
      <c r="N2930" s="226"/>
      <c r="O2930" s="225"/>
      <c r="P2930" s="53"/>
      <c r="Q2930" s="50"/>
      <c r="R2930" s="34"/>
      <c r="S2930" s="34"/>
      <c r="T2930" s="34"/>
    </row>
    <row r="2931" spans="1:20" ht="20.25" hidden="1">
      <c r="A2931" s="50"/>
      <c r="B2931" s="90"/>
      <c r="C2931" s="50"/>
      <c r="D2931" s="50"/>
      <c r="E2931" s="50"/>
      <c r="F2931" s="53"/>
      <c r="G2931" s="70"/>
      <c r="H2931" s="50"/>
      <c r="I2931" s="70"/>
      <c r="J2931" s="50"/>
      <c r="K2931" s="50"/>
      <c r="L2931" s="50"/>
      <c r="M2931" s="54"/>
      <c r="N2931" s="226"/>
      <c r="O2931" s="225"/>
      <c r="P2931" s="53"/>
      <c r="Q2931" s="50"/>
      <c r="R2931" s="34"/>
      <c r="S2931" s="34"/>
      <c r="T2931" s="34"/>
    </row>
    <row r="2932" spans="1:20" ht="20.25" hidden="1">
      <c r="A2932" s="50"/>
      <c r="B2932" s="90"/>
      <c r="C2932" s="50"/>
      <c r="D2932" s="50"/>
      <c r="E2932" s="50"/>
      <c r="F2932" s="53"/>
      <c r="G2932" s="70"/>
      <c r="H2932" s="50"/>
      <c r="I2932" s="70"/>
      <c r="J2932" s="50"/>
      <c r="K2932" s="50"/>
      <c r="L2932" s="50"/>
      <c r="M2932" s="54"/>
      <c r="N2932" s="226"/>
      <c r="O2932" s="225"/>
      <c r="P2932" s="53"/>
      <c r="Q2932" s="50"/>
      <c r="R2932" s="34"/>
      <c r="S2932" s="34"/>
      <c r="T2932" s="34"/>
    </row>
    <row r="2933" spans="1:20" ht="20.25" hidden="1">
      <c r="A2933" s="50"/>
      <c r="B2933" s="90"/>
      <c r="C2933" s="50"/>
      <c r="D2933" s="50"/>
      <c r="E2933" s="50"/>
      <c r="F2933" s="53"/>
      <c r="G2933" s="70"/>
      <c r="H2933" s="50"/>
      <c r="I2933" s="70"/>
      <c r="J2933" s="50"/>
      <c r="K2933" s="50"/>
      <c r="L2933" s="50"/>
      <c r="M2933" s="54"/>
      <c r="N2933" s="226"/>
      <c r="O2933" s="225"/>
      <c r="P2933" s="53"/>
      <c r="Q2933" s="50"/>
      <c r="R2933" s="34"/>
      <c r="S2933" s="34"/>
      <c r="T2933" s="34"/>
    </row>
    <row r="2934" spans="1:20" ht="20.25" hidden="1">
      <c r="A2934" s="50"/>
      <c r="B2934" s="90"/>
      <c r="C2934" s="50"/>
      <c r="D2934" s="50"/>
      <c r="E2934" s="50"/>
      <c r="F2934" s="53"/>
      <c r="G2934" s="70"/>
      <c r="H2934" s="50"/>
      <c r="I2934" s="70"/>
      <c r="J2934" s="50"/>
      <c r="K2934" s="50"/>
      <c r="L2934" s="50"/>
      <c r="M2934" s="54"/>
      <c r="N2934" s="226"/>
      <c r="O2934" s="225"/>
      <c r="P2934" s="53"/>
      <c r="Q2934" s="50"/>
      <c r="R2934" s="34"/>
      <c r="S2934" s="34"/>
      <c r="T2934" s="34"/>
    </row>
    <row r="2935" spans="1:20" ht="20.25" hidden="1">
      <c r="A2935" s="50"/>
      <c r="B2935" s="90"/>
      <c r="C2935" s="50"/>
      <c r="D2935" s="50"/>
      <c r="E2935" s="50"/>
      <c r="F2935" s="53"/>
      <c r="G2935" s="70"/>
      <c r="H2935" s="50"/>
      <c r="I2935" s="70"/>
      <c r="J2935" s="50"/>
      <c r="K2935" s="50"/>
      <c r="L2935" s="50"/>
      <c r="M2935" s="54"/>
      <c r="N2935" s="226"/>
      <c r="O2935" s="225"/>
      <c r="P2935" s="53"/>
      <c r="Q2935" s="50"/>
      <c r="R2935" s="34"/>
      <c r="S2935" s="34"/>
      <c r="T2935" s="34"/>
    </row>
    <row r="2936" spans="1:20" ht="20.25" hidden="1">
      <c r="A2936" s="50"/>
      <c r="B2936" s="90"/>
      <c r="C2936" s="50"/>
      <c r="D2936" s="50"/>
      <c r="E2936" s="50"/>
      <c r="F2936" s="53"/>
      <c r="G2936" s="70"/>
      <c r="H2936" s="50"/>
      <c r="I2936" s="70"/>
      <c r="J2936" s="50"/>
      <c r="K2936" s="50"/>
      <c r="L2936" s="50"/>
      <c r="M2936" s="54"/>
      <c r="N2936" s="226"/>
      <c r="O2936" s="225"/>
      <c r="P2936" s="53"/>
      <c r="Q2936" s="50"/>
      <c r="R2936" s="34"/>
      <c r="S2936" s="34"/>
      <c r="T2936" s="34"/>
    </row>
    <row r="2937" spans="1:20" ht="20.25" hidden="1">
      <c r="A2937" s="50"/>
      <c r="B2937" s="90"/>
      <c r="C2937" s="50"/>
      <c r="D2937" s="50"/>
      <c r="E2937" s="50"/>
      <c r="F2937" s="53"/>
      <c r="G2937" s="70"/>
      <c r="H2937" s="50"/>
      <c r="I2937" s="70"/>
      <c r="J2937" s="50"/>
      <c r="K2937" s="50"/>
      <c r="L2937" s="50"/>
      <c r="M2937" s="54"/>
      <c r="N2937" s="226"/>
      <c r="O2937" s="225"/>
      <c r="P2937" s="53"/>
      <c r="Q2937" s="50"/>
      <c r="R2937" s="34"/>
      <c r="S2937" s="34"/>
      <c r="T2937" s="34"/>
    </row>
    <row r="2938" spans="1:20" ht="20.25" hidden="1">
      <c r="A2938" s="50"/>
      <c r="B2938" s="90"/>
      <c r="C2938" s="50"/>
      <c r="D2938" s="50"/>
      <c r="E2938" s="50"/>
      <c r="F2938" s="53"/>
      <c r="G2938" s="70"/>
      <c r="H2938" s="50"/>
      <c r="I2938" s="70"/>
      <c r="J2938" s="50"/>
      <c r="K2938" s="50"/>
      <c r="L2938" s="50"/>
      <c r="M2938" s="54"/>
      <c r="N2938" s="226"/>
      <c r="O2938" s="225"/>
      <c r="P2938" s="53"/>
      <c r="Q2938" s="50"/>
      <c r="R2938" s="34"/>
      <c r="S2938" s="34"/>
      <c r="T2938" s="34"/>
    </row>
    <row r="2939" spans="1:20" ht="20.25" hidden="1">
      <c r="A2939" s="50"/>
      <c r="B2939" s="90"/>
      <c r="C2939" s="50"/>
      <c r="D2939" s="50"/>
      <c r="E2939" s="50"/>
      <c r="F2939" s="53"/>
      <c r="G2939" s="70"/>
      <c r="H2939" s="50"/>
      <c r="I2939" s="70"/>
      <c r="J2939" s="50"/>
      <c r="K2939" s="50"/>
      <c r="L2939" s="50"/>
      <c r="M2939" s="54"/>
      <c r="N2939" s="226"/>
      <c r="O2939" s="225"/>
      <c r="P2939" s="53"/>
      <c r="Q2939" s="50"/>
      <c r="R2939" s="34"/>
      <c r="S2939" s="34"/>
      <c r="T2939" s="34"/>
    </row>
    <row r="2940" spans="1:20" ht="20.25" hidden="1">
      <c r="A2940" s="50"/>
      <c r="B2940" s="90"/>
      <c r="C2940" s="50"/>
      <c r="D2940" s="50"/>
      <c r="E2940" s="50"/>
      <c r="F2940" s="53"/>
      <c r="G2940" s="70"/>
      <c r="H2940" s="50"/>
      <c r="I2940" s="70"/>
      <c r="J2940" s="50"/>
      <c r="K2940" s="50"/>
      <c r="L2940" s="50"/>
      <c r="M2940" s="54"/>
      <c r="N2940" s="226"/>
      <c r="O2940" s="225"/>
      <c r="P2940" s="53"/>
      <c r="Q2940" s="50"/>
      <c r="R2940" s="34"/>
      <c r="S2940" s="34"/>
      <c r="T2940" s="34"/>
    </row>
    <row r="2941" spans="1:20" ht="20.25" hidden="1">
      <c r="A2941" s="50"/>
      <c r="B2941" s="90"/>
      <c r="C2941" s="50"/>
      <c r="D2941" s="50"/>
      <c r="E2941" s="50"/>
      <c r="F2941" s="53"/>
      <c r="G2941" s="70"/>
      <c r="H2941" s="50"/>
      <c r="I2941" s="70"/>
      <c r="J2941" s="50"/>
      <c r="K2941" s="50"/>
      <c r="L2941" s="50"/>
      <c r="M2941" s="54"/>
      <c r="N2941" s="226"/>
      <c r="O2941" s="225"/>
      <c r="P2941" s="53"/>
      <c r="Q2941" s="50"/>
      <c r="R2941" s="34"/>
      <c r="S2941" s="34"/>
      <c r="T2941" s="34"/>
    </row>
    <row r="2942" spans="1:20" ht="20.25" hidden="1">
      <c r="A2942" s="50"/>
      <c r="B2942" s="90"/>
      <c r="C2942" s="50"/>
      <c r="D2942" s="50"/>
      <c r="E2942" s="50"/>
      <c r="F2942" s="53"/>
      <c r="G2942" s="70"/>
      <c r="H2942" s="50"/>
      <c r="I2942" s="70"/>
      <c r="J2942" s="50"/>
      <c r="K2942" s="50"/>
      <c r="L2942" s="50"/>
      <c r="M2942" s="54"/>
      <c r="N2942" s="226"/>
      <c r="O2942" s="225"/>
      <c r="P2942" s="53"/>
      <c r="Q2942" s="50"/>
      <c r="R2942" s="34"/>
      <c r="S2942" s="34"/>
      <c r="T2942" s="34"/>
    </row>
    <row r="2943" spans="1:20" ht="20.25" hidden="1">
      <c r="A2943" s="50"/>
      <c r="B2943" s="90"/>
      <c r="C2943" s="50"/>
      <c r="D2943" s="50"/>
      <c r="E2943" s="50"/>
      <c r="F2943" s="53"/>
      <c r="G2943" s="70"/>
      <c r="H2943" s="50"/>
      <c r="I2943" s="70"/>
      <c r="J2943" s="50"/>
      <c r="K2943" s="50"/>
      <c r="L2943" s="50"/>
      <c r="M2943" s="54"/>
      <c r="N2943" s="226"/>
      <c r="O2943" s="225"/>
      <c r="P2943" s="53"/>
      <c r="Q2943" s="50"/>
      <c r="R2943" s="34"/>
      <c r="S2943" s="34"/>
      <c r="T2943" s="34"/>
    </row>
    <row r="2944" spans="1:20" ht="20.25" hidden="1">
      <c r="A2944" s="50"/>
      <c r="B2944" s="90"/>
      <c r="C2944" s="50"/>
      <c r="D2944" s="50"/>
      <c r="E2944" s="50"/>
      <c r="F2944" s="53"/>
      <c r="G2944" s="70"/>
      <c r="H2944" s="50"/>
      <c r="I2944" s="70"/>
      <c r="J2944" s="50"/>
      <c r="K2944" s="50"/>
      <c r="L2944" s="50"/>
      <c r="M2944" s="54"/>
      <c r="N2944" s="226"/>
      <c r="O2944" s="225"/>
      <c r="P2944" s="53"/>
      <c r="Q2944" s="50"/>
      <c r="R2944" s="34"/>
      <c r="S2944" s="34"/>
      <c r="T2944" s="34"/>
    </row>
    <row r="2945" spans="1:20" ht="20.25" hidden="1">
      <c r="A2945" s="50"/>
      <c r="B2945" s="90"/>
      <c r="C2945" s="50"/>
      <c r="D2945" s="50"/>
      <c r="E2945" s="50"/>
      <c r="F2945" s="53"/>
      <c r="G2945" s="70"/>
      <c r="H2945" s="50"/>
      <c r="I2945" s="70"/>
      <c r="J2945" s="50"/>
      <c r="K2945" s="50"/>
      <c r="L2945" s="50"/>
      <c r="M2945" s="54"/>
      <c r="N2945" s="226"/>
      <c r="O2945" s="225"/>
      <c r="P2945" s="53"/>
      <c r="Q2945" s="50"/>
      <c r="R2945" s="34"/>
      <c r="S2945" s="34"/>
      <c r="T2945" s="34"/>
    </row>
    <row r="2946" spans="1:20" ht="20.25" hidden="1">
      <c r="A2946" s="50"/>
      <c r="B2946" s="90"/>
      <c r="C2946" s="50"/>
      <c r="D2946" s="50"/>
      <c r="E2946" s="50"/>
      <c r="F2946" s="53"/>
      <c r="G2946" s="70"/>
      <c r="H2946" s="50"/>
      <c r="I2946" s="70"/>
      <c r="J2946" s="50"/>
      <c r="K2946" s="50"/>
      <c r="L2946" s="50"/>
      <c r="M2946" s="54"/>
      <c r="N2946" s="226"/>
      <c r="O2946" s="225"/>
      <c r="P2946" s="53"/>
      <c r="Q2946" s="50"/>
      <c r="R2946" s="34"/>
      <c r="S2946" s="34"/>
      <c r="T2946" s="34"/>
    </row>
    <row r="2947" spans="1:20" ht="20.25" hidden="1">
      <c r="A2947" s="50"/>
      <c r="B2947" s="90"/>
      <c r="C2947" s="50"/>
      <c r="D2947" s="50"/>
      <c r="E2947" s="50"/>
      <c r="F2947" s="53"/>
      <c r="G2947" s="70"/>
      <c r="H2947" s="50"/>
      <c r="I2947" s="70"/>
      <c r="J2947" s="50"/>
      <c r="K2947" s="50"/>
      <c r="L2947" s="50"/>
      <c r="M2947" s="54"/>
      <c r="N2947" s="226"/>
      <c r="O2947" s="225"/>
      <c r="P2947" s="53"/>
      <c r="Q2947" s="50"/>
      <c r="R2947" s="34"/>
      <c r="S2947" s="34"/>
      <c r="T2947" s="34"/>
    </row>
    <row r="2948" spans="1:20" ht="20.25" hidden="1">
      <c r="A2948" s="50"/>
      <c r="B2948" s="90"/>
      <c r="C2948" s="50"/>
      <c r="D2948" s="50"/>
      <c r="E2948" s="50"/>
      <c r="F2948" s="53"/>
      <c r="G2948" s="70"/>
      <c r="H2948" s="50"/>
      <c r="I2948" s="70"/>
      <c r="J2948" s="50"/>
      <c r="K2948" s="50"/>
      <c r="L2948" s="50"/>
      <c r="M2948" s="54"/>
      <c r="N2948" s="226"/>
      <c r="O2948" s="225"/>
      <c r="P2948" s="53"/>
      <c r="Q2948" s="50"/>
      <c r="R2948" s="34"/>
      <c r="S2948" s="34"/>
      <c r="T2948" s="34"/>
    </row>
    <row r="2949" spans="1:20" ht="20.25" hidden="1">
      <c r="A2949" s="50"/>
      <c r="B2949" s="90"/>
      <c r="C2949" s="50"/>
      <c r="D2949" s="50"/>
      <c r="E2949" s="50"/>
      <c r="F2949" s="53"/>
      <c r="G2949" s="70"/>
      <c r="H2949" s="50"/>
      <c r="I2949" s="70"/>
      <c r="J2949" s="50"/>
      <c r="K2949" s="50"/>
      <c r="L2949" s="50"/>
      <c r="M2949" s="54"/>
      <c r="N2949" s="226"/>
      <c r="O2949" s="225"/>
      <c r="P2949" s="53"/>
      <c r="Q2949" s="50"/>
      <c r="R2949" s="34"/>
      <c r="S2949" s="34"/>
      <c r="T2949" s="34"/>
    </row>
    <row r="2950" spans="1:20" ht="20.25" hidden="1">
      <c r="A2950" s="50"/>
      <c r="B2950" s="90"/>
      <c r="C2950" s="50"/>
      <c r="D2950" s="50"/>
      <c r="E2950" s="50"/>
      <c r="F2950" s="53"/>
      <c r="G2950" s="70"/>
      <c r="H2950" s="50"/>
      <c r="I2950" s="70"/>
      <c r="J2950" s="50"/>
      <c r="K2950" s="50"/>
      <c r="L2950" s="50"/>
      <c r="M2950" s="54"/>
      <c r="N2950" s="226"/>
      <c r="O2950" s="225"/>
      <c r="P2950" s="53"/>
      <c r="Q2950" s="50"/>
      <c r="R2950" s="34"/>
      <c r="S2950" s="34"/>
      <c r="T2950" s="34"/>
    </row>
    <row r="2951" spans="1:20" ht="20.25" hidden="1">
      <c r="A2951" s="50"/>
      <c r="B2951" s="90"/>
      <c r="C2951" s="50"/>
      <c r="D2951" s="50"/>
      <c r="E2951" s="50"/>
      <c r="F2951" s="53"/>
      <c r="G2951" s="70"/>
      <c r="H2951" s="50"/>
      <c r="I2951" s="70"/>
      <c r="J2951" s="50"/>
      <c r="K2951" s="50"/>
      <c r="L2951" s="50"/>
      <c r="M2951" s="54"/>
      <c r="N2951" s="226"/>
      <c r="O2951" s="225"/>
      <c r="P2951" s="53"/>
      <c r="Q2951" s="50"/>
      <c r="R2951" s="34"/>
      <c r="S2951" s="34"/>
      <c r="T2951" s="34"/>
    </row>
    <row r="2952" spans="1:20" ht="20.25" hidden="1">
      <c r="A2952" s="50"/>
      <c r="B2952" s="90"/>
      <c r="C2952" s="50"/>
      <c r="D2952" s="50"/>
      <c r="E2952" s="50"/>
      <c r="F2952" s="53"/>
      <c r="G2952" s="70"/>
      <c r="H2952" s="50"/>
      <c r="I2952" s="70"/>
      <c r="J2952" s="50"/>
      <c r="K2952" s="50"/>
      <c r="L2952" s="50"/>
      <c r="M2952" s="54"/>
      <c r="N2952" s="226"/>
      <c r="O2952" s="225"/>
      <c r="P2952" s="53"/>
      <c r="Q2952" s="50"/>
      <c r="R2952" s="34"/>
      <c r="S2952" s="34"/>
      <c r="T2952" s="34"/>
    </row>
    <row r="2953" spans="1:20" ht="20.25" hidden="1">
      <c r="A2953" s="50"/>
      <c r="B2953" s="90"/>
      <c r="C2953" s="50"/>
      <c r="D2953" s="50"/>
      <c r="E2953" s="50"/>
      <c r="F2953" s="53"/>
      <c r="G2953" s="70"/>
      <c r="H2953" s="50"/>
      <c r="I2953" s="70"/>
      <c r="J2953" s="50"/>
      <c r="K2953" s="50"/>
      <c r="L2953" s="50"/>
      <c r="M2953" s="54"/>
      <c r="N2953" s="226"/>
      <c r="O2953" s="225"/>
      <c r="P2953" s="53"/>
      <c r="Q2953" s="50"/>
      <c r="R2953" s="34"/>
      <c r="S2953" s="34"/>
      <c r="T2953" s="34"/>
    </row>
    <row r="2954" spans="1:20" ht="20.25" hidden="1">
      <c r="A2954" s="50"/>
      <c r="B2954" s="90"/>
      <c r="C2954" s="50"/>
      <c r="D2954" s="50"/>
      <c r="E2954" s="50"/>
      <c r="F2954" s="53"/>
      <c r="G2954" s="70"/>
      <c r="H2954" s="50"/>
      <c r="I2954" s="70"/>
      <c r="J2954" s="50"/>
      <c r="K2954" s="50"/>
      <c r="L2954" s="50"/>
      <c r="M2954" s="54"/>
      <c r="N2954" s="226"/>
      <c r="O2954" s="225"/>
      <c r="P2954" s="53"/>
      <c r="Q2954" s="50"/>
      <c r="R2954" s="34"/>
      <c r="S2954" s="34"/>
      <c r="T2954" s="34"/>
    </row>
    <row r="2955" spans="1:20" ht="20.25" hidden="1">
      <c r="A2955" s="50"/>
      <c r="B2955" s="90"/>
      <c r="C2955" s="50"/>
      <c r="D2955" s="50"/>
      <c r="E2955" s="50"/>
      <c r="F2955" s="53"/>
      <c r="G2955" s="70"/>
      <c r="H2955" s="50"/>
      <c r="I2955" s="70"/>
      <c r="J2955" s="50"/>
      <c r="K2955" s="50"/>
      <c r="L2955" s="50"/>
      <c r="M2955" s="54"/>
      <c r="N2955" s="226"/>
      <c r="O2955" s="225"/>
      <c r="P2955" s="53"/>
      <c r="Q2955" s="50"/>
      <c r="R2955" s="34"/>
      <c r="S2955" s="34"/>
      <c r="T2955" s="34"/>
    </row>
    <row r="2956" spans="1:20" ht="20.25" hidden="1">
      <c r="A2956" s="50"/>
      <c r="B2956" s="90"/>
      <c r="C2956" s="50"/>
      <c r="D2956" s="50"/>
      <c r="E2956" s="50"/>
      <c r="F2956" s="53"/>
      <c r="G2956" s="70"/>
      <c r="H2956" s="50"/>
      <c r="I2956" s="70"/>
      <c r="J2956" s="50"/>
      <c r="K2956" s="50"/>
      <c r="L2956" s="50"/>
      <c r="M2956" s="54"/>
      <c r="N2956" s="226"/>
      <c r="O2956" s="225"/>
      <c r="P2956" s="53"/>
      <c r="Q2956" s="50"/>
      <c r="R2956" s="34"/>
      <c r="S2956" s="34"/>
      <c r="T2956" s="34"/>
    </row>
    <row r="2957" spans="1:20" ht="20.25" hidden="1">
      <c r="A2957" s="50"/>
      <c r="B2957" s="90"/>
      <c r="C2957" s="50"/>
      <c r="D2957" s="50"/>
      <c r="E2957" s="50"/>
      <c r="F2957" s="53"/>
      <c r="G2957" s="70"/>
      <c r="H2957" s="50"/>
      <c r="I2957" s="70"/>
      <c r="J2957" s="50"/>
      <c r="K2957" s="50"/>
      <c r="L2957" s="50"/>
      <c r="M2957" s="54"/>
      <c r="N2957" s="226"/>
      <c r="O2957" s="225"/>
      <c r="P2957" s="53"/>
      <c r="Q2957" s="50"/>
      <c r="R2957" s="34"/>
      <c r="S2957" s="34"/>
      <c r="T2957" s="34"/>
    </row>
    <row r="2958" spans="1:20" ht="20.25" hidden="1">
      <c r="A2958" s="50"/>
      <c r="B2958" s="90"/>
      <c r="C2958" s="50"/>
      <c r="D2958" s="50"/>
      <c r="E2958" s="50"/>
      <c r="F2958" s="53"/>
      <c r="G2958" s="70"/>
      <c r="H2958" s="50"/>
      <c r="I2958" s="70"/>
      <c r="J2958" s="50"/>
      <c r="K2958" s="50"/>
      <c r="L2958" s="50"/>
      <c r="M2958" s="54"/>
      <c r="N2958" s="226"/>
      <c r="O2958" s="225"/>
      <c r="P2958" s="53"/>
      <c r="Q2958" s="50"/>
      <c r="R2958" s="34"/>
      <c r="S2958" s="34"/>
      <c r="T2958" s="34"/>
    </row>
    <row r="2959" spans="1:20" ht="20.25" hidden="1">
      <c r="A2959" s="50"/>
      <c r="B2959" s="90"/>
      <c r="C2959" s="50"/>
      <c r="D2959" s="50"/>
      <c r="E2959" s="50"/>
      <c r="F2959" s="53"/>
      <c r="G2959" s="70"/>
      <c r="H2959" s="50"/>
      <c r="I2959" s="70"/>
      <c r="J2959" s="50"/>
      <c r="K2959" s="50"/>
      <c r="L2959" s="50"/>
      <c r="M2959" s="54"/>
      <c r="N2959" s="226"/>
      <c r="O2959" s="225"/>
      <c r="P2959" s="53"/>
      <c r="Q2959" s="50"/>
      <c r="R2959" s="34"/>
      <c r="S2959" s="34"/>
      <c r="T2959" s="34"/>
    </row>
    <row r="2960" spans="1:20" ht="20.25" hidden="1">
      <c r="A2960" s="50"/>
      <c r="B2960" s="90"/>
      <c r="C2960" s="50"/>
      <c r="D2960" s="50"/>
      <c r="E2960" s="50"/>
      <c r="F2960" s="53"/>
      <c r="G2960" s="70"/>
      <c r="H2960" s="50"/>
      <c r="I2960" s="70"/>
      <c r="J2960" s="50"/>
      <c r="K2960" s="50"/>
      <c r="L2960" s="50"/>
      <c r="M2960" s="54"/>
      <c r="N2960" s="226"/>
      <c r="O2960" s="225"/>
      <c r="P2960" s="53"/>
      <c r="Q2960" s="50"/>
      <c r="R2960" s="34"/>
      <c r="S2960" s="34"/>
      <c r="T2960" s="34"/>
    </row>
    <row r="2961" spans="1:20" ht="20.25" hidden="1">
      <c r="A2961" s="50"/>
      <c r="B2961" s="90"/>
      <c r="C2961" s="50"/>
      <c r="D2961" s="50"/>
      <c r="E2961" s="50"/>
      <c r="F2961" s="53"/>
      <c r="G2961" s="70"/>
      <c r="H2961" s="50"/>
      <c r="I2961" s="70"/>
      <c r="J2961" s="50"/>
      <c r="K2961" s="50"/>
      <c r="L2961" s="50"/>
      <c r="M2961" s="54"/>
      <c r="N2961" s="226"/>
      <c r="O2961" s="225"/>
      <c r="P2961" s="53"/>
      <c r="Q2961" s="50"/>
      <c r="R2961" s="34"/>
      <c r="S2961" s="34"/>
      <c r="T2961" s="34"/>
    </row>
    <row r="2962" spans="1:20" ht="20.25" hidden="1">
      <c r="A2962" s="50"/>
      <c r="B2962" s="90"/>
      <c r="C2962" s="50"/>
      <c r="D2962" s="50"/>
      <c r="E2962" s="50"/>
      <c r="F2962" s="53"/>
      <c r="G2962" s="70"/>
      <c r="H2962" s="50"/>
      <c r="I2962" s="70"/>
      <c r="J2962" s="50"/>
      <c r="K2962" s="50"/>
      <c r="L2962" s="50"/>
      <c r="M2962" s="54"/>
      <c r="N2962" s="226"/>
      <c r="O2962" s="225"/>
      <c r="P2962" s="53"/>
      <c r="Q2962" s="50"/>
      <c r="R2962" s="34"/>
      <c r="S2962" s="34"/>
      <c r="T2962" s="34"/>
    </row>
    <row r="2963" spans="1:20" ht="20.25" hidden="1">
      <c r="A2963" s="50"/>
      <c r="B2963" s="90"/>
      <c r="C2963" s="50"/>
      <c r="D2963" s="50"/>
      <c r="E2963" s="50"/>
      <c r="F2963" s="53"/>
      <c r="G2963" s="70"/>
      <c r="H2963" s="50"/>
      <c r="I2963" s="70"/>
      <c r="J2963" s="50"/>
      <c r="K2963" s="50"/>
      <c r="L2963" s="50"/>
      <c r="M2963" s="54"/>
      <c r="N2963" s="226"/>
      <c r="O2963" s="225"/>
      <c r="P2963" s="53"/>
      <c r="Q2963" s="50"/>
      <c r="R2963" s="34"/>
      <c r="S2963" s="34"/>
      <c r="T2963" s="34"/>
    </row>
    <row r="2964" spans="1:20" ht="20.25" hidden="1">
      <c r="A2964" s="50"/>
      <c r="B2964" s="90"/>
      <c r="C2964" s="50"/>
      <c r="D2964" s="50"/>
      <c r="E2964" s="50"/>
      <c r="F2964" s="53"/>
      <c r="G2964" s="70"/>
      <c r="H2964" s="50"/>
      <c r="I2964" s="70"/>
      <c r="J2964" s="50"/>
      <c r="K2964" s="50"/>
      <c r="L2964" s="50"/>
      <c r="M2964" s="54"/>
      <c r="N2964" s="226"/>
      <c r="O2964" s="225"/>
      <c r="P2964" s="53"/>
      <c r="Q2964" s="50"/>
      <c r="R2964" s="34"/>
      <c r="S2964" s="34"/>
      <c r="T2964" s="34"/>
    </row>
    <row r="2965" spans="1:20" ht="20.25" hidden="1">
      <c r="A2965" s="50"/>
      <c r="B2965" s="90"/>
      <c r="C2965" s="50"/>
      <c r="D2965" s="50"/>
      <c r="E2965" s="50"/>
      <c r="F2965" s="53"/>
      <c r="G2965" s="70"/>
      <c r="H2965" s="50"/>
      <c r="I2965" s="70"/>
      <c r="J2965" s="50"/>
      <c r="K2965" s="50"/>
      <c r="L2965" s="50"/>
      <c r="M2965" s="54"/>
      <c r="N2965" s="226"/>
      <c r="O2965" s="225"/>
      <c r="P2965" s="53"/>
      <c r="Q2965" s="50"/>
      <c r="R2965" s="34"/>
      <c r="S2965" s="34"/>
      <c r="T2965" s="34"/>
    </row>
    <row r="2966" spans="1:20" ht="20.25" hidden="1">
      <c r="A2966" s="50"/>
      <c r="B2966" s="90"/>
      <c r="C2966" s="50"/>
      <c r="D2966" s="50"/>
      <c r="E2966" s="50"/>
      <c r="F2966" s="53"/>
      <c r="G2966" s="70"/>
      <c r="H2966" s="50"/>
      <c r="I2966" s="70"/>
      <c r="J2966" s="50"/>
      <c r="K2966" s="50"/>
      <c r="L2966" s="50"/>
      <c r="M2966" s="54"/>
      <c r="N2966" s="226"/>
      <c r="O2966" s="225"/>
      <c r="P2966" s="53"/>
      <c r="Q2966" s="50"/>
      <c r="R2966" s="34"/>
      <c r="S2966" s="34"/>
      <c r="T2966" s="34"/>
    </row>
    <row r="2967" spans="1:20" ht="20.25" hidden="1">
      <c r="A2967" s="50"/>
      <c r="B2967" s="90"/>
      <c r="C2967" s="50"/>
      <c r="D2967" s="50"/>
      <c r="E2967" s="50"/>
      <c r="F2967" s="53"/>
      <c r="G2967" s="70"/>
      <c r="H2967" s="50"/>
      <c r="I2967" s="70"/>
      <c r="J2967" s="50"/>
      <c r="K2967" s="50"/>
      <c r="L2967" s="50"/>
      <c r="M2967" s="54"/>
      <c r="N2967" s="226"/>
      <c r="O2967" s="225"/>
      <c r="P2967" s="53"/>
      <c r="Q2967" s="50"/>
      <c r="R2967" s="34"/>
      <c r="S2967" s="34"/>
      <c r="T2967" s="34"/>
    </row>
    <row r="2968" spans="1:20" ht="20.25" hidden="1">
      <c r="A2968" s="50"/>
      <c r="B2968" s="90"/>
      <c r="C2968" s="50"/>
      <c r="D2968" s="50"/>
      <c r="E2968" s="50"/>
      <c r="F2968" s="53"/>
      <c r="G2968" s="70"/>
      <c r="H2968" s="50"/>
      <c r="I2968" s="70"/>
      <c r="J2968" s="50"/>
      <c r="K2968" s="50"/>
      <c r="L2968" s="50"/>
      <c r="M2968" s="54"/>
      <c r="N2968" s="226"/>
      <c r="O2968" s="225"/>
      <c r="P2968" s="53"/>
      <c r="Q2968" s="50"/>
      <c r="R2968" s="34"/>
      <c r="S2968" s="34"/>
      <c r="T2968" s="34"/>
    </row>
    <row r="2969" spans="1:20" ht="20.25" hidden="1">
      <c r="A2969" s="50"/>
      <c r="B2969" s="90"/>
      <c r="C2969" s="50"/>
      <c r="D2969" s="50"/>
      <c r="E2969" s="50"/>
      <c r="F2969" s="53"/>
      <c r="G2969" s="70"/>
      <c r="H2969" s="50"/>
      <c r="I2969" s="70"/>
      <c r="J2969" s="50"/>
      <c r="K2969" s="50"/>
      <c r="L2969" s="50"/>
      <c r="M2969" s="54"/>
      <c r="N2969" s="226"/>
      <c r="O2969" s="225"/>
      <c r="P2969" s="53"/>
      <c r="Q2969" s="50"/>
      <c r="R2969" s="34"/>
      <c r="S2969" s="34"/>
      <c r="T2969" s="34"/>
    </row>
    <row r="2970" spans="1:20" ht="20.25" hidden="1">
      <c r="A2970" s="50"/>
      <c r="B2970" s="90"/>
      <c r="C2970" s="50"/>
      <c r="D2970" s="50"/>
      <c r="E2970" s="50"/>
      <c r="F2970" s="53"/>
      <c r="G2970" s="70"/>
      <c r="H2970" s="50"/>
      <c r="I2970" s="70"/>
      <c r="J2970" s="50"/>
      <c r="K2970" s="50"/>
      <c r="L2970" s="50"/>
      <c r="M2970" s="54"/>
      <c r="N2970" s="226"/>
      <c r="O2970" s="225"/>
      <c r="P2970" s="53"/>
      <c r="Q2970" s="50"/>
      <c r="R2970" s="34"/>
      <c r="S2970" s="34"/>
      <c r="T2970" s="34"/>
    </row>
    <row r="2971" spans="1:20" ht="20.25" hidden="1">
      <c r="A2971" s="50"/>
      <c r="B2971" s="90"/>
      <c r="C2971" s="50"/>
      <c r="D2971" s="50"/>
      <c r="E2971" s="50"/>
      <c r="F2971" s="53"/>
      <c r="G2971" s="70"/>
      <c r="H2971" s="50"/>
      <c r="I2971" s="70"/>
      <c r="J2971" s="50"/>
      <c r="K2971" s="50"/>
      <c r="L2971" s="50"/>
      <c r="M2971" s="54"/>
      <c r="N2971" s="226"/>
      <c r="O2971" s="225"/>
      <c r="P2971" s="53"/>
      <c r="Q2971" s="50"/>
      <c r="R2971" s="34"/>
      <c r="S2971" s="34"/>
      <c r="T2971" s="34"/>
    </row>
    <row r="2972" spans="1:20" ht="20.25" hidden="1">
      <c r="A2972" s="50"/>
      <c r="B2972" s="90"/>
      <c r="C2972" s="50"/>
      <c r="D2972" s="50"/>
      <c r="E2972" s="50"/>
      <c r="F2972" s="53"/>
      <c r="G2972" s="70"/>
      <c r="H2972" s="50"/>
      <c r="I2972" s="70"/>
      <c r="J2972" s="50"/>
      <c r="K2972" s="50"/>
      <c r="L2972" s="50"/>
      <c r="M2972" s="54"/>
      <c r="N2972" s="226"/>
      <c r="O2972" s="225"/>
      <c r="P2972" s="53"/>
      <c r="Q2972" s="50"/>
      <c r="R2972" s="34"/>
      <c r="S2972" s="34"/>
      <c r="T2972" s="34"/>
    </row>
    <row r="2973" spans="1:20" ht="20.25" hidden="1">
      <c r="A2973" s="50"/>
      <c r="B2973" s="90"/>
      <c r="C2973" s="50"/>
      <c r="D2973" s="50"/>
      <c r="E2973" s="50"/>
      <c r="F2973" s="53"/>
      <c r="G2973" s="70"/>
      <c r="H2973" s="50"/>
      <c r="I2973" s="70"/>
      <c r="J2973" s="50"/>
      <c r="K2973" s="50"/>
      <c r="L2973" s="50"/>
      <c r="M2973" s="54"/>
      <c r="N2973" s="226"/>
      <c r="O2973" s="225"/>
      <c r="P2973" s="53"/>
      <c r="Q2973" s="50"/>
      <c r="R2973" s="34"/>
      <c r="S2973" s="34"/>
      <c r="T2973" s="34"/>
    </row>
    <row r="2974" spans="1:20" ht="20.25" hidden="1">
      <c r="A2974" s="50"/>
      <c r="B2974" s="90"/>
      <c r="C2974" s="50"/>
      <c r="D2974" s="50"/>
      <c r="E2974" s="50"/>
      <c r="F2974" s="53"/>
      <c r="G2974" s="70"/>
      <c r="H2974" s="50"/>
      <c r="I2974" s="70"/>
      <c r="J2974" s="50"/>
      <c r="K2974" s="50"/>
      <c r="L2974" s="50"/>
      <c r="M2974" s="54"/>
      <c r="N2974" s="226"/>
      <c r="O2974" s="225"/>
      <c r="P2974" s="53"/>
      <c r="Q2974" s="50"/>
      <c r="R2974" s="34"/>
      <c r="S2974" s="34"/>
      <c r="T2974" s="34"/>
    </row>
    <row r="2975" spans="1:20" ht="20.25" hidden="1">
      <c r="A2975" s="50"/>
      <c r="B2975" s="90"/>
      <c r="C2975" s="50"/>
      <c r="D2975" s="50"/>
      <c r="E2975" s="50"/>
      <c r="F2975" s="53"/>
      <c r="G2975" s="70"/>
      <c r="H2975" s="50"/>
      <c r="I2975" s="70"/>
      <c r="J2975" s="50"/>
      <c r="K2975" s="50"/>
      <c r="L2975" s="50"/>
      <c r="M2975" s="54"/>
      <c r="N2975" s="226"/>
      <c r="O2975" s="225"/>
      <c r="P2975" s="53"/>
      <c r="Q2975" s="50"/>
      <c r="R2975" s="34"/>
      <c r="S2975" s="34"/>
      <c r="T2975" s="34"/>
    </row>
    <row r="2976" spans="1:20" ht="20.25" hidden="1">
      <c r="A2976" s="50"/>
      <c r="B2976" s="90"/>
      <c r="C2976" s="50"/>
      <c r="D2976" s="50"/>
      <c r="E2976" s="50"/>
      <c r="F2976" s="53"/>
      <c r="G2976" s="70"/>
      <c r="H2976" s="50"/>
      <c r="I2976" s="70"/>
      <c r="J2976" s="50"/>
      <c r="K2976" s="50"/>
      <c r="L2976" s="50"/>
      <c r="M2976" s="54"/>
      <c r="N2976" s="226"/>
      <c r="O2976" s="225"/>
      <c r="P2976" s="53"/>
      <c r="Q2976" s="50"/>
      <c r="R2976" s="34"/>
      <c r="S2976" s="34"/>
      <c r="T2976" s="34"/>
    </row>
    <row r="2977" spans="1:20" ht="20.25" hidden="1">
      <c r="A2977" s="50"/>
      <c r="B2977" s="90"/>
      <c r="C2977" s="50"/>
      <c r="D2977" s="50"/>
      <c r="E2977" s="50"/>
      <c r="F2977" s="53"/>
      <c r="G2977" s="70"/>
      <c r="H2977" s="50"/>
      <c r="I2977" s="70"/>
      <c r="J2977" s="50"/>
      <c r="K2977" s="50"/>
      <c r="L2977" s="50"/>
      <c r="M2977" s="54"/>
      <c r="N2977" s="226"/>
      <c r="O2977" s="225"/>
      <c r="P2977" s="53"/>
      <c r="Q2977" s="50"/>
      <c r="R2977" s="34"/>
      <c r="S2977" s="34"/>
      <c r="T2977" s="34"/>
    </row>
    <row r="2978" spans="1:20" ht="20.25" hidden="1">
      <c r="A2978" s="50"/>
      <c r="B2978" s="90"/>
      <c r="C2978" s="50"/>
      <c r="D2978" s="50"/>
      <c r="E2978" s="50"/>
      <c r="F2978" s="53"/>
      <c r="G2978" s="70"/>
      <c r="H2978" s="50"/>
      <c r="I2978" s="70"/>
      <c r="J2978" s="50"/>
      <c r="K2978" s="50"/>
      <c r="L2978" s="50"/>
      <c r="M2978" s="54"/>
      <c r="N2978" s="226"/>
      <c r="O2978" s="225"/>
      <c r="P2978" s="53"/>
      <c r="Q2978" s="50"/>
      <c r="R2978" s="34"/>
      <c r="S2978" s="34"/>
      <c r="T2978" s="34"/>
    </row>
    <row r="2979" spans="1:20" ht="20.25" hidden="1">
      <c r="A2979" s="50"/>
      <c r="B2979" s="90"/>
      <c r="C2979" s="50"/>
      <c r="D2979" s="50"/>
      <c r="E2979" s="50"/>
      <c r="F2979" s="53"/>
      <c r="G2979" s="70"/>
      <c r="H2979" s="50"/>
      <c r="I2979" s="70"/>
      <c r="J2979" s="50"/>
      <c r="K2979" s="50"/>
      <c r="L2979" s="50"/>
      <c r="M2979" s="54"/>
      <c r="N2979" s="226"/>
      <c r="O2979" s="225"/>
      <c r="P2979" s="53"/>
      <c r="Q2979" s="50"/>
      <c r="R2979" s="34"/>
      <c r="S2979" s="34"/>
      <c r="T2979" s="34"/>
    </row>
    <row r="2980" spans="1:20" ht="20.25" hidden="1">
      <c r="A2980" s="50"/>
      <c r="B2980" s="90"/>
      <c r="C2980" s="50"/>
      <c r="D2980" s="50"/>
      <c r="E2980" s="50"/>
      <c r="F2980" s="53"/>
      <c r="G2980" s="70"/>
      <c r="H2980" s="50"/>
      <c r="I2980" s="70"/>
      <c r="J2980" s="50"/>
      <c r="K2980" s="50"/>
      <c r="L2980" s="50"/>
      <c r="M2980" s="54"/>
      <c r="N2980" s="226"/>
      <c r="O2980" s="225"/>
      <c r="P2980" s="53"/>
      <c r="Q2980" s="50"/>
      <c r="R2980" s="34"/>
      <c r="S2980" s="34"/>
      <c r="T2980" s="34"/>
    </row>
    <row r="2981" spans="1:20" ht="20.25" hidden="1">
      <c r="A2981" s="50"/>
      <c r="B2981" s="90"/>
      <c r="C2981" s="50"/>
      <c r="D2981" s="50"/>
      <c r="E2981" s="50"/>
      <c r="F2981" s="53"/>
      <c r="G2981" s="70"/>
      <c r="H2981" s="50"/>
      <c r="I2981" s="70"/>
      <c r="J2981" s="50"/>
      <c r="K2981" s="50"/>
      <c r="L2981" s="50"/>
      <c r="M2981" s="54"/>
      <c r="N2981" s="226"/>
      <c r="O2981" s="225"/>
      <c r="P2981" s="53"/>
      <c r="Q2981" s="50"/>
      <c r="R2981" s="34"/>
      <c r="S2981" s="34"/>
      <c r="T2981" s="34"/>
    </row>
    <row r="2982" spans="1:20" ht="20.25" hidden="1">
      <c r="A2982" s="50"/>
      <c r="B2982" s="90"/>
      <c r="C2982" s="50"/>
      <c r="D2982" s="50"/>
      <c r="E2982" s="50"/>
      <c r="F2982" s="53"/>
      <c r="G2982" s="70"/>
      <c r="H2982" s="50"/>
      <c r="I2982" s="70"/>
      <c r="J2982" s="50"/>
      <c r="K2982" s="50"/>
      <c r="L2982" s="50"/>
      <c r="M2982" s="54"/>
      <c r="N2982" s="226"/>
      <c r="O2982" s="225"/>
      <c r="P2982" s="53"/>
      <c r="Q2982" s="50"/>
      <c r="R2982" s="34"/>
      <c r="S2982" s="34"/>
      <c r="T2982" s="34"/>
    </row>
    <row r="2983" spans="1:20" ht="20.25" hidden="1">
      <c r="A2983" s="50"/>
      <c r="B2983" s="90"/>
      <c r="C2983" s="50"/>
      <c r="D2983" s="50"/>
      <c r="E2983" s="50"/>
      <c r="F2983" s="53"/>
      <c r="G2983" s="70"/>
      <c r="H2983" s="50"/>
      <c r="I2983" s="70"/>
      <c r="J2983" s="50"/>
      <c r="K2983" s="50"/>
      <c r="L2983" s="50"/>
      <c r="M2983" s="54"/>
      <c r="N2983" s="226"/>
      <c r="O2983" s="225"/>
      <c r="P2983" s="53"/>
      <c r="Q2983" s="50"/>
      <c r="R2983" s="34"/>
      <c r="S2983" s="34"/>
      <c r="T2983" s="34"/>
    </row>
    <row r="2984" spans="1:20" ht="20.25" hidden="1">
      <c r="A2984" s="50"/>
      <c r="B2984" s="90"/>
      <c r="C2984" s="50"/>
      <c r="D2984" s="50"/>
      <c r="E2984" s="50"/>
      <c r="F2984" s="53"/>
      <c r="G2984" s="70"/>
      <c r="H2984" s="50"/>
      <c r="I2984" s="70"/>
      <c r="J2984" s="50"/>
      <c r="K2984" s="50"/>
      <c r="L2984" s="50"/>
      <c r="M2984" s="54"/>
      <c r="N2984" s="226"/>
      <c r="O2984" s="225"/>
      <c r="P2984" s="53"/>
      <c r="Q2984" s="50"/>
      <c r="R2984" s="34"/>
      <c r="S2984" s="34"/>
      <c r="T2984" s="34"/>
    </row>
    <row r="2985" spans="1:20" ht="20.25" hidden="1">
      <c r="A2985" s="50"/>
      <c r="B2985" s="90"/>
      <c r="C2985" s="50"/>
      <c r="D2985" s="50"/>
      <c r="E2985" s="50"/>
      <c r="F2985" s="53"/>
      <c r="G2985" s="70"/>
      <c r="H2985" s="50"/>
      <c r="I2985" s="70"/>
      <c r="J2985" s="50"/>
      <c r="K2985" s="50"/>
      <c r="L2985" s="50"/>
      <c r="M2985" s="54"/>
      <c r="N2985" s="226"/>
      <c r="O2985" s="225"/>
      <c r="P2985" s="53"/>
      <c r="Q2985" s="50"/>
      <c r="R2985" s="34"/>
      <c r="S2985" s="34"/>
      <c r="T2985" s="34"/>
    </row>
    <row r="2986" spans="1:20" ht="20.25" hidden="1">
      <c r="A2986" s="50"/>
      <c r="B2986" s="90"/>
      <c r="C2986" s="50"/>
      <c r="D2986" s="50"/>
      <c r="E2986" s="50"/>
      <c r="F2986" s="53"/>
      <c r="G2986" s="70"/>
      <c r="H2986" s="50"/>
      <c r="I2986" s="70"/>
      <c r="J2986" s="50"/>
      <c r="K2986" s="50"/>
      <c r="L2986" s="50"/>
      <c r="M2986" s="54"/>
      <c r="N2986" s="226"/>
      <c r="O2986" s="225"/>
      <c r="P2986" s="53"/>
      <c r="Q2986" s="50"/>
      <c r="R2986" s="34"/>
      <c r="S2986" s="34"/>
      <c r="T2986" s="34"/>
    </row>
    <row r="2987" spans="1:20" ht="20.25" hidden="1">
      <c r="A2987" s="50"/>
      <c r="B2987" s="90"/>
      <c r="C2987" s="50"/>
      <c r="D2987" s="50"/>
      <c r="E2987" s="50"/>
      <c r="F2987" s="53"/>
      <c r="G2987" s="70"/>
      <c r="H2987" s="50"/>
      <c r="I2987" s="70"/>
      <c r="J2987" s="50"/>
      <c r="K2987" s="50"/>
      <c r="L2987" s="50"/>
      <c r="M2987" s="54"/>
      <c r="N2987" s="226"/>
      <c r="O2987" s="225"/>
      <c r="P2987" s="53"/>
      <c r="Q2987" s="50"/>
      <c r="R2987" s="34"/>
      <c r="S2987" s="34"/>
      <c r="T2987" s="34"/>
    </row>
    <row r="2988" spans="1:20" ht="20.25" hidden="1">
      <c r="A2988" s="50"/>
      <c r="B2988" s="90"/>
      <c r="C2988" s="50"/>
      <c r="D2988" s="50"/>
      <c r="E2988" s="50"/>
      <c r="F2988" s="53"/>
      <c r="G2988" s="70"/>
      <c r="H2988" s="50"/>
      <c r="I2988" s="70"/>
      <c r="J2988" s="50"/>
      <c r="K2988" s="50"/>
      <c r="L2988" s="50"/>
      <c r="M2988" s="54"/>
      <c r="N2988" s="226"/>
      <c r="O2988" s="225"/>
      <c r="P2988" s="53"/>
      <c r="Q2988" s="50"/>
      <c r="R2988" s="34"/>
      <c r="S2988" s="34"/>
      <c r="T2988" s="34"/>
    </row>
    <row r="2989" spans="1:20" ht="20.25" hidden="1">
      <c r="A2989" s="50"/>
      <c r="B2989" s="90"/>
      <c r="C2989" s="50"/>
      <c r="D2989" s="50"/>
      <c r="E2989" s="50"/>
      <c r="F2989" s="53"/>
      <c r="G2989" s="70"/>
      <c r="H2989" s="50"/>
      <c r="I2989" s="70"/>
      <c r="J2989" s="50"/>
      <c r="K2989" s="50"/>
      <c r="L2989" s="50"/>
      <c r="M2989" s="54"/>
      <c r="N2989" s="226"/>
      <c r="O2989" s="225"/>
      <c r="P2989" s="53"/>
      <c r="Q2989" s="50"/>
      <c r="R2989" s="34"/>
      <c r="S2989" s="34"/>
      <c r="T2989" s="34"/>
    </row>
    <row r="2990" spans="1:20" ht="20.25" hidden="1">
      <c r="A2990" s="50"/>
      <c r="B2990" s="90"/>
      <c r="C2990" s="50"/>
      <c r="D2990" s="50"/>
      <c r="E2990" s="50"/>
      <c r="F2990" s="53"/>
      <c r="G2990" s="70"/>
      <c r="H2990" s="50"/>
      <c r="I2990" s="70"/>
      <c r="J2990" s="50"/>
      <c r="K2990" s="50"/>
      <c r="L2990" s="50"/>
      <c r="M2990" s="54"/>
      <c r="N2990" s="226"/>
      <c r="O2990" s="225"/>
      <c r="P2990" s="53"/>
      <c r="Q2990" s="50"/>
      <c r="R2990" s="34"/>
      <c r="S2990" s="34"/>
      <c r="T2990" s="34"/>
    </row>
    <row r="2991" spans="1:20" ht="20.25" hidden="1">
      <c r="A2991" s="50"/>
      <c r="B2991" s="90"/>
      <c r="C2991" s="50"/>
      <c r="D2991" s="50"/>
      <c r="E2991" s="50"/>
      <c r="F2991" s="53"/>
      <c r="G2991" s="70"/>
      <c r="H2991" s="50"/>
      <c r="I2991" s="70"/>
      <c r="J2991" s="50"/>
      <c r="K2991" s="50"/>
      <c r="L2991" s="50"/>
      <c r="M2991" s="54"/>
      <c r="N2991" s="226"/>
      <c r="O2991" s="225"/>
      <c r="P2991" s="53"/>
      <c r="Q2991" s="50"/>
      <c r="R2991" s="34"/>
      <c r="S2991" s="34"/>
      <c r="T2991" s="34"/>
    </row>
    <row r="2992" spans="1:20" ht="20.25" hidden="1">
      <c r="A2992" s="50"/>
      <c r="B2992" s="90"/>
      <c r="C2992" s="50"/>
      <c r="D2992" s="50"/>
      <c r="E2992" s="50"/>
      <c r="F2992" s="53"/>
      <c r="G2992" s="70"/>
      <c r="H2992" s="50"/>
      <c r="I2992" s="70"/>
      <c r="J2992" s="50"/>
      <c r="K2992" s="50"/>
      <c r="L2992" s="50"/>
      <c r="M2992" s="54"/>
      <c r="N2992" s="226"/>
      <c r="O2992" s="225"/>
      <c r="P2992" s="53"/>
      <c r="Q2992" s="50"/>
      <c r="R2992" s="34"/>
      <c r="S2992" s="34"/>
      <c r="T2992" s="34"/>
    </row>
    <row r="2993" spans="1:20" ht="20.25" hidden="1">
      <c r="A2993" s="50"/>
      <c r="B2993" s="90"/>
      <c r="C2993" s="50"/>
      <c r="D2993" s="50"/>
      <c r="E2993" s="50"/>
      <c r="F2993" s="53"/>
      <c r="G2993" s="70"/>
      <c r="H2993" s="50"/>
      <c r="I2993" s="70"/>
      <c r="J2993" s="50"/>
      <c r="K2993" s="50"/>
      <c r="L2993" s="50"/>
      <c r="M2993" s="54"/>
      <c r="N2993" s="226"/>
      <c r="O2993" s="225"/>
      <c r="P2993" s="53"/>
      <c r="Q2993" s="50"/>
      <c r="R2993" s="34"/>
      <c r="S2993" s="34"/>
      <c r="T2993" s="34"/>
    </row>
    <row r="2994" spans="1:20" ht="20.25" hidden="1">
      <c r="A2994" s="50"/>
      <c r="B2994" s="90"/>
      <c r="C2994" s="50"/>
      <c r="D2994" s="50"/>
      <c r="E2994" s="50"/>
      <c r="F2994" s="53"/>
      <c r="G2994" s="70"/>
      <c r="H2994" s="50"/>
      <c r="I2994" s="70"/>
      <c r="J2994" s="50"/>
      <c r="K2994" s="50"/>
      <c r="L2994" s="50"/>
      <c r="M2994" s="54"/>
      <c r="N2994" s="226"/>
      <c r="O2994" s="225"/>
      <c r="P2994" s="53"/>
      <c r="Q2994" s="50"/>
      <c r="R2994" s="34"/>
      <c r="S2994" s="34"/>
      <c r="T2994" s="34"/>
    </row>
    <row r="2995" spans="1:20" ht="20.25" hidden="1">
      <c r="A2995" s="50"/>
      <c r="B2995" s="90"/>
      <c r="C2995" s="50"/>
      <c r="D2995" s="50"/>
      <c r="E2995" s="50"/>
      <c r="F2995" s="53"/>
      <c r="G2995" s="70"/>
      <c r="H2995" s="50"/>
      <c r="I2995" s="70"/>
      <c r="J2995" s="50"/>
      <c r="K2995" s="50"/>
      <c r="L2995" s="50"/>
      <c r="M2995" s="54"/>
      <c r="N2995" s="226"/>
      <c r="O2995" s="225"/>
      <c r="P2995" s="53"/>
      <c r="Q2995" s="50"/>
      <c r="R2995" s="34"/>
      <c r="S2995" s="34"/>
      <c r="T2995" s="34"/>
    </row>
    <row r="2996" spans="1:20" ht="20.25" hidden="1">
      <c r="A2996" s="50"/>
      <c r="B2996" s="90"/>
      <c r="C2996" s="50"/>
      <c r="D2996" s="50"/>
      <c r="E2996" s="50"/>
      <c r="F2996" s="53"/>
      <c r="G2996" s="70"/>
      <c r="H2996" s="50"/>
      <c r="I2996" s="70"/>
      <c r="J2996" s="50"/>
      <c r="K2996" s="50"/>
      <c r="L2996" s="50"/>
      <c r="M2996" s="54"/>
      <c r="N2996" s="226"/>
      <c r="O2996" s="225"/>
      <c r="P2996" s="53"/>
      <c r="Q2996" s="50"/>
      <c r="R2996" s="34"/>
      <c r="S2996" s="34"/>
      <c r="T2996" s="34"/>
    </row>
    <row r="2997" spans="1:20" ht="20.25" hidden="1">
      <c r="A2997" s="50"/>
      <c r="B2997" s="90"/>
      <c r="C2997" s="50"/>
      <c r="D2997" s="50"/>
      <c r="E2997" s="50"/>
      <c r="F2997" s="53"/>
      <c r="G2997" s="70"/>
      <c r="H2997" s="50"/>
      <c r="I2997" s="70"/>
      <c r="J2997" s="50"/>
      <c r="K2997" s="50"/>
      <c r="L2997" s="50"/>
      <c r="M2997" s="54"/>
      <c r="N2997" s="226"/>
      <c r="O2997" s="225"/>
      <c r="P2997" s="53"/>
      <c r="Q2997" s="50"/>
      <c r="R2997" s="34"/>
      <c r="S2997" s="34"/>
      <c r="T2997" s="34"/>
    </row>
    <row r="2998" spans="1:20" ht="20.25" hidden="1">
      <c r="A2998" s="50"/>
      <c r="B2998" s="90"/>
      <c r="C2998" s="50"/>
      <c r="D2998" s="50"/>
      <c r="E2998" s="50"/>
      <c r="F2998" s="53"/>
      <c r="G2998" s="70"/>
      <c r="H2998" s="50"/>
      <c r="I2998" s="70"/>
      <c r="J2998" s="50"/>
      <c r="K2998" s="50"/>
      <c r="L2998" s="50"/>
      <c r="M2998" s="54"/>
      <c r="N2998" s="226"/>
      <c r="O2998" s="225"/>
      <c r="P2998" s="53"/>
      <c r="Q2998" s="50"/>
      <c r="R2998" s="34"/>
      <c r="S2998" s="34"/>
      <c r="T2998" s="34"/>
    </row>
    <row r="2999" spans="1:20" ht="20.25" hidden="1">
      <c r="A2999" s="50"/>
      <c r="B2999" s="90"/>
      <c r="C2999" s="50"/>
      <c r="D2999" s="50"/>
      <c r="E2999" s="50"/>
      <c r="F2999" s="53"/>
      <c r="G2999" s="70"/>
      <c r="H2999" s="50"/>
      <c r="I2999" s="70"/>
      <c r="J2999" s="50"/>
      <c r="K2999" s="50"/>
      <c r="L2999" s="50"/>
      <c r="M2999" s="54"/>
      <c r="N2999" s="226"/>
      <c r="O2999" s="225"/>
      <c r="P2999" s="53"/>
      <c r="Q2999" s="50"/>
      <c r="R2999" s="34"/>
      <c r="S2999" s="34"/>
      <c r="T2999" s="34"/>
    </row>
    <row r="3000" spans="1:20" ht="20.25" hidden="1">
      <c r="A3000" s="50"/>
      <c r="B3000" s="90"/>
      <c r="C3000" s="50"/>
      <c r="D3000" s="50"/>
      <c r="E3000" s="50"/>
      <c r="F3000" s="53"/>
      <c r="G3000" s="70"/>
      <c r="H3000" s="50"/>
      <c r="I3000" s="70"/>
      <c r="J3000" s="50"/>
      <c r="K3000" s="50"/>
      <c r="L3000" s="50"/>
      <c r="M3000" s="54"/>
      <c r="N3000" s="226"/>
      <c r="O3000" s="225"/>
      <c r="P3000" s="53"/>
      <c r="Q3000" s="50"/>
      <c r="R3000" s="34"/>
      <c r="S3000" s="34"/>
      <c r="T3000" s="34"/>
    </row>
    <row r="3001" spans="1:20" ht="20.25" hidden="1">
      <c r="A3001" s="50"/>
      <c r="B3001" s="90"/>
      <c r="C3001" s="50"/>
      <c r="D3001" s="50"/>
      <c r="E3001" s="50"/>
      <c r="F3001" s="53"/>
      <c r="G3001" s="70"/>
      <c r="H3001" s="50"/>
      <c r="I3001" s="70"/>
      <c r="J3001" s="50"/>
      <c r="K3001" s="50"/>
      <c r="L3001" s="50"/>
      <c r="M3001" s="54"/>
      <c r="N3001" s="226"/>
      <c r="O3001" s="225"/>
      <c r="P3001" s="53"/>
      <c r="Q3001" s="50"/>
      <c r="R3001" s="34"/>
      <c r="S3001" s="34"/>
      <c r="T3001" s="34"/>
    </row>
    <row r="3002" spans="1:20" ht="20.25" hidden="1">
      <c r="A3002" s="50"/>
      <c r="B3002" s="90"/>
      <c r="C3002" s="50"/>
      <c r="D3002" s="50"/>
      <c r="E3002" s="50"/>
      <c r="F3002" s="53"/>
      <c r="G3002" s="70"/>
      <c r="H3002" s="50"/>
      <c r="I3002" s="70"/>
      <c r="J3002" s="50"/>
      <c r="K3002" s="50"/>
      <c r="L3002" s="50"/>
      <c r="M3002" s="54"/>
      <c r="N3002" s="226"/>
      <c r="O3002" s="225"/>
      <c r="P3002" s="53"/>
      <c r="Q3002" s="50"/>
      <c r="R3002" s="34"/>
      <c r="S3002" s="34"/>
      <c r="T3002" s="34"/>
    </row>
    <row r="3003" spans="1:20" ht="20.25" hidden="1">
      <c r="A3003" s="50"/>
      <c r="B3003" s="90"/>
      <c r="C3003" s="50"/>
      <c r="D3003" s="50"/>
      <c r="E3003" s="50"/>
      <c r="F3003" s="53"/>
      <c r="G3003" s="70"/>
      <c r="H3003" s="50"/>
      <c r="I3003" s="70"/>
      <c r="J3003" s="50"/>
      <c r="K3003" s="50"/>
      <c r="L3003" s="50"/>
      <c r="M3003" s="54"/>
      <c r="N3003" s="226"/>
      <c r="O3003" s="225"/>
      <c r="P3003" s="53"/>
      <c r="Q3003" s="50"/>
      <c r="R3003" s="34"/>
      <c r="S3003" s="34"/>
      <c r="T3003" s="34"/>
    </row>
    <row r="3004" spans="1:20" ht="20.25" hidden="1">
      <c r="A3004" s="50"/>
      <c r="B3004" s="90"/>
      <c r="C3004" s="50"/>
      <c r="D3004" s="50"/>
      <c r="E3004" s="50"/>
      <c r="F3004" s="53"/>
      <c r="G3004" s="70"/>
      <c r="H3004" s="50"/>
      <c r="I3004" s="70"/>
      <c r="J3004" s="50"/>
      <c r="K3004" s="50"/>
      <c r="L3004" s="50"/>
      <c r="M3004" s="54"/>
      <c r="N3004" s="226"/>
      <c r="O3004" s="225"/>
      <c r="P3004" s="53"/>
      <c r="Q3004" s="50"/>
      <c r="R3004" s="34"/>
      <c r="S3004" s="34"/>
      <c r="T3004" s="34"/>
    </row>
    <row r="3005" spans="1:20" ht="20.25" hidden="1">
      <c r="A3005" s="50"/>
      <c r="B3005" s="90"/>
      <c r="C3005" s="50"/>
      <c r="D3005" s="50"/>
      <c r="E3005" s="50"/>
      <c r="F3005" s="53"/>
      <c r="G3005" s="70"/>
      <c r="H3005" s="50"/>
      <c r="I3005" s="70"/>
      <c r="J3005" s="50"/>
      <c r="K3005" s="50"/>
      <c r="L3005" s="50"/>
      <c r="M3005" s="54"/>
      <c r="N3005" s="226"/>
      <c r="O3005" s="225"/>
      <c r="P3005" s="53"/>
      <c r="Q3005" s="50"/>
      <c r="R3005" s="34"/>
      <c r="S3005" s="34"/>
      <c r="T3005" s="34"/>
    </row>
    <row r="3006" spans="1:20" ht="20.25" hidden="1">
      <c r="A3006" s="50"/>
      <c r="B3006" s="90"/>
      <c r="C3006" s="50"/>
      <c r="D3006" s="50"/>
      <c r="E3006" s="50"/>
      <c r="F3006" s="53"/>
      <c r="G3006" s="70"/>
      <c r="H3006" s="50"/>
      <c r="I3006" s="70"/>
      <c r="J3006" s="50"/>
      <c r="K3006" s="50"/>
      <c r="L3006" s="50"/>
      <c r="M3006" s="54"/>
      <c r="N3006" s="226"/>
      <c r="O3006" s="225"/>
      <c r="P3006" s="53"/>
      <c r="Q3006" s="50"/>
      <c r="R3006" s="34"/>
      <c r="S3006" s="34"/>
      <c r="T3006" s="34"/>
    </row>
    <row r="3007" spans="1:20" ht="20.25" hidden="1">
      <c r="A3007" s="50"/>
      <c r="B3007" s="90"/>
      <c r="C3007" s="50"/>
      <c r="D3007" s="50"/>
      <c r="E3007" s="50"/>
      <c r="F3007" s="53"/>
      <c r="G3007" s="70"/>
      <c r="H3007" s="50"/>
      <c r="I3007" s="70"/>
      <c r="J3007" s="50"/>
      <c r="K3007" s="50"/>
      <c r="L3007" s="50"/>
      <c r="M3007" s="54"/>
      <c r="N3007" s="226"/>
      <c r="O3007" s="225"/>
      <c r="P3007" s="53"/>
      <c r="Q3007" s="50"/>
      <c r="R3007" s="34"/>
      <c r="S3007" s="34"/>
      <c r="T3007" s="34"/>
    </row>
    <row r="3008" spans="1:20" ht="20.25" hidden="1">
      <c r="A3008" s="50"/>
      <c r="B3008" s="90"/>
      <c r="C3008" s="50"/>
      <c r="D3008" s="50"/>
      <c r="E3008" s="50"/>
      <c r="F3008" s="53"/>
      <c r="G3008" s="70"/>
      <c r="H3008" s="50"/>
      <c r="I3008" s="70"/>
      <c r="J3008" s="50"/>
      <c r="K3008" s="50"/>
      <c r="L3008" s="50"/>
      <c r="M3008" s="54"/>
      <c r="N3008" s="226"/>
      <c r="O3008" s="225"/>
      <c r="P3008" s="53"/>
      <c r="Q3008" s="50"/>
      <c r="R3008" s="34"/>
      <c r="S3008" s="34"/>
      <c r="T3008" s="34"/>
    </row>
    <row r="3009" spans="1:20" ht="20.25" hidden="1">
      <c r="A3009" s="50"/>
      <c r="B3009" s="90"/>
      <c r="C3009" s="50"/>
      <c r="D3009" s="50"/>
      <c r="E3009" s="50"/>
      <c r="F3009" s="53"/>
      <c r="G3009" s="70"/>
      <c r="H3009" s="50"/>
      <c r="I3009" s="70"/>
      <c r="J3009" s="50"/>
      <c r="K3009" s="50"/>
      <c r="L3009" s="50"/>
      <c r="M3009" s="54"/>
      <c r="N3009" s="226"/>
      <c r="O3009" s="225"/>
      <c r="P3009" s="53"/>
      <c r="Q3009" s="50"/>
      <c r="R3009" s="34"/>
      <c r="S3009" s="34"/>
      <c r="T3009" s="34"/>
    </row>
    <row r="3010" spans="1:20" ht="20.25" hidden="1">
      <c r="A3010" s="145"/>
      <c r="B3010" s="144"/>
      <c r="C3010" s="50"/>
      <c r="D3010" s="50"/>
      <c r="E3010" s="145"/>
      <c r="F3010" s="84"/>
      <c r="G3010" s="171"/>
      <c r="H3010" s="145"/>
      <c r="I3010" s="171"/>
      <c r="J3010" s="145"/>
      <c r="K3010" s="145"/>
      <c r="L3010" s="145"/>
      <c r="M3010" s="172"/>
      <c r="N3010" s="239"/>
      <c r="O3010" s="240"/>
      <c r="P3010" s="84"/>
      <c r="Q3010" s="145"/>
      <c r="R3010" s="81"/>
      <c r="S3010" s="81"/>
      <c r="T3010" s="34"/>
    </row>
    <row r="3011" spans="1:20" ht="20.25" hidden="1">
      <c r="A3011" s="50"/>
      <c r="B3011" s="90"/>
      <c r="C3011" s="50"/>
      <c r="D3011" s="50"/>
      <c r="E3011" s="50"/>
      <c r="F3011" s="53"/>
      <c r="G3011" s="70"/>
      <c r="H3011" s="50"/>
      <c r="I3011" s="70"/>
      <c r="J3011" s="50"/>
      <c r="K3011" s="50"/>
      <c r="L3011" s="50"/>
      <c r="M3011" s="54"/>
      <c r="N3011" s="226"/>
      <c r="O3011" s="225"/>
      <c r="P3011" s="53"/>
      <c r="Q3011" s="50"/>
      <c r="R3011" s="34"/>
      <c r="S3011" s="34"/>
      <c r="T3011" s="34"/>
    </row>
    <row r="3012" spans="1:20" ht="20.25" hidden="1">
      <c r="A3012" s="50"/>
      <c r="B3012" s="90"/>
      <c r="C3012" s="50"/>
      <c r="D3012" s="50"/>
      <c r="E3012" s="50"/>
      <c r="F3012" s="53"/>
      <c r="G3012" s="70"/>
      <c r="H3012" s="50"/>
      <c r="I3012" s="70"/>
      <c r="J3012" s="50"/>
      <c r="K3012" s="50"/>
      <c r="L3012" s="50"/>
      <c r="M3012" s="54"/>
      <c r="N3012" s="226"/>
      <c r="O3012" s="225"/>
      <c r="P3012" s="53"/>
      <c r="Q3012" s="50"/>
      <c r="R3012" s="34"/>
      <c r="S3012" s="34"/>
      <c r="T3012" s="34"/>
    </row>
    <row r="3013" spans="1:20" ht="20.25" hidden="1">
      <c r="A3013" s="50"/>
      <c r="B3013" s="90"/>
      <c r="C3013" s="50"/>
      <c r="D3013" s="50"/>
      <c r="E3013" s="50"/>
      <c r="F3013" s="53"/>
      <c r="G3013" s="70"/>
      <c r="H3013" s="50"/>
      <c r="I3013" s="70"/>
      <c r="J3013" s="50"/>
      <c r="K3013" s="50"/>
      <c r="L3013" s="50"/>
      <c r="M3013" s="54"/>
      <c r="N3013" s="226"/>
      <c r="O3013" s="225"/>
      <c r="P3013" s="53"/>
      <c r="Q3013" s="50"/>
      <c r="R3013" s="34"/>
      <c r="S3013" s="34"/>
      <c r="T3013" s="34"/>
    </row>
    <row r="3014" spans="1:20" ht="20.25" hidden="1">
      <c r="A3014" s="50"/>
      <c r="B3014" s="90"/>
      <c r="C3014" s="50"/>
      <c r="D3014" s="50"/>
      <c r="E3014" s="50"/>
      <c r="F3014" s="53"/>
      <c r="G3014" s="70"/>
      <c r="H3014" s="50"/>
      <c r="I3014" s="70"/>
      <c r="J3014" s="50"/>
      <c r="K3014" s="50"/>
      <c r="L3014" s="50"/>
      <c r="M3014" s="54"/>
      <c r="N3014" s="226"/>
      <c r="O3014" s="225"/>
      <c r="P3014" s="53"/>
      <c r="Q3014" s="50"/>
      <c r="R3014" s="34"/>
      <c r="S3014" s="34"/>
      <c r="T3014" s="34"/>
    </row>
    <row r="3015" spans="1:20" ht="20.25" hidden="1">
      <c r="A3015" s="50"/>
      <c r="B3015" s="90"/>
      <c r="C3015" s="50"/>
      <c r="D3015" s="50"/>
      <c r="E3015" s="50"/>
      <c r="F3015" s="53"/>
      <c r="G3015" s="70"/>
      <c r="H3015" s="50"/>
      <c r="I3015" s="70"/>
      <c r="J3015" s="50"/>
      <c r="K3015" s="50"/>
      <c r="L3015" s="50"/>
      <c r="M3015" s="54"/>
      <c r="N3015" s="226"/>
      <c r="O3015" s="225"/>
      <c r="P3015" s="53"/>
      <c r="Q3015" s="50"/>
      <c r="R3015" s="34"/>
      <c r="S3015" s="34"/>
      <c r="T3015" s="34"/>
    </row>
    <row r="3016" spans="1:20" ht="20.25" hidden="1">
      <c r="A3016" s="50"/>
      <c r="B3016" s="90"/>
      <c r="C3016" s="50"/>
      <c r="D3016" s="50"/>
      <c r="E3016" s="50"/>
      <c r="F3016" s="53"/>
      <c r="G3016" s="70"/>
      <c r="H3016" s="50"/>
      <c r="I3016" s="70"/>
      <c r="J3016" s="50"/>
      <c r="K3016" s="50"/>
      <c r="L3016" s="50"/>
      <c r="M3016" s="54"/>
      <c r="N3016" s="226"/>
      <c r="O3016" s="225"/>
      <c r="P3016" s="53"/>
      <c r="Q3016" s="50"/>
      <c r="R3016" s="34"/>
      <c r="S3016" s="34"/>
      <c r="T3016" s="34"/>
    </row>
    <row r="3017" spans="1:20" ht="20.25" hidden="1">
      <c r="A3017" s="50"/>
      <c r="B3017" s="90"/>
      <c r="C3017" s="50"/>
      <c r="D3017" s="50"/>
      <c r="E3017" s="50"/>
      <c r="F3017" s="53"/>
      <c r="G3017" s="70"/>
      <c r="H3017" s="50"/>
      <c r="I3017" s="70"/>
      <c r="J3017" s="50"/>
      <c r="K3017" s="50"/>
      <c r="L3017" s="50"/>
      <c r="M3017" s="54"/>
      <c r="N3017" s="226"/>
      <c r="O3017" s="225"/>
      <c r="P3017" s="53"/>
      <c r="Q3017" s="50"/>
      <c r="R3017" s="34"/>
      <c r="S3017" s="34"/>
      <c r="T3017" s="34"/>
    </row>
    <row r="3018" spans="1:20" ht="20.25" hidden="1">
      <c r="A3018" s="50"/>
      <c r="B3018" s="90"/>
      <c r="C3018" s="50"/>
      <c r="D3018" s="50"/>
      <c r="E3018" s="50"/>
      <c r="F3018" s="53"/>
      <c r="G3018" s="70"/>
      <c r="H3018" s="50"/>
      <c r="I3018" s="70"/>
      <c r="J3018" s="50"/>
      <c r="K3018" s="50"/>
      <c r="L3018" s="50"/>
      <c r="M3018" s="54"/>
      <c r="N3018" s="226"/>
      <c r="O3018" s="225"/>
      <c r="P3018" s="53"/>
      <c r="Q3018" s="50"/>
      <c r="R3018" s="34"/>
      <c r="S3018" s="34"/>
      <c r="T3018" s="34"/>
    </row>
    <row r="3019" spans="1:20" ht="20.25" hidden="1">
      <c r="A3019" s="50"/>
      <c r="B3019" s="90"/>
      <c r="C3019" s="50"/>
      <c r="D3019" s="50"/>
      <c r="E3019" s="50"/>
      <c r="F3019" s="53"/>
      <c r="G3019" s="70"/>
      <c r="H3019" s="50"/>
      <c r="I3019" s="70"/>
      <c r="J3019" s="50"/>
      <c r="K3019" s="50"/>
      <c r="L3019" s="50"/>
      <c r="M3019" s="54"/>
      <c r="N3019" s="226"/>
      <c r="O3019" s="225"/>
      <c r="P3019" s="53"/>
      <c r="Q3019" s="50"/>
      <c r="R3019" s="34"/>
      <c r="S3019" s="34"/>
      <c r="T3019" s="34"/>
    </row>
    <row r="3020" spans="1:20" ht="20.25" hidden="1">
      <c r="A3020" s="50"/>
      <c r="B3020" s="90"/>
      <c r="C3020" s="50"/>
      <c r="D3020" s="50"/>
      <c r="E3020" s="50"/>
      <c r="F3020" s="53"/>
      <c r="G3020" s="70"/>
      <c r="H3020" s="50"/>
      <c r="I3020" s="70"/>
      <c r="J3020" s="50"/>
      <c r="K3020" s="50"/>
      <c r="L3020" s="50"/>
      <c r="M3020" s="54"/>
      <c r="N3020" s="226"/>
      <c r="O3020" s="225"/>
      <c r="P3020" s="53"/>
      <c r="Q3020" s="50"/>
      <c r="R3020" s="34"/>
      <c r="S3020" s="34"/>
      <c r="T3020" s="34"/>
    </row>
    <row r="3021" spans="1:20" ht="20.25" hidden="1">
      <c r="A3021" s="50"/>
      <c r="B3021" s="90"/>
      <c r="C3021" s="50"/>
      <c r="D3021" s="50"/>
      <c r="E3021" s="50"/>
      <c r="F3021" s="53"/>
      <c r="G3021" s="70"/>
      <c r="H3021" s="50"/>
      <c r="I3021" s="70"/>
      <c r="J3021" s="50"/>
      <c r="K3021" s="50"/>
      <c r="L3021" s="50"/>
      <c r="M3021" s="54"/>
      <c r="N3021" s="226"/>
      <c r="O3021" s="225"/>
      <c r="P3021" s="53"/>
      <c r="Q3021" s="50"/>
      <c r="R3021" s="34"/>
      <c r="S3021" s="34"/>
      <c r="T3021" s="34"/>
    </row>
    <row r="3022" spans="1:20" ht="20.25" hidden="1">
      <c r="A3022" s="50"/>
      <c r="B3022" s="90"/>
      <c r="C3022" s="50"/>
      <c r="D3022" s="50"/>
      <c r="E3022" s="50"/>
      <c r="F3022" s="53"/>
      <c r="G3022" s="70"/>
      <c r="H3022" s="50"/>
      <c r="I3022" s="70"/>
      <c r="J3022" s="50"/>
      <c r="K3022" s="50"/>
      <c r="L3022" s="50"/>
      <c r="M3022" s="54"/>
      <c r="N3022" s="226"/>
      <c r="O3022" s="225"/>
      <c r="P3022" s="53"/>
      <c r="Q3022" s="50"/>
      <c r="R3022" s="34"/>
      <c r="S3022" s="34"/>
      <c r="T3022" s="34"/>
    </row>
    <row r="3023" spans="1:20" ht="20.25" hidden="1">
      <c r="A3023" s="50"/>
      <c r="B3023" s="90"/>
      <c r="C3023" s="50"/>
      <c r="D3023" s="50"/>
      <c r="E3023" s="50"/>
      <c r="F3023" s="53"/>
      <c r="G3023" s="70"/>
      <c r="H3023" s="50"/>
      <c r="I3023" s="70"/>
      <c r="J3023" s="50"/>
      <c r="K3023" s="50"/>
      <c r="L3023" s="50"/>
      <c r="M3023" s="54"/>
      <c r="N3023" s="226"/>
      <c r="O3023" s="225"/>
      <c r="P3023" s="53"/>
      <c r="Q3023" s="50"/>
      <c r="R3023" s="34"/>
      <c r="S3023" s="34"/>
      <c r="T3023" s="34"/>
    </row>
    <row r="3024" spans="1:20" ht="20.25" hidden="1">
      <c r="A3024" s="50"/>
      <c r="B3024" s="90"/>
      <c r="C3024" s="50"/>
      <c r="D3024" s="50"/>
      <c r="E3024" s="50"/>
      <c r="F3024" s="53"/>
      <c r="G3024" s="70"/>
      <c r="H3024" s="50"/>
      <c r="I3024" s="70"/>
      <c r="J3024" s="50"/>
      <c r="K3024" s="50"/>
      <c r="L3024" s="50"/>
      <c r="M3024" s="54"/>
      <c r="N3024" s="226"/>
      <c r="O3024" s="225"/>
      <c r="P3024" s="53"/>
      <c r="Q3024" s="50"/>
      <c r="R3024" s="34"/>
      <c r="S3024" s="34"/>
      <c r="T3024" s="34"/>
    </row>
    <row r="3025" spans="1:20" ht="20.25" hidden="1">
      <c r="A3025" s="50"/>
      <c r="B3025" s="90"/>
      <c r="C3025" s="50"/>
      <c r="D3025" s="50"/>
      <c r="E3025" s="50"/>
      <c r="F3025" s="53"/>
      <c r="G3025" s="70"/>
      <c r="H3025" s="50"/>
      <c r="I3025" s="70"/>
      <c r="J3025" s="50"/>
      <c r="K3025" s="50"/>
      <c r="L3025" s="50"/>
      <c r="M3025" s="54"/>
      <c r="N3025" s="226"/>
      <c r="O3025" s="225"/>
      <c r="P3025" s="53"/>
      <c r="Q3025" s="50"/>
      <c r="R3025" s="34"/>
      <c r="S3025" s="34"/>
      <c r="T3025" s="34"/>
    </row>
    <row r="3026" spans="1:20" ht="20.25" hidden="1">
      <c r="A3026" s="50"/>
      <c r="B3026" s="90"/>
      <c r="C3026" s="50"/>
      <c r="D3026" s="50"/>
      <c r="E3026" s="50"/>
      <c r="F3026" s="53"/>
      <c r="G3026" s="70"/>
      <c r="H3026" s="50"/>
      <c r="I3026" s="70"/>
      <c r="J3026" s="50"/>
      <c r="K3026" s="50"/>
      <c r="L3026" s="50"/>
      <c r="M3026" s="54"/>
      <c r="N3026" s="226"/>
      <c r="O3026" s="225"/>
      <c r="P3026" s="53"/>
      <c r="Q3026" s="50"/>
      <c r="R3026" s="34"/>
      <c r="S3026" s="34"/>
      <c r="T3026" s="34"/>
    </row>
    <row r="3027" spans="1:20" ht="20.25" hidden="1">
      <c r="A3027" s="50"/>
      <c r="B3027" s="90"/>
      <c r="C3027" s="50"/>
      <c r="D3027" s="50"/>
      <c r="E3027" s="50"/>
      <c r="F3027" s="53"/>
      <c r="G3027" s="70"/>
      <c r="H3027" s="50"/>
      <c r="I3027" s="70"/>
      <c r="J3027" s="50"/>
      <c r="K3027" s="50"/>
      <c r="L3027" s="50"/>
      <c r="M3027" s="54"/>
      <c r="N3027" s="226"/>
      <c r="O3027" s="225"/>
      <c r="P3027" s="53"/>
      <c r="Q3027" s="50"/>
      <c r="R3027" s="34"/>
      <c r="S3027" s="34"/>
      <c r="T3027" s="34"/>
    </row>
    <row r="3028" spans="1:20" ht="20.25" hidden="1">
      <c r="A3028" s="50"/>
      <c r="B3028" s="90"/>
      <c r="C3028" s="50"/>
      <c r="D3028" s="50"/>
      <c r="E3028" s="50"/>
      <c r="F3028" s="53"/>
      <c r="G3028" s="70"/>
      <c r="H3028" s="50"/>
      <c r="I3028" s="70"/>
      <c r="J3028" s="50"/>
      <c r="K3028" s="50"/>
      <c r="L3028" s="50"/>
      <c r="M3028" s="54"/>
      <c r="N3028" s="226"/>
      <c r="O3028" s="225"/>
      <c r="P3028" s="53"/>
      <c r="Q3028" s="50"/>
      <c r="R3028" s="34"/>
      <c r="S3028" s="34"/>
      <c r="T3028" s="34"/>
    </row>
    <row r="3029" spans="1:20" ht="20.25" hidden="1">
      <c r="A3029" s="50"/>
      <c r="B3029" s="90"/>
      <c r="C3029" s="50"/>
      <c r="D3029" s="50"/>
      <c r="E3029" s="50"/>
      <c r="F3029" s="53"/>
      <c r="G3029" s="70"/>
      <c r="H3029" s="50"/>
      <c r="I3029" s="70"/>
      <c r="J3029" s="50"/>
      <c r="K3029" s="50"/>
      <c r="L3029" s="50"/>
      <c r="M3029" s="54"/>
      <c r="N3029" s="226"/>
      <c r="O3029" s="225"/>
      <c r="P3029" s="53"/>
      <c r="Q3029" s="50"/>
      <c r="R3029" s="34"/>
      <c r="S3029" s="34"/>
      <c r="T3029" s="34"/>
    </row>
    <row r="3030" spans="1:20" ht="20.25" hidden="1">
      <c r="A3030" s="50"/>
      <c r="B3030" s="90"/>
      <c r="C3030" s="50"/>
      <c r="D3030" s="50"/>
      <c r="E3030" s="50"/>
      <c r="F3030" s="53"/>
      <c r="G3030" s="70"/>
      <c r="H3030" s="50"/>
      <c r="I3030" s="70"/>
      <c r="J3030" s="50"/>
      <c r="K3030" s="50"/>
      <c r="L3030" s="50"/>
      <c r="M3030" s="54"/>
      <c r="N3030" s="226"/>
      <c r="O3030" s="225"/>
      <c r="P3030" s="53"/>
      <c r="Q3030" s="50"/>
      <c r="R3030" s="34"/>
      <c r="S3030" s="34"/>
      <c r="T3030" s="34"/>
    </row>
    <row r="3031" spans="1:20" ht="20.25" hidden="1">
      <c r="A3031" s="50"/>
      <c r="B3031" s="90"/>
      <c r="C3031" s="50"/>
      <c r="D3031" s="50"/>
      <c r="E3031" s="50"/>
      <c r="F3031" s="53"/>
      <c r="G3031" s="70"/>
      <c r="H3031" s="50"/>
      <c r="I3031" s="70"/>
      <c r="J3031" s="50"/>
      <c r="K3031" s="50"/>
      <c r="L3031" s="50"/>
      <c r="M3031" s="54"/>
      <c r="N3031" s="226"/>
      <c r="O3031" s="225"/>
      <c r="P3031" s="53"/>
      <c r="Q3031" s="50"/>
      <c r="R3031" s="34"/>
      <c r="S3031" s="34"/>
      <c r="T3031" s="34"/>
    </row>
    <row r="3032" spans="1:20" ht="20.25" hidden="1">
      <c r="A3032" s="50"/>
      <c r="B3032" s="90"/>
      <c r="C3032" s="50"/>
      <c r="D3032" s="50"/>
      <c r="E3032" s="50"/>
      <c r="F3032" s="53"/>
      <c r="G3032" s="70"/>
      <c r="H3032" s="50"/>
      <c r="I3032" s="70"/>
      <c r="J3032" s="50"/>
      <c r="K3032" s="50"/>
      <c r="L3032" s="50"/>
      <c r="M3032" s="54"/>
      <c r="N3032" s="226"/>
      <c r="O3032" s="225"/>
      <c r="P3032" s="53"/>
      <c r="Q3032" s="50"/>
      <c r="R3032" s="34"/>
      <c r="S3032" s="34"/>
      <c r="T3032" s="34"/>
    </row>
    <row r="3033" spans="1:20" ht="20.25" hidden="1">
      <c r="A3033" s="50"/>
      <c r="B3033" s="90"/>
      <c r="C3033" s="50"/>
      <c r="D3033" s="50"/>
      <c r="E3033" s="50"/>
      <c r="F3033" s="53"/>
      <c r="G3033" s="70"/>
      <c r="H3033" s="50"/>
      <c r="I3033" s="70"/>
      <c r="J3033" s="50"/>
      <c r="K3033" s="50"/>
      <c r="L3033" s="50"/>
      <c r="M3033" s="54"/>
      <c r="N3033" s="226"/>
      <c r="O3033" s="225"/>
      <c r="P3033" s="53"/>
      <c r="Q3033" s="50"/>
      <c r="R3033" s="34"/>
      <c r="S3033" s="34"/>
      <c r="T3033" s="34"/>
    </row>
    <row r="3034" spans="1:20" ht="20.25" hidden="1">
      <c r="A3034" s="50"/>
      <c r="B3034" s="90"/>
      <c r="C3034" s="50"/>
      <c r="D3034" s="50"/>
      <c r="E3034" s="50"/>
      <c r="F3034" s="53"/>
      <c r="G3034" s="70"/>
      <c r="H3034" s="50"/>
      <c r="I3034" s="70"/>
      <c r="J3034" s="50"/>
      <c r="K3034" s="50"/>
      <c r="L3034" s="50"/>
      <c r="M3034" s="54"/>
      <c r="N3034" s="226"/>
      <c r="O3034" s="225"/>
      <c r="P3034" s="53"/>
      <c r="Q3034" s="50"/>
      <c r="R3034" s="34"/>
      <c r="S3034" s="34"/>
      <c r="T3034" s="34"/>
    </row>
    <row r="3035" spans="1:20" ht="20.25" hidden="1">
      <c r="A3035" s="50"/>
      <c r="B3035" s="90"/>
      <c r="C3035" s="50"/>
      <c r="D3035" s="50"/>
      <c r="E3035" s="50"/>
      <c r="F3035" s="53"/>
      <c r="G3035" s="70"/>
      <c r="H3035" s="50"/>
      <c r="I3035" s="70"/>
      <c r="J3035" s="50"/>
      <c r="K3035" s="50"/>
      <c r="L3035" s="50"/>
      <c r="M3035" s="54"/>
      <c r="N3035" s="226"/>
      <c r="O3035" s="225"/>
      <c r="P3035" s="53"/>
      <c r="Q3035" s="50"/>
      <c r="R3035" s="34"/>
      <c r="S3035" s="34"/>
      <c r="T3035" s="34"/>
    </row>
    <row r="3036" spans="1:20" ht="20.25" hidden="1">
      <c r="A3036" s="50"/>
      <c r="B3036" s="90"/>
      <c r="C3036" s="50"/>
      <c r="D3036" s="50"/>
      <c r="E3036" s="50"/>
      <c r="F3036" s="53"/>
      <c r="G3036" s="70"/>
      <c r="H3036" s="50"/>
      <c r="I3036" s="70"/>
      <c r="J3036" s="50"/>
      <c r="K3036" s="50"/>
      <c r="L3036" s="50"/>
      <c r="M3036" s="54"/>
      <c r="N3036" s="226"/>
      <c r="O3036" s="225"/>
      <c r="P3036" s="53"/>
      <c r="Q3036" s="50"/>
      <c r="R3036" s="34"/>
      <c r="S3036" s="34"/>
      <c r="T3036" s="34"/>
    </row>
    <row r="3037" spans="1:20" ht="20.25" hidden="1">
      <c r="A3037" s="50"/>
      <c r="B3037" s="90"/>
      <c r="C3037" s="50"/>
      <c r="D3037" s="50"/>
      <c r="E3037" s="50"/>
      <c r="F3037" s="53"/>
      <c r="G3037" s="70"/>
      <c r="H3037" s="50"/>
      <c r="I3037" s="70"/>
      <c r="J3037" s="50"/>
      <c r="K3037" s="50"/>
      <c r="L3037" s="50"/>
      <c r="M3037" s="54"/>
      <c r="N3037" s="226"/>
      <c r="O3037" s="225"/>
      <c r="P3037" s="53"/>
      <c r="Q3037" s="50"/>
      <c r="R3037" s="34"/>
      <c r="S3037" s="34"/>
      <c r="T3037" s="34"/>
    </row>
    <row r="3038" spans="1:20" ht="20.25" hidden="1">
      <c r="A3038" s="50"/>
      <c r="B3038" s="90"/>
      <c r="C3038" s="50"/>
      <c r="D3038" s="50"/>
      <c r="E3038" s="50"/>
      <c r="F3038" s="53"/>
      <c r="G3038" s="70"/>
      <c r="H3038" s="50"/>
      <c r="I3038" s="70"/>
      <c r="J3038" s="50"/>
      <c r="K3038" s="50"/>
      <c r="L3038" s="50"/>
      <c r="M3038" s="54"/>
      <c r="N3038" s="226"/>
      <c r="O3038" s="225"/>
      <c r="P3038" s="53"/>
      <c r="Q3038" s="50"/>
      <c r="R3038" s="34"/>
      <c r="S3038" s="34"/>
      <c r="T3038" s="34"/>
    </row>
    <row r="3039" spans="1:20" ht="20.25" hidden="1">
      <c r="A3039" s="50"/>
      <c r="B3039" s="90"/>
      <c r="C3039" s="50"/>
      <c r="D3039" s="50"/>
      <c r="E3039" s="50"/>
      <c r="F3039" s="53"/>
      <c r="G3039" s="70"/>
      <c r="H3039" s="50"/>
      <c r="I3039" s="70"/>
      <c r="J3039" s="50"/>
      <c r="K3039" s="50"/>
      <c r="L3039" s="50"/>
      <c r="M3039" s="54"/>
      <c r="N3039" s="226"/>
      <c r="O3039" s="225"/>
      <c r="P3039" s="53"/>
      <c r="Q3039" s="50"/>
      <c r="R3039" s="34"/>
      <c r="S3039" s="34"/>
      <c r="T3039" s="34"/>
    </row>
    <row r="3040" spans="1:20" ht="20.25" hidden="1">
      <c r="A3040" s="50"/>
      <c r="B3040" s="90"/>
      <c r="C3040" s="50"/>
      <c r="D3040" s="50"/>
      <c r="E3040" s="50"/>
      <c r="F3040" s="53"/>
      <c r="G3040" s="70"/>
      <c r="H3040" s="50"/>
      <c r="I3040" s="70"/>
      <c r="J3040" s="50"/>
      <c r="K3040" s="50"/>
      <c r="L3040" s="50"/>
      <c r="M3040" s="54"/>
      <c r="N3040" s="226"/>
      <c r="O3040" s="225"/>
      <c r="P3040" s="53"/>
      <c r="Q3040" s="50"/>
      <c r="R3040" s="34"/>
      <c r="S3040" s="34"/>
      <c r="T3040" s="34"/>
    </row>
    <row r="3041" spans="1:20" ht="20.25" hidden="1">
      <c r="A3041" s="50"/>
      <c r="B3041" s="90"/>
      <c r="C3041" s="50"/>
      <c r="D3041" s="50"/>
      <c r="E3041" s="50"/>
      <c r="F3041" s="53"/>
      <c r="G3041" s="70"/>
      <c r="H3041" s="50"/>
      <c r="I3041" s="70"/>
      <c r="J3041" s="50"/>
      <c r="K3041" s="50"/>
      <c r="L3041" s="50"/>
      <c r="M3041" s="54"/>
      <c r="N3041" s="226"/>
      <c r="O3041" s="225"/>
      <c r="P3041" s="53"/>
      <c r="Q3041" s="50"/>
      <c r="R3041" s="34"/>
      <c r="S3041" s="34"/>
      <c r="T3041" s="34"/>
    </row>
    <row r="3042" spans="1:20" ht="20.25" hidden="1">
      <c r="A3042" s="50"/>
      <c r="B3042" s="90"/>
      <c r="C3042" s="50"/>
      <c r="D3042" s="50"/>
      <c r="E3042" s="50"/>
      <c r="F3042" s="53"/>
      <c r="G3042" s="70"/>
      <c r="H3042" s="50"/>
      <c r="I3042" s="70"/>
      <c r="J3042" s="50"/>
      <c r="K3042" s="50"/>
      <c r="L3042" s="50"/>
      <c r="M3042" s="54"/>
      <c r="N3042" s="226"/>
      <c r="O3042" s="225"/>
      <c r="P3042" s="53"/>
      <c r="Q3042" s="50"/>
      <c r="R3042" s="34"/>
      <c r="S3042" s="34"/>
      <c r="T3042" s="34"/>
    </row>
    <row r="3043" spans="1:20" ht="20.25" hidden="1">
      <c r="A3043" s="50"/>
      <c r="B3043" s="90"/>
      <c r="C3043" s="50"/>
      <c r="D3043" s="50"/>
      <c r="E3043" s="50"/>
      <c r="F3043" s="53"/>
      <c r="G3043" s="70"/>
      <c r="H3043" s="50"/>
      <c r="I3043" s="70"/>
      <c r="J3043" s="50"/>
      <c r="K3043" s="50"/>
      <c r="L3043" s="50"/>
      <c r="M3043" s="54"/>
      <c r="N3043" s="226"/>
      <c r="O3043" s="225"/>
      <c r="P3043" s="53"/>
      <c r="Q3043" s="50"/>
      <c r="R3043" s="34"/>
      <c r="S3043" s="34"/>
      <c r="T3043" s="34"/>
    </row>
    <row r="3044" spans="1:20" ht="20.25" hidden="1">
      <c r="A3044" s="50"/>
      <c r="B3044" s="90"/>
      <c r="C3044" s="50"/>
      <c r="D3044" s="50"/>
      <c r="E3044" s="50"/>
      <c r="F3044" s="53"/>
      <c r="G3044" s="70"/>
      <c r="H3044" s="50"/>
      <c r="I3044" s="70"/>
      <c r="J3044" s="50"/>
      <c r="K3044" s="50"/>
      <c r="L3044" s="50"/>
      <c r="M3044" s="54"/>
      <c r="N3044" s="226"/>
      <c r="O3044" s="225"/>
      <c r="P3044" s="53"/>
      <c r="Q3044" s="50"/>
      <c r="R3044" s="34"/>
      <c r="S3044" s="34"/>
      <c r="T3044" s="34"/>
    </row>
    <row r="3045" spans="1:20" ht="20.25" hidden="1">
      <c r="A3045" s="50"/>
      <c r="B3045" s="90"/>
      <c r="C3045" s="50"/>
      <c r="D3045" s="50"/>
      <c r="E3045" s="50"/>
      <c r="F3045" s="53"/>
      <c r="G3045" s="70"/>
      <c r="H3045" s="50"/>
      <c r="I3045" s="70"/>
      <c r="J3045" s="50"/>
      <c r="K3045" s="50"/>
      <c r="L3045" s="50"/>
      <c r="M3045" s="54"/>
      <c r="N3045" s="226"/>
      <c r="O3045" s="225"/>
      <c r="P3045" s="53"/>
      <c r="Q3045" s="50"/>
      <c r="R3045" s="34"/>
      <c r="S3045" s="34"/>
      <c r="T3045" s="34"/>
    </row>
    <row r="3046" spans="1:20" ht="20.25" hidden="1">
      <c r="A3046" s="50"/>
      <c r="B3046" s="90"/>
      <c r="C3046" s="50"/>
      <c r="D3046" s="50"/>
      <c r="E3046" s="50"/>
      <c r="F3046" s="53"/>
      <c r="G3046" s="70"/>
      <c r="H3046" s="50"/>
      <c r="I3046" s="70"/>
      <c r="J3046" s="50"/>
      <c r="K3046" s="50"/>
      <c r="L3046" s="50"/>
      <c r="M3046" s="54"/>
      <c r="N3046" s="226"/>
      <c r="O3046" s="225"/>
      <c r="P3046" s="53"/>
      <c r="Q3046" s="50"/>
      <c r="R3046" s="34"/>
      <c r="S3046" s="34"/>
      <c r="T3046" s="34"/>
    </row>
    <row r="3047" spans="1:20" ht="20.25" hidden="1">
      <c r="A3047" s="50"/>
      <c r="B3047" s="90"/>
      <c r="C3047" s="50"/>
      <c r="D3047" s="50"/>
      <c r="E3047" s="50"/>
      <c r="F3047" s="53"/>
      <c r="G3047" s="70"/>
      <c r="H3047" s="50"/>
      <c r="I3047" s="70"/>
      <c r="J3047" s="50"/>
      <c r="K3047" s="50"/>
      <c r="L3047" s="50"/>
      <c r="M3047" s="54"/>
      <c r="N3047" s="226"/>
      <c r="O3047" s="225"/>
      <c r="P3047" s="53"/>
      <c r="Q3047" s="50"/>
      <c r="R3047" s="34"/>
      <c r="S3047" s="34"/>
      <c r="T3047" s="34"/>
    </row>
    <row r="3048" spans="1:20" ht="20.25" hidden="1">
      <c r="A3048" s="50"/>
      <c r="B3048" s="90"/>
      <c r="C3048" s="50"/>
      <c r="D3048" s="50"/>
      <c r="E3048" s="50"/>
      <c r="F3048" s="53"/>
      <c r="G3048" s="70"/>
      <c r="H3048" s="50"/>
      <c r="I3048" s="70"/>
      <c r="J3048" s="50"/>
      <c r="K3048" s="50"/>
      <c r="L3048" s="50"/>
      <c r="M3048" s="54"/>
      <c r="N3048" s="226"/>
      <c r="O3048" s="225"/>
      <c r="P3048" s="53"/>
      <c r="Q3048" s="50"/>
      <c r="R3048" s="34"/>
      <c r="S3048" s="34"/>
      <c r="T3048" s="34"/>
    </row>
    <row r="3049" spans="1:20" ht="20.25" hidden="1">
      <c r="A3049" s="50"/>
      <c r="B3049" s="90"/>
      <c r="C3049" s="50"/>
      <c r="D3049" s="50"/>
      <c r="E3049" s="50"/>
      <c r="F3049" s="53"/>
      <c r="G3049" s="70"/>
      <c r="H3049" s="50"/>
      <c r="I3049" s="70"/>
      <c r="J3049" s="50"/>
      <c r="K3049" s="50"/>
      <c r="L3049" s="50"/>
      <c r="M3049" s="54"/>
      <c r="N3049" s="226"/>
      <c r="O3049" s="225"/>
      <c r="P3049" s="53"/>
      <c r="Q3049" s="50"/>
      <c r="R3049" s="34"/>
      <c r="S3049" s="34"/>
      <c r="T3049" s="34"/>
    </row>
    <row r="3050" spans="1:20" ht="20.25" hidden="1">
      <c r="A3050" s="50"/>
      <c r="B3050" s="90"/>
      <c r="C3050" s="50"/>
      <c r="D3050" s="50"/>
      <c r="E3050" s="50"/>
      <c r="F3050" s="53"/>
      <c r="G3050" s="70"/>
      <c r="H3050" s="50"/>
      <c r="I3050" s="70"/>
      <c r="J3050" s="50"/>
      <c r="K3050" s="50"/>
      <c r="L3050" s="50"/>
      <c r="M3050" s="54"/>
      <c r="N3050" s="226"/>
      <c r="O3050" s="225"/>
      <c r="P3050" s="53"/>
      <c r="Q3050" s="50"/>
      <c r="R3050" s="34"/>
      <c r="S3050" s="34"/>
      <c r="T3050" s="34"/>
    </row>
    <row r="3051" spans="1:20" ht="20.25" hidden="1">
      <c r="A3051" s="50"/>
      <c r="B3051" s="90"/>
      <c r="C3051" s="50"/>
      <c r="D3051" s="50"/>
      <c r="E3051" s="50"/>
      <c r="F3051" s="53"/>
      <c r="G3051" s="70"/>
      <c r="H3051" s="50"/>
      <c r="I3051" s="70"/>
      <c r="J3051" s="50"/>
      <c r="K3051" s="50"/>
      <c r="L3051" s="50"/>
      <c r="M3051" s="54"/>
      <c r="N3051" s="226"/>
      <c r="O3051" s="225"/>
      <c r="P3051" s="53"/>
      <c r="Q3051" s="50"/>
      <c r="R3051" s="34"/>
      <c r="S3051" s="34"/>
      <c r="T3051" s="34"/>
    </row>
    <row r="3052" spans="1:20" ht="20.25" hidden="1">
      <c r="A3052" s="50"/>
      <c r="B3052" s="90"/>
      <c r="C3052" s="50"/>
      <c r="D3052" s="50"/>
      <c r="E3052" s="50"/>
      <c r="F3052" s="53"/>
      <c r="G3052" s="70"/>
      <c r="H3052" s="50"/>
      <c r="I3052" s="70"/>
      <c r="J3052" s="50"/>
      <c r="K3052" s="50"/>
      <c r="L3052" s="50"/>
      <c r="M3052" s="54"/>
      <c r="N3052" s="226"/>
      <c r="O3052" s="225"/>
      <c r="P3052" s="53"/>
      <c r="Q3052" s="50"/>
      <c r="R3052" s="34"/>
      <c r="S3052" s="34"/>
      <c r="T3052" s="34"/>
    </row>
    <row r="3053" spans="1:20" ht="20.25" hidden="1">
      <c r="A3053" s="50"/>
      <c r="B3053" s="90"/>
      <c r="C3053" s="50"/>
      <c r="D3053" s="50"/>
      <c r="E3053" s="50"/>
      <c r="F3053" s="53"/>
      <c r="G3053" s="70"/>
      <c r="H3053" s="50"/>
      <c r="I3053" s="70"/>
      <c r="J3053" s="50"/>
      <c r="K3053" s="50"/>
      <c r="L3053" s="50"/>
      <c r="M3053" s="54"/>
      <c r="N3053" s="226"/>
      <c r="O3053" s="225"/>
      <c r="P3053" s="53"/>
      <c r="Q3053" s="50"/>
      <c r="R3053" s="34"/>
      <c r="S3053" s="34"/>
      <c r="T3053" s="34"/>
    </row>
    <row r="3054" spans="1:20" ht="20.25" hidden="1">
      <c r="A3054" s="50"/>
      <c r="B3054" s="90"/>
      <c r="C3054" s="50"/>
      <c r="D3054" s="50"/>
      <c r="E3054" s="50"/>
      <c r="F3054" s="53"/>
      <c r="G3054" s="70"/>
      <c r="H3054" s="50"/>
      <c r="I3054" s="70"/>
      <c r="J3054" s="50"/>
      <c r="K3054" s="50"/>
      <c r="L3054" s="50"/>
      <c r="M3054" s="54"/>
      <c r="N3054" s="226"/>
      <c r="O3054" s="225"/>
      <c r="P3054" s="53"/>
      <c r="Q3054" s="50"/>
      <c r="R3054" s="34"/>
      <c r="S3054" s="34"/>
      <c r="T3054" s="34"/>
    </row>
    <row r="3055" spans="1:20" ht="20.25" hidden="1">
      <c r="A3055" s="50"/>
      <c r="B3055" s="90"/>
      <c r="C3055" s="50"/>
      <c r="D3055" s="50"/>
      <c r="E3055" s="50"/>
      <c r="F3055" s="53"/>
      <c r="G3055" s="70"/>
      <c r="H3055" s="50"/>
      <c r="I3055" s="70"/>
      <c r="J3055" s="50"/>
      <c r="K3055" s="50"/>
      <c r="L3055" s="50"/>
      <c r="M3055" s="54"/>
      <c r="N3055" s="226"/>
      <c r="O3055" s="225"/>
      <c r="P3055" s="53"/>
      <c r="Q3055" s="50"/>
      <c r="R3055" s="34"/>
      <c r="S3055" s="34"/>
      <c r="T3055" s="34"/>
    </row>
    <row r="3056" spans="1:20" ht="20.25" hidden="1">
      <c r="A3056" s="50"/>
      <c r="B3056" s="90"/>
      <c r="C3056" s="50"/>
      <c r="D3056" s="50"/>
      <c r="E3056" s="50"/>
      <c r="F3056" s="53"/>
      <c r="G3056" s="70"/>
      <c r="H3056" s="50"/>
      <c r="I3056" s="70"/>
      <c r="J3056" s="50"/>
      <c r="K3056" s="50"/>
      <c r="L3056" s="50"/>
      <c r="M3056" s="54"/>
      <c r="N3056" s="226"/>
      <c r="O3056" s="225"/>
      <c r="P3056" s="53"/>
      <c r="Q3056" s="50"/>
      <c r="R3056" s="34"/>
      <c r="S3056" s="34"/>
      <c r="T3056" s="34"/>
    </row>
    <row r="3057" spans="1:20" ht="20.25" hidden="1">
      <c r="A3057" s="50"/>
      <c r="B3057" s="90"/>
      <c r="C3057" s="50"/>
      <c r="D3057" s="50"/>
      <c r="E3057" s="50"/>
      <c r="F3057" s="53"/>
      <c r="G3057" s="70"/>
      <c r="H3057" s="50"/>
      <c r="I3057" s="70"/>
      <c r="J3057" s="50"/>
      <c r="K3057" s="50"/>
      <c r="L3057" s="50"/>
      <c r="M3057" s="54"/>
      <c r="N3057" s="226"/>
      <c r="O3057" s="225"/>
      <c r="P3057" s="53"/>
      <c r="Q3057" s="50"/>
      <c r="R3057" s="34"/>
      <c r="S3057" s="34"/>
      <c r="T3057" s="34"/>
    </row>
    <row r="3058" spans="1:20" ht="20.25" hidden="1">
      <c r="A3058" s="50"/>
      <c r="B3058" s="90"/>
      <c r="C3058" s="50"/>
      <c r="D3058" s="50"/>
      <c r="E3058" s="50"/>
      <c r="F3058" s="53"/>
      <c r="G3058" s="70"/>
      <c r="H3058" s="50"/>
      <c r="I3058" s="70"/>
      <c r="J3058" s="50"/>
      <c r="K3058" s="50"/>
      <c r="L3058" s="50"/>
      <c r="M3058" s="54"/>
      <c r="N3058" s="226"/>
      <c r="O3058" s="225"/>
      <c r="P3058" s="53"/>
      <c r="Q3058" s="50"/>
      <c r="R3058" s="34"/>
      <c r="S3058" s="34"/>
      <c r="T3058" s="34"/>
    </row>
    <row r="3059" spans="1:20" ht="20.25" hidden="1">
      <c r="A3059" s="50"/>
      <c r="B3059" s="90"/>
      <c r="C3059" s="50"/>
      <c r="D3059" s="50"/>
      <c r="E3059" s="50"/>
      <c r="F3059" s="53"/>
      <c r="G3059" s="70"/>
      <c r="H3059" s="50"/>
      <c r="I3059" s="70"/>
      <c r="J3059" s="50"/>
      <c r="K3059" s="50"/>
      <c r="L3059" s="50"/>
      <c r="M3059" s="54"/>
      <c r="N3059" s="226"/>
      <c r="O3059" s="225"/>
      <c r="P3059" s="53"/>
      <c r="Q3059" s="50"/>
      <c r="R3059" s="34"/>
      <c r="S3059" s="34"/>
      <c r="T3059" s="34"/>
    </row>
    <row r="3060" spans="1:20" ht="20.25" hidden="1">
      <c r="A3060" s="50"/>
      <c r="B3060" s="90"/>
      <c r="C3060" s="50"/>
      <c r="D3060" s="50"/>
      <c r="E3060" s="50"/>
      <c r="F3060" s="53"/>
      <c r="G3060" s="70"/>
      <c r="H3060" s="50"/>
      <c r="I3060" s="70"/>
      <c r="J3060" s="50"/>
      <c r="K3060" s="50"/>
      <c r="L3060" s="50"/>
      <c r="M3060" s="54"/>
      <c r="N3060" s="226"/>
      <c r="O3060" s="225"/>
      <c r="P3060" s="53"/>
      <c r="Q3060" s="50"/>
      <c r="R3060" s="34"/>
      <c r="S3060" s="34"/>
      <c r="T3060" s="34"/>
    </row>
    <row r="3061" spans="1:20" ht="20.25" hidden="1">
      <c r="A3061" s="50"/>
      <c r="B3061" s="90"/>
      <c r="C3061" s="50"/>
      <c r="D3061" s="50"/>
      <c r="E3061" s="50"/>
      <c r="F3061" s="53"/>
      <c r="G3061" s="70"/>
      <c r="H3061" s="50"/>
      <c r="I3061" s="70"/>
      <c r="J3061" s="50"/>
      <c r="K3061" s="50"/>
      <c r="L3061" s="50"/>
      <c r="M3061" s="54"/>
      <c r="N3061" s="226"/>
      <c r="O3061" s="225"/>
      <c r="P3061" s="53"/>
      <c r="Q3061" s="50"/>
      <c r="R3061" s="34"/>
      <c r="S3061" s="34"/>
      <c r="T3061" s="34"/>
    </row>
    <row r="3062" spans="1:20" ht="20.25" hidden="1">
      <c r="A3062" s="50"/>
      <c r="B3062" s="90"/>
      <c r="C3062" s="50"/>
      <c r="D3062" s="50"/>
      <c r="E3062" s="50"/>
      <c r="F3062" s="53"/>
      <c r="G3062" s="70"/>
      <c r="H3062" s="50"/>
      <c r="I3062" s="70"/>
      <c r="J3062" s="50"/>
      <c r="K3062" s="50"/>
      <c r="L3062" s="50"/>
      <c r="M3062" s="54"/>
      <c r="N3062" s="226"/>
      <c r="O3062" s="225"/>
      <c r="P3062" s="80"/>
      <c r="Q3062" s="50"/>
      <c r="R3062" s="34"/>
      <c r="S3062" s="34"/>
      <c r="T3062" s="34"/>
    </row>
    <row r="3063" spans="1:20" ht="20.25" hidden="1">
      <c r="A3063" s="50"/>
      <c r="B3063" s="90"/>
      <c r="C3063" s="50"/>
      <c r="D3063" s="50"/>
      <c r="E3063" s="50"/>
      <c r="F3063" s="53"/>
      <c r="G3063" s="70"/>
      <c r="H3063" s="50"/>
      <c r="I3063" s="70"/>
      <c r="J3063" s="50"/>
      <c r="K3063" s="50"/>
      <c r="L3063" s="50"/>
      <c r="M3063" s="54"/>
      <c r="N3063" s="226"/>
      <c r="O3063" s="225"/>
      <c r="P3063" s="53"/>
      <c r="Q3063" s="50"/>
      <c r="R3063" s="34"/>
      <c r="S3063" s="34"/>
      <c r="T3063" s="34"/>
    </row>
    <row r="3064" spans="1:20" ht="20.25" hidden="1">
      <c r="A3064" s="50"/>
      <c r="B3064" s="90"/>
      <c r="C3064" s="50"/>
      <c r="D3064" s="50"/>
      <c r="E3064" s="50"/>
      <c r="F3064" s="53"/>
      <c r="G3064" s="70"/>
      <c r="H3064" s="50"/>
      <c r="I3064" s="70"/>
      <c r="J3064" s="50"/>
      <c r="K3064" s="50"/>
      <c r="L3064" s="50"/>
      <c r="M3064" s="54"/>
      <c r="N3064" s="226"/>
      <c r="O3064" s="225"/>
      <c r="P3064" s="53"/>
      <c r="Q3064" s="50"/>
      <c r="R3064" s="34"/>
      <c r="S3064" s="34"/>
      <c r="T3064" s="34"/>
    </row>
    <row r="3065" spans="1:20" ht="20.25" hidden="1">
      <c r="A3065" s="50"/>
      <c r="B3065" s="90"/>
      <c r="C3065" s="50"/>
      <c r="D3065" s="50"/>
      <c r="E3065" s="50"/>
      <c r="F3065" s="53"/>
      <c r="G3065" s="70"/>
      <c r="H3065" s="50"/>
      <c r="I3065" s="70"/>
      <c r="J3065" s="50"/>
      <c r="K3065" s="50"/>
      <c r="L3065" s="50"/>
      <c r="M3065" s="54"/>
      <c r="N3065" s="226"/>
      <c r="O3065" s="225"/>
      <c r="P3065" s="53"/>
      <c r="Q3065" s="50"/>
      <c r="R3065" s="34"/>
      <c r="S3065" s="34"/>
      <c r="T3065" s="34"/>
    </row>
    <row r="3066" spans="1:20" ht="20.25" hidden="1">
      <c r="A3066" s="50"/>
      <c r="B3066" s="90"/>
      <c r="C3066" s="50"/>
      <c r="D3066" s="50"/>
      <c r="E3066" s="50"/>
      <c r="F3066" s="53"/>
      <c r="G3066" s="70"/>
      <c r="H3066" s="50"/>
      <c r="I3066" s="70"/>
      <c r="J3066" s="50"/>
      <c r="K3066" s="50"/>
      <c r="L3066" s="50"/>
      <c r="M3066" s="54"/>
      <c r="N3066" s="226"/>
      <c r="O3066" s="225"/>
      <c r="P3066" s="53"/>
      <c r="Q3066" s="50"/>
      <c r="R3066" s="34"/>
      <c r="S3066" s="34"/>
      <c r="T3066" s="34"/>
    </row>
    <row r="3067" spans="1:20" ht="20.25" hidden="1">
      <c r="A3067" s="50"/>
      <c r="B3067" s="90"/>
      <c r="C3067" s="50"/>
      <c r="D3067" s="50"/>
      <c r="E3067" s="50"/>
      <c r="F3067" s="53"/>
      <c r="G3067" s="70"/>
      <c r="H3067" s="50"/>
      <c r="I3067" s="70"/>
      <c r="J3067" s="50"/>
      <c r="K3067" s="50"/>
      <c r="L3067" s="50"/>
      <c r="M3067" s="54"/>
      <c r="N3067" s="226"/>
      <c r="O3067" s="225"/>
      <c r="P3067" s="53"/>
      <c r="Q3067" s="50"/>
      <c r="R3067" s="34"/>
      <c r="S3067" s="34"/>
      <c r="T3067" s="34"/>
    </row>
    <row r="3068" spans="1:20" ht="20.25" hidden="1">
      <c r="A3068" s="50"/>
      <c r="B3068" s="90"/>
      <c r="C3068" s="50"/>
      <c r="D3068" s="50"/>
      <c r="E3068" s="50"/>
      <c r="F3068" s="53"/>
      <c r="G3068" s="70"/>
      <c r="H3068" s="50"/>
      <c r="I3068" s="70"/>
      <c r="J3068" s="50"/>
      <c r="K3068" s="50"/>
      <c r="L3068" s="50"/>
      <c r="M3068" s="54"/>
      <c r="N3068" s="226"/>
      <c r="O3068" s="225"/>
      <c r="P3068" s="53"/>
      <c r="Q3068" s="50"/>
      <c r="R3068" s="34"/>
      <c r="S3068" s="34"/>
      <c r="T3068" s="34"/>
    </row>
    <row r="3069" spans="1:20" ht="20.25" hidden="1">
      <c r="A3069" s="50"/>
      <c r="B3069" s="90"/>
      <c r="C3069" s="50"/>
      <c r="D3069" s="50"/>
      <c r="E3069" s="50"/>
      <c r="F3069" s="53"/>
      <c r="G3069" s="70"/>
      <c r="H3069" s="50"/>
      <c r="I3069" s="70"/>
      <c r="J3069" s="50"/>
      <c r="K3069" s="50"/>
      <c r="L3069" s="50"/>
      <c r="M3069" s="54"/>
      <c r="N3069" s="226"/>
      <c r="O3069" s="225"/>
      <c r="P3069" s="53"/>
      <c r="Q3069" s="50"/>
      <c r="R3069" s="34"/>
      <c r="S3069" s="34"/>
      <c r="T3069" s="34"/>
    </row>
    <row r="3070" spans="1:20" ht="20.25" hidden="1">
      <c r="A3070" s="50"/>
      <c r="B3070" s="90"/>
      <c r="C3070" s="50"/>
      <c r="D3070" s="50"/>
      <c r="E3070" s="50"/>
      <c r="F3070" s="53"/>
      <c r="G3070" s="70"/>
      <c r="H3070" s="50"/>
      <c r="I3070" s="70"/>
      <c r="J3070" s="50"/>
      <c r="K3070" s="50"/>
      <c r="L3070" s="50"/>
      <c r="M3070" s="54"/>
      <c r="N3070" s="226"/>
      <c r="O3070" s="225"/>
      <c r="P3070" s="53"/>
      <c r="Q3070" s="50"/>
      <c r="R3070" s="34"/>
      <c r="S3070" s="34"/>
      <c r="T3070" s="34"/>
    </row>
    <row r="3071" spans="1:20" ht="20.25" hidden="1">
      <c r="A3071" s="50"/>
      <c r="B3071" s="90"/>
      <c r="C3071" s="50"/>
      <c r="D3071" s="50"/>
      <c r="E3071" s="50"/>
      <c r="F3071" s="53"/>
      <c r="G3071" s="70"/>
      <c r="H3071" s="50"/>
      <c r="I3071" s="70"/>
      <c r="J3071" s="50"/>
      <c r="K3071" s="50"/>
      <c r="L3071" s="50"/>
      <c r="M3071" s="54"/>
      <c r="N3071" s="226"/>
      <c r="O3071" s="225"/>
      <c r="P3071" s="53"/>
      <c r="Q3071" s="50"/>
      <c r="R3071" s="34"/>
      <c r="S3071" s="34"/>
      <c r="T3071" s="34"/>
    </row>
    <row r="3072" spans="1:20" ht="20.25" hidden="1">
      <c r="A3072" s="50"/>
      <c r="B3072" s="90"/>
      <c r="C3072" s="50"/>
      <c r="D3072" s="50"/>
      <c r="E3072" s="50"/>
      <c r="F3072" s="53"/>
      <c r="G3072" s="70"/>
      <c r="H3072" s="50"/>
      <c r="I3072" s="70"/>
      <c r="J3072" s="50"/>
      <c r="K3072" s="50"/>
      <c r="L3072" s="50"/>
      <c r="M3072" s="54"/>
      <c r="N3072" s="226"/>
      <c r="O3072" s="225"/>
      <c r="P3072" s="53"/>
      <c r="Q3072" s="50"/>
      <c r="R3072" s="34"/>
      <c r="S3072" s="34"/>
      <c r="T3072" s="34"/>
    </row>
    <row r="3073" spans="1:20" ht="20.25" hidden="1">
      <c r="A3073" s="50"/>
      <c r="B3073" s="90"/>
      <c r="C3073" s="50"/>
      <c r="D3073" s="50"/>
      <c r="E3073" s="50"/>
      <c r="F3073" s="53"/>
      <c r="G3073" s="70"/>
      <c r="H3073" s="50"/>
      <c r="I3073" s="70"/>
      <c r="J3073" s="50"/>
      <c r="K3073" s="50"/>
      <c r="L3073" s="50"/>
      <c r="M3073" s="54"/>
      <c r="N3073" s="226"/>
      <c r="O3073" s="225"/>
      <c r="P3073" s="53"/>
      <c r="Q3073" s="50"/>
      <c r="R3073" s="34"/>
      <c r="S3073" s="34"/>
      <c r="T3073" s="34"/>
    </row>
    <row r="3074" spans="1:20" ht="20.25" hidden="1">
      <c r="A3074" s="50"/>
      <c r="B3074" s="90"/>
      <c r="C3074" s="50"/>
      <c r="D3074" s="50"/>
      <c r="E3074" s="50"/>
      <c r="F3074" s="53"/>
      <c r="G3074" s="70"/>
      <c r="H3074" s="50"/>
      <c r="I3074" s="70"/>
      <c r="J3074" s="50"/>
      <c r="K3074" s="50"/>
      <c r="L3074" s="50"/>
      <c r="M3074" s="54"/>
      <c r="N3074" s="226"/>
      <c r="O3074" s="225"/>
      <c r="P3074" s="53"/>
      <c r="Q3074" s="50"/>
      <c r="R3074" s="34"/>
      <c r="S3074" s="34"/>
      <c r="T3074" s="34"/>
    </row>
    <row r="3075" spans="1:20" ht="20.25" hidden="1">
      <c r="A3075" s="50"/>
      <c r="B3075" s="90"/>
      <c r="C3075" s="50"/>
      <c r="D3075" s="50"/>
      <c r="E3075" s="50"/>
      <c r="F3075" s="53"/>
      <c r="G3075" s="70"/>
      <c r="H3075" s="50"/>
      <c r="I3075" s="70"/>
      <c r="J3075" s="50"/>
      <c r="K3075" s="50"/>
      <c r="L3075" s="50"/>
      <c r="M3075" s="54"/>
      <c r="N3075" s="226"/>
      <c r="O3075" s="225"/>
      <c r="P3075" s="53"/>
      <c r="Q3075" s="50"/>
      <c r="R3075" s="34"/>
      <c r="S3075" s="34"/>
      <c r="T3075" s="34"/>
    </row>
    <row r="3076" spans="1:20" ht="20.25" hidden="1">
      <c r="A3076" s="50"/>
      <c r="B3076" s="90"/>
      <c r="C3076" s="50"/>
      <c r="D3076" s="50"/>
      <c r="E3076" s="50"/>
      <c r="F3076" s="53"/>
      <c r="G3076" s="70"/>
      <c r="H3076" s="50"/>
      <c r="I3076" s="70"/>
      <c r="J3076" s="50"/>
      <c r="K3076" s="50"/>
      <c r="L3076" s="50"/>
      <c r="M3076" s="54"/>
      <c r="N3076" s="226"/>
      <c r="O3076" s="225"/>
      <c r="P3076" s="53"/>
      <c r="Q3076" s="50"/>
      <c r="R3076" s="34"/>
      <c r="S3076" s="34"/>
      <c r="T3076" s="34"/>
    </row>
    <row r="3077" spans="1:20" ht="20.25" hidden="1">
      <c r="A3077" s="50"/>
      <c r="B3077" s="90"/>
      <c r="C3077" s="50"/>
      <c r="D3077" s="50"/>
      <c r="E3077" s="50"/>
      <c r="F3077" s="53"/>
      <c r="G3077" s="70"/>
      <c r="H3077" s="50"/>
      <c r="I3077" s="70"/>
      <c r="J3077" s="50"/>
      <c r="K3077" s="50"/>
      <c r="L3077" s="50"/>
      <c r="M3077" s="54"/>
      <c r="N3077" s="226"/>
      <c r="O3077" s="225"/>
      <c r="P3077" s="53"/>
      <c r="Q3077" s="50"/>
      <c r="R3077" s="34"/>
      <c r="S3077" s="34"/>
      <c r="T3077" s="34"/>
    </row>
    <row r="3078" spans="1:20" ht="20.25" hidden="1">
      <c r="A3078" s="50"/>
      <c r="B3078" s="90"/>
      <c r="C3078" s="50"/>
      <c r="D3078" s="50"/>
      <c r="E3078" s="50"/>
      <c r="F3078" s="53"/>
      <c r="G3078" s="70"/>
      <c r="H3078" s="50"/>
      <c r="I3078" s="70"/>
      <c r="J3078" s="50"/>
      <c r="K3078" s="50"/>
      <c r="L3078" s="50"/>
      <c r="M3078" s="54"/>
      <c r="N3078" s="226"/>
      <c r="O3078" s="225"/>
      <c r="P3078" s="53"/>
      <c r="Q3078" s="50"/>
      <c r="R3078" s="34"/>
      <c r="S3078" s="34"/>
      <c r="T3078" s="34"/>
    </row>
    <row r="3079" spans="1:20" ht="20.25" hidden="1">
      <c r="A3079" s="50"/>
      <c r="B3079" s="90"/>
      <c r="C3079" s="50"/>
      <c r="D3079" s="50"/>
      <c r="E3079" s="50"/>
      <c r="F3079" s="53"/>
      <c r="G3079" s="70"/>
      <c r="H3079" s="50"/>
      <c r="I3079" s="70"/>
      <c r="J3079" s="50"/>
      <c r="K3079" s="50"/>
      <c r="L3079" s="50"/>
      <c r="M3079" s="54"/>
      <c r="N3079" s="226"/>
      <c r="O3079" s="225"/>
      <c r="P3079" s="53"/>
      <c r="Q3079" s="50"/>
      <c r="R3079" s="34"/>
      <c r="S3079" s="34"/>
      <c r="T3079" s="34"/>
    </row>
    <row r="3080" spans="1:20" ht="20.25" hidden="1">
      <c r="A3080" s="50"/>
      <c r="B3080" s="90"/>
      <c r="C3080" s="50"/>
      <c r="D3080" s="50"/>
      <c r="E3080" s="50"/>
      <c r="F3080" s="53"/>
      <c r="G3080" s="70"/>
      <c r="H3080" s="50"/>
      <c r="I3080" s="70"/>
      <c r="J3080" s="50"/>
      <c r="K3080" s="50"/>
      <c r="L3080" s="50"/>
      <c r="M3080" s="54"/>
      <c r="N3080" s="226"/>
      <c r="O3080" s="225"/>
      <c r="P3080" s="53"/>
      <c r="Q3080" s="50"/>
      <c r="R3080" s="34"/>
      <c r="S3080" s="34"/>
      <c r="T3080" s="34"/>
    </row>
    <row r="3081" spans="1:20" ht="20.25" hidden="1">
      <c r="A3081" s="50"/>
      <c r="B3081" s="90"/>
      <c r="C3081" s="50"/>
      <c r="D3081" s="50"/>
      <c r="E3081" s="50"/>
      <c r="F3081" s="53"/>
      <c r="G3081" s="70"/>
      <c r="H3081" s="50"/>
      <c r="I3081" s="70"/>
      <c r="J3081" s="50"/>
      <c r="K3081" s="50"/>
      <c r="L3081" s="50"/>
      <c r="M3081" s="54"/>
      <c r="N3081" s="226"/>
      <c r="O3081" s="225"/>
      <c r="P3081" s="53"/>
      <c r="Q3081" s="50"/>
      <c r="R3081" s="34"/>
      <c r="S3081" s="34"/>
      <c r="T3081" s="34"/>
    </row>
    <row r="3082" spans="1:20" ht="20.25" hidden="1">
      <c r="A3082" s="50"/>
      <c r="B3082" s="90"/>
      <c r="C3082" s="50"/>
      <c r="D3082" s="50"/>
      <c r="E3082" s="50"/>
      <c r="F3082" s="53"/>
      <c r="G3082" s="70"/>
      <c r="H3082" s="50"/>
      <c r="I3082" s="70"/>
      <c r="J3082" s="50"/>
      <c r="K3082" s="50"/>
      <c r="L3082" s="50"/>
      <c r="M3082" s="54"/>
      <c r="N3082" s="226"/>
      <c r="O3082" s="225"/>
      <c r="P3082" s="53"/>
      <c r="Q3082" s="50"/>
      <c r="R3082" s="34"/>
      <c r="S3082" s="34"/>
      <c r="T3082" s="34"/>
    </row>
    <row r="3083" spans="1:20" ht="20.25" hidden="1">
      <c r="A3083" s="50"/>
      <c r="B3083" s="90"/>
      <c r="C3083" s="50"/>
      <c r="D3083" s="50"/>
      <c r="E3083" s="50"/>
      <c r="F3083" s="53"/>
      <c r="G3083" s="70"/>
      <c r="H3083" s="50"/>
      <c r="I3083" s="70"/>
      <c r="J3083" s="50"/>
      <c r="K3083" s="50"/>
      <c r="L3083" s="50"/>
      <c r="M3083" s="54"/>
      <c r="N3083" s="226"/>
      <c r="O3083" s="225"/>
      <c r="P3083" s="53"/>
      <c r="Q3083" s="50"/>
      <c r="R3083" s="34"/>
      <c r="S3083" s="34"/>
      <c r="T3083" s="34"/>
    </row>
    <row r="3084" spans="1:20" ht="20.25" hidden="1">
      <c r="A3084" s="50"/>
      <c r="B3084" s="90"/>
      <c r="C3084" s="50"/>
      <c r="D3084" s="50"/>
      <c r="E3084" s="50"/>
      <c r="F3084" s="53"/>
      <c r="G3084" s="70"/>
      <c r="H3084" s="50"/>
      <c r="I3084" s="70"/>
      <c r="J3084" s="50"/>
      <c r="K3084" s="50"/>
      <c r="L3084" s="50"/>
      <c r="M3084" s="54"/>
      <c r="N3084" s="226"/>
      <c r="O3084" s="225"/>
      <c r="P3084" s="53"/>
      <c r="Q3084" s="50"/>
      <c r="R3084" s="109"/>
      <c r="S3084" s="109"/>
      <c r="T3084" s="34"/>
    </row>
    <row r="3085" spans="1:20" ht="20.25" hidden="1">
      <c r="A3085" s="50"/>
      <c r="B3085" s="90"/>
      <c r="C3085" s="50"/>
      <c r="D3085" s="50"/>
      <c r="E3085" s="50"/>
      <c r="F3085" s="53"/>
      <c r="G3085" s="70"/>
      <c r="H3085" s="50"/>
      <c r="I3085" s="70"/>
      <c r="J3085" s="50"/>
      <c r="K3085" s="50"/>
      <c r="L3085" s="50"/>
      <c r="M3085" s="54"/>
      <c r="N3085" s="226"/>
      <c r="O3085" s="225"/>
      <c r="P3085" s="53"/>
      <c r="Q3085" s="50"/>
      <c r="R3085" s="34"/>
      <c r="S3085" s="34"/>
      <c r="T3085" s="34"/>
    </row>
    <row r="3086" spans="1:20" ht="20.25" hidden="1">
      <c r="A3086" s="50"/>
      <c r="B3086" s="90"/>
      <c r="C3086" s="50"/>
      <c r="D3086" s="50"/>
      <c r="E3086" s="50"/>
      <c r="F3086" s="53"/>
      <c r="G3086" s="70"/>
      <c r="H3086" s="50"/>
      <c r="I3086" s="70"/>
      <c r="J3086" s="50"/>
      <c r="K3086" s="50"/>
      <c r="L3086" s="50"/>
      <c r="M3086" s="54"/>
      <c r="N3086" s="226"/>
      <c r="O3086" s="225"/>
      <c r="P3086" s="53"/>
      <c r="Q3086" s="50"/>
      <c r="R3086" s="34"/>
      <c r="S3086" s="34"/>
      <c r="T3086" s="34"/>
    </row>
    <row r="3087" spans="1:20" ht="20.25" hidden="1">
      <c r="A3087" s="50"/>
      <c r="B3087" s="90"/>
      <c r="C3087" s="50"/>
      <c r="D3087" s="50"/>
      <c r="E3087" s="50"/>
      <c r="F3087" s="53"/>
      <c r="G3087" s="70"/>
      <c r="H3087" s="50"/>
      <c r="I3087" s="70"/>
      <c r="J3087" s="50"/>
      <c r="K3087" s="50"/>
      <c r="L3087" s="50"/>
      <c r="M3087" s="54"/>
      <c r="N3087" s="226"/>
      <c r="O3087" s="225"/>
      <c r="P3087" s="53"/>
      <c r="Q3087" s="50"/>
      <c r="R3087" s="34"/>
      <c r="S3087" s="34"/>
      <c r="T3087" s="34"/>
    </row>
    <row r="3088" spans="1:20" ht="20.25" hidden="1">
      <c r="A3088" s="50"/>
      <c r="B3088" s="90"/>
      <c r="C3088" s="50"/>
      <c r="D3088" s="50"/>
      <c r="E3088" s="50"/>
      <c r="F3088" s="53"/>
      <c r="G3088" s="70"/>
      <c r="H3088" s="50"/>
      <c r="I3088" s="70"/>
      <c r="J3088" s="50"/>
      <c r="K3088" s="50"/>
      <c r="L3088" s="50"/>
      <c r="M3088" s="54"/>
      <c r="N3088" s="226"/>
      <c r="O3088" s="225"/>
      <c r="P3088" s="53"/>
      <c r="Q3088" s="50"/>
      <c r="R3088" s="34"/>
      <c r="S3088" s="34"/>
      <c r="T3088" s="34"/>
    </row>
    <row r="3089" spans="1:20" ht="20.25" hidden="1">
      <c r="A3089" s="50"/>
      <c r="B3089" s="90"/>
      <c r="C3089" s="50"/>
      <c r="D3089" s="50"/>
      <c r="E3089" s="50"/>
      <c r="F3089" s="53"/>
      <c r="G3089" s="70"/>
      <c r="H3089" s="50"/>
      <c r="I3089" s="70"/>
      <c r="J3089" s="50"/>
      <c r="K3089" s="50"/>
      <c r="L3089" s="50"/>
      <c r="M3089" s="54"/>
      <c r="N3089" s="226"/>
      <c r="O3089" s="225"/>
      <c r="P3089" s="53"/>
      <c r="Q3089" s="50"/>
      <c r="R3089" s="34"/>
      <c r="S3089" s="34"/>
      <c r="T3089" s="34"/>
    </row>
    <row r="3090" spans="1:20" ht="20.25" hidden="1">
      <c r="A3090" s="50"/>
      <c r="B3090" s="90"/>
      <c r="C3090" s="50"/>
      <c r="D3090" s="50"/>
      <c r="E3090" s="50"/>
      <c r="F3090" s="53"/>
      <c r="G3090" s="70"/>
      <c r="H3090" s="50"/>
      <c r="I3090" s="70"/>
      <c r="J3090" s="50"/>
      <c r="K3090" s="50"/>
      <c r="L3090" s="50"/>
      <c r="M3090" s="54"/>
      <c r="N3090" s="226"/>
      <c r="O3090" s="225"/>
      <c r="P3090" s="53"/>
      <c r="Q3090" s="50"/>
      <c r="R3090" s="34"/>
      <c r="S3090" s="34"/>
      <c r="T3090" s="34"/>
    </row>
    <row r="3091" spans="1:20" ht="20.25" hidden="1">
      <c r="A3091" s="50"/>
      <c r="B3091" s="90"/>
      <c r="C3091" s="50"/>
      <c r="D3091" s="50"/>
      <c r="E3091" s="50"/>
      <c r="F3091" s="53"/>
      <c r="G3091" s="70"/>
      <c r="H3091" s="50"/>
      <c r="I3091" s="70"/>
      <c r="J3091" s="50"/>
      <c r="K3091" s="50"/>
      <c r="L3091" s="50"/>
      <c r="M3091" s="54"/>
      <c r="N3091" s="226"/>
      <c r="O3091" s="225"/>
      <c r="P3091" s="53"/>
      <c r="Q3091" s="50"/>
      <c r="R3091" s="34"/>
      <c r="S3091" s="34"/>
      <c r="T3091" s="34"/>
    </row>
    <row r="3092" spans="1:20" ht="20.25" hidden="1">
      <c r="A3092" s="50"/>
      <c r="B3092" s="90"/>
      <c r="C3092" s="50"/>
      <c r="D3092" s="50"/>
      <c r="E3092" s="50"/>
      <c r="F3092" s="53"/>
      <c r="G3092" s="70"/>
      <c r="H3092" s="50"/>
      <c r="I3092" s="70"/>
      <c r="J3092" s="50"/>
      <c r="K3092" s="50"/>
      <c r="L3092" s="50"/>
      <c r="M3092" s="54"/>
      <c r="N3092" s="226"/>
      <c r="O3092" s="225"/>
      <c r="P3092" s="53"/>
      <c r="Q3092" s="50"/>
      <c r="R3092" s="34"/>
      <c r="S3092" s="34"/>
      <c r="T3092" s="34"/>
    </row>
    <row r="3093" spans="1:20" ht="20.25" hidden="1">
      <c r="A3093" s="50"/>
      <c r="B3093" s="173"/>
      <c r="C3093" s="50"/>
      <c r="D3093" s="50"/>
      <c r="E3093" s="50"/>
      <c r="F3093" s="53"/>
      <c r="G3093" s="70"/>
      <c r="H3093" s="50"/>
      <c r="I3093" s="70"/>
      <c r="J3093" s="50"/>
      <c r="K3093" s="50"/>
      <c r="L3093" s="50"/>
      <c r="M3093" s="54"/>
      <c r="N3093" s="226"/>
      <c r="O3093" s="225"/>
      <c r="P3093" s="53"/>
      <c r="Q3093" s="50"/>
      <c r="R3093" s="34"/>
      <c r="S3093" s="34"/>
      <c r="T3093" s="34"/>
    </row>
    <row r="3094" spans="1:20" ht="20.25" hidden="1">
      <c r="A3094" s="50"/>
      <c r="B3094" s="173"/>
      <c r="C3094" s="50"/>
      <c r="D3094" s="50"/>
      <c r="E3094" s="50"/>
      <c r="F3094" s="53"/>
      <c r="G3094" s="70"/>
      <c r="H3094" s="50"/>
      <c r="I3094" s="70"/>
      <c r="J3094" s="50"/>
      <c r="K3094" s="50"/>
      <c r="L3094" s="50"/>
      <c r="M3094" s="54"/>
      <c r="N3094" s="226"/>
      <c r="O3094" s="225"/>
      <c r="P3094" s="53"/>
      <c r="Q3094" s="50"/>
      <c r="R3094" s="34"/>
      <c r="S3094" s="34"/>
      <c r="T3094" s="34"/>
    </row>
    <row r="3095" spans="1:20" ht="20.25" hidden="1">
      <c r="A3095" s="50"/>
      <c r="B3095" s="174"/>
      <c r="C3095" s="50"/>
      <c r="D3095" s="50"/>
      <c r="E3095" s="50"/>
      <c r="F3095" s="53"/>
      <c r="G3095" s="70"/>
      <c r="H3095" s="50"/>
      <c r="I3095" s="70"/>
      <c r="J3095" s="50"/>
      <c r="K3095" s="50"/>
      <c r="L3095" s="50"/>
      <c r="M3095" s="54"/>
      <c r="N3095" s="226"/>
      <c r="O3095" s="225"/>
      <c r="P3095" s="53"/>
      <c r="Q3095" s="50"/>
      <c r="R3095" s="34"/>
      <c r="S3095" s="34"/>
      <c r="T3095" s="34"/>
    </row>
    <row r="3096" spans="1:20" ht="20.25" hidden="1">
      <c r="A3096" s="50"/>
      <c r="B3096" s="90"/>
      <c r="C3096" s="50"/>
      <c r="D3096" s="50"/>
      <c r="E3096" s="50"/>
      <c r="F3096" s="53"/>
      <c r="G3096" s="70"/>
      <c r="H3096" s="50"/>
      <c r="I3096" s="70"/>
      <c r="J3096" s="50"/>
      <c r="K3096" s="50"/>
      <c r="L3096" s="50"/>
      <c r="M3096" s="54"/>
      <c r="N3096" s="226"/>
      <c r="O3096" s="225"/>
      <c r="P3096" s="53"/>
      <c r="Q3096" s="50"/>
      <c r="R3096" s="34"/>
      <c r="S3096" s="34"/>
      <c r="T3096" s="34"/>
    </row>
    <row r="3097" spans="1:20" ht="20.25" hidden="1">
      <c r="A3097" s="50"/>
      <c r="B3097" s="90"/>
      <c r="C3097" s="50"/>
      <c r="D3097" s="50"/>
      <c r="E3097" s="50"/>
      <c r="F3097" s="53"/>
      <c r="G3097" s="70"/>
      <c r="H3097" s="50"/>
      <c r="I3097" s="70"/>
      <c r="J3097" s="50"/>
      <c r="K3097" s="50"/>
      <c r="L3097" s="50"/>
      <c r="M3097" s="54"/>
      <c r="N3097" s="226"/>
      <c r="O3097" s="225"/>
      <c r="P3097" s="53"/>
      <c r="Q3097" s="50"/>
      <c r="R3097" s="34"/>
      <c r="S3097" s="34"/>
      <c r="T3097" s="34"/>
    </row>
    <row r="3098" spans="1:20" ht="20.25" hidden="1">
      <c r="A3098" s="50"/>
      <c r="B3098" s="90"/>
      <c r="C3098" s="50"/>
      <c r="D3098" s="50"/>
      <c r="E3098" s="50"/>
      <c r="F3098" s="53"/>
      <c r="G3098" s="70"/>
      <c r="H3098" s="50"/>
      <c r="I3098" s="70"/>
      <c r="J3098" s="50"/>
      <c r="K3098" s="50"/>
      <c r="L3098" s="50"/>
      <c r="M3098" s="54"/>
      <c r="N3098" s="226"/>
      <c r="O3098" s="225"/>
      <c r="P3098" s="53"/>
      <c r="Q3098" s="50"/>
      <c r="R3098" s="34"/>
      <c r="S3098" s="34"/>
      <c r="T3098" s="34"/>
    </row>
    <row r="3099" spans="1:20" ht="20.25" hidden="1">
      <c r="A3099" s="50"/>
      <c r="B3099" s="90"/>
      <c r="C3099" s="50"/>
      <c r="D3099" s="50"/>
      <c r="E3099" s="50"/>
      <c r="F3099" s="53"/>
      <c r="G3099" s="70"/>
      <c r="H3099" s="50"/>
      <c r="I3099" s="70"/>
      <c r="J3099" s="50"/>
      <c r="K3099" s="50"/>
      <c r="L3099" s="50"/>
      <c r="M3099" s="54"/>
      <c r="N3099" s="226"/>
      <c r="O3099" s="225"/>
      <c r="P3099" s="53"/>
      <c r="Q3099" s="50"/>
      <c r="R3099" s="34"/>
      <c r="S3099" s="34"/>
      <c r="T3099" s="34"/>
    </row>
    <row r="3100" spans="1:20" ht="20.25" hidden="1">
      <c r="A3100" s="50"/>
      <c r="B3100" s="90"/>
      <c r="C3100" s="50"/>
      <c r="D3100" s="50"/>
      <c r="E3100" s="50"/>
      <c r="F3100" s="53"/>
      <c r="G3100" s="70"/>
      <c r="H3100" s="50"/>
      <c r="I3100" s="70"/>
      <c r="J3100" s="50"/>
      <c r="K3100" s="50"/>
      <c r="L3100" s="50"/>
      <c r="M3100" s="54"/>
      <c r="N3100" s="226"/>
      <c r="O3100" s="225"/>
      <c r="P3100" s="53"/>
      <c r="Q3100" s="50"/>
      <c r="R3100" s="34"/>
      <c r="S3100" s="34"/>
      <c r="T3100" s="34"/>
    </row>
    <row r="3101" spans="1:20" ht="20.25" hidden="1">
      <c r="A3101" s="50"/>
      <c r="B3101" s="90"/>
      <c r="C3101" s="50"/>
      <c r="D3101" s="50"/>
      <c r="E3101" s="50"/>
      <c r="F3101" s="53"/>
      <c r="G3101" s="70"/>
      <c r="H3101" s="50"/>
      <c r="I3101" s="70"/>
      <c r="J3101" s="50"/>
      <c r="K3101" s="50"/>
      <c r="L3101" s="50"/>
      <c r="M3101" s="54"/>
      <c r="N3101" s="226"/>
      <c r="O3101" s="225"/>
      <c r="P3101" s="53"/>
      <c r="Q3101" s="50"/>
      <c r="R3101" s="34"/>
      <c r="S3101" s="34"/>
      <c r="T3101" s="34"/>
    </row>
    <row r="3102" spans="1:20" ht="20.25" hidden="1">
      <c r="A3102" s="50"/>
      <c r="B3102" s="90"/>
      <c r="C3102" s="50"/>
      <c r="D3102" s="50"/>
      <c r="E3102" s="50"/>
      <c r="F3102" s="53"/>
      <c r="G3102" s="70"/>
      <c r="H3102" s="50"/>
      <c r="I3102" s="70"/>
      <c r="J3102" s="50"/>
      <c r="K3102" s="50"/>
      <c r="L3102" s="50"/>
      <c r="M3102" s="54"/>
      <c r="N3102" s="226"/>
      <c r="O3102" s="225"/>
      <c r="P3102" s="53"/>
      <c r="Q3102" s="50"/>
      <c r="R3102" s="34"/>
      <c r="S3102" s="34"/>
      <c r="T3102" s="34"/>
    </row>
    <row r="3103" spans="1:20" ht="20.25" hidden="1">
      <c r="A3103" s="50"/>
      <c r="B3103" s="90"/>
      <c r="C3103" s="50"/>
      <c r="D3103" s="50"/>
      <c r="E3103" s="50"/>
      <c r="F3103" s="53"/>
      <c r="G3103" s="70"/>
      <c r="H3103" s="50"/>
      <c r="I3103" s="70"/>
      <c r="J3103" s="50"/>
      <c r="K3103" s="50"/>
      <c r="L3103" s="50"/>
      <c r="M3103" s="54"/>
      <c r="N3103" s="226"/>
      <c r="O3103" s="225"/>
      <c r="P3103" s="53"/>
      <c r="Q3103" s="50"/>
      <c r="R3103" s="34"/>
      <c r="S3103" s="34"/>
      <c r="T3103" s="34"/>
    </row>
    <row r="3104" spans="1:20" ht="20.25" hidden="1">
      <c r="A3104" s="50"/>
      <c r="B3104" s="90"/>
      <c r="C3104" s="50"/>
      <c r="D3104" s="50"/>
      <c r="E3104" s="50"/>
      <c r="F3104" s="53"/>
      <c r="G3104" s="70"/>
      <c r="H3104" s="50"/>
      <c r="I3104" s="70"/>
      <c r="J3104" s="50"/>
      <c r="K3104" s="50"/>
      <c r="L3104" s="50"/>
      <c r="M3104" s="54"/>
      <c r="N3104" s="226"/>
      <c r="O3104" s="225"/>
      <c r="P3104" s="53"/>
      <c r="Q3104" s="50"/>
      <c r="R3104" s="34"/>
      <c r="S3104" s="34"/>
      <c r="T3104" s="34"/>
    </row>
    <row r="3105" spans="1:20" ht="20.25" hidden="1">
      <c r="A3105" s="50"/>
      <c r="B3105" s="90"/>
      <c r="C3105" s="50"/>
      <c r="D3105" s="50"/>
      <c r="E3105" s="50"/>
      <c r="F3105" s="53"/>
      <c r="G3105" s="70"/>
      <c r="H3105" s="50"/>
      <c r="I3105" s="70"/>
      <c r="J3105" s="50"/>
      <c r="K3105" s="50"/>
      <c r="L3105" s="50"/>
      <c r="M3105" s="54"/>
      <c r="N3105" s="226"/>
      <c r="O3105" s="225"/>
      <c r="P3105" s="53"/>
      <c r="Q3105" s="50"/>
      <c r="R3105" s="34"/>
      <c r="S3105" s="34"/>
      <c r="T3105" s="34"/>
    </row>
    <row r="3106" spans="1:20" ht="20.25" hidden="1">
      <c r="A3106" s="50"/>
      <c r="B3106" s="90"/>
      <c r="C3106" s="50"/>
      <c r="D3106" s="50"/>
      <c r="E3106" s="50"/>
      <c r="F3106" s="53"/>
      <c r="G3106" s="70"/>
      <c r="H3106" s="50"/>
      <c r="I3106" s="70"/>
      <c r="J3106" s="50"/>
      <c r="K3106" s="50"/>
      <c r="L3106" s="50"/>
      <c r="M3106" s="54"/>
      <c r="N3106" s="226"/>
      <c r="O3106" s="225"/>
      <c r="P3106" s="53"/>
      <c r="Q3106" s="50"/>
      <c r="R3106" s="34"/>
      <c r="S3106" s="34"/>
      <c r="T3106" s="34"/>
    </row>
    <row r="3107" spans="1:20" ht="20.25" hidden="1">
      <c r="A3107" s="50"/>
      <c r="B3107" s="90"/>
      <c r="C3107" s="50"/>
      <c r="D3107" s="50"/>
      <c r="E3107" s="50"/>
      <c r="F3107" s="53"/>
      <c r="G3107" s="70"/>
      <c r="H3107" s="50"/>
      <c r="I3107" s="70"/>
      <c r="J3107" s="50"/>
      <c r="K3107" s="50"/>
      <c r="L3107" s="50"/>
      <c r="M3107" s="54"/>
      <c r="N3107" s="226"/>
      <c r="O3107" s="225"/>
      <c r="P3107" s="53"/>
      <c r="Q3107" s="50"/>
      <c r="R3107" s="34"/>
      <c r="S3107" s="34"/>
      <c r="T3107" s="34"/>
    </row>
    <row r="3108" spans="1:20" ht="20.25" hidden="1">
      <c r="A3108" s="50"/>
      <c r="B3108" s="90"/>
      <c r="C3108" s="50"/>
      <c r="D3108" s="50"/>
      <c r="E3108" s="50"/>
      <c r="F3108" s="53"/>
      <c r="G3108" s="70"/>
      <c r="H3108" s="50"/>
      <c r="I3108" s="70"/>
      <c r="J3108" s="50"/>
      <c r="K3108" s="50"/>
      <c r="L3108" s="50"/>
      <c r="M3108" s="54"/>
      <c r="N3108" s="226"/>
      <c r="O3108" s="225"/>
      <c r="P3108" s="53"/>
      <c r="Q3108" s="50"/>
      <c r="R3108" s="34"/>
      <c r="S3108" s="34"/>
      <c r="T3108" s="34"/>
    </row>
    <row r="3109" spans="1:20" ht="20.25" hidden="1">
      <c r="A3109" s="50"/>
      <c r="B3109" s="90"/>
      <c r="C3109" s="50"/>
      <c r="D3109" s="50"/>
      <c r="E3109" s="50"/>
      <c r="F3109" s="53"/>
      <c r="G3109" s="70"/>
      <c r="H3109" s="50"/>
      <c r="I3109" s="70"/>
      <c r="J3109" s="50"/>
      <c r="K3109" s="50"/>
      <c r="L3109" s="50"/>
      <c r="M3109" s="54"/>
      <c r="N3109" s="226"/>
      <c r="O3109" s="225"/>
      <c r="P3109" s="53"/>
      <c r="Q3109" s="50"/>
      <c r="R3109" s="34"/>
      <c r="S3109" s="34"/>
      <c r="T3109" s="34"/>
    </row>
    <row r="3110" spans="1:20" ht="20.25" hidden="1">
      <c r="A3110" s="50"/>
      <c r="B3110" s="90"/>
      <c r="C3110" s="50"/>
      <c r="D3110" s="50"/>
      <c r="E3110" s="50"/>
      <c r="F3110" s="53"/>
      <c r="G3110" s="70"/>
      <c r="H3110" s="50"/>
      <c r="I3110" s="70"/>
      <c r="J3110" s="50"/>
      <c r="K3110" s="50"/>
      <c r="L3110" s="50"/>
      <c r="M3110" s="54"/>
      <c r="N3110" s="226"/>
      <c r="O3110" s="225"/>
      <c r="P3110" s="53"/>
      <c r="Q3110" s="50"/>
      <c r="R3110" s="34"/>
      <c r="S3110" s="34"/>
      <c r="T3110" s="34"/>
    </row>
    <row r="3111" spans="1:20" ht="20.25" hidden="1">
      <c r="A3111" s="50"/>
      <c r="B3111" s="90"/>
      <c r="C3111" s="50"/>
      <c r="D3111" s="50"/>
      <c r="E3111" s="50"/>
      <c r="F3111" s="53"/>
      <c r="G3111" s="70"/>
      <c r="H3111" s="50"/>
      <c r="I3111" s="70"/>
      <c r="J3111" s="50"/>
      <c r="K3111" s="50"/>
      <c r="L3111" s="50"/>
      <c r="M3111" s="54"/>
      <c r="N3111" s="226"/>
      <c r="O3111" s="225"/>
      <c r="P3111" s="53"/>
      <c r="Q3111" s="50"/>
      <c r="R3111" s="34"/>
      <c r="S3111" s="34"/>
      <c r="T3111" s="34"/>
    </row>
    <row r="3112" spans="1:20" ht="20.25" hidden="1">
      <c r="A3112" s="50"/>
      <c r="B3112" s="90"/>
      <c r="C3112" s="50"/>
      <c r="D3112" s="50"/>
      <c r="E3112" s="50"/>
      <c r="F3112" s="53"/>
      <c r="G3112" s="70"/>
      <c r="H3112" s="50"/>
      <c r="I3112" s="70"/>
      <c r="J3112" s="50"/>
      <c r="K3112" s="50"/>
      <c r="L3112" s="50"/>
      <c r="M3112" s="54"/>
      <c r="N3112" s="226"/>
      <c r="O3112" s="225"/>
      <c r="P3112" s="53"/>
      <c r="Q3112" s="50"/>
      <c r="R3112" s="34"/>
      <c r="S3112" s="34"/>
      <c r="T3112" s="34"/>
    </row>
    <row r="3113" spans="1:20" ht="20.25" hidden="1">
      <c r="A3113" s="50"/>
      <c r="B3113" s="90"/>
      <c r="C3113" s="50"/>
      <c r="D3113" s="50"/>
      <c r="E3113" s="50"/>
      <c r="F3113" s="53"/>
      <c r="G3113" s="70"/>
      <c r="H3113" s="50"/>
      <c r="I3113" s="70"/>
      <c r="J3113" s="50"/>
      <c r="K3113" s="50"/>
      <c r="L3113" s="50"/>
      <c r="M3113" s="54"/>
      <c r="N3113" s="226"/>
      <c r="O3113" s="225"/>
      <c r="P3113" s="53"/>
      <c r="Q3113" s="50"/>
      <c r="R3113" s="34"/>
      <c r="S3113" s="34"/>
      <c r="T3113" s="34"/>
    </row>
    <row r="3114" spans="1:20" ht="20.25" hidden="1">
      <c r="A3114" s="50"/>
      <c r="B3114" s="90"/>
      <c r="C3114" s="50"/>
      <c r="D3114" s="50"/>
      <c r="E3114" s="50"/>
      <c r="F3114" s="53"/>
      <c r="G3114" s="70"/>
      <c r="H3114" s="50"/>
      <c r="I3114" s="70"/>
      <c r="J3114" s="50"/>
      <c r="K3114" s="50"/>
      <c r="L3114" s="50"/>
      <c r="M3114" s="54"/>
      <c r="N3114" s="226"/>
      <c r="O3114" s="225"/>
      <c r="P3114" s="53"/>
      <c r="Q3114" s="50"/>
      <c r="R3114" s="34"/>
      <c r="S3114" s="34"/>
      <c r="T3114" s="34"/>
    </row>
    <row r="3115" spans="1:20" ht="20.25" hidden="1">
      <c r="A3115" s="50"/>
      <c r="B3115" s="90"/>
      <c r="C3115" s="50"/>
      <c r="D3115" s="50"/>
      <c r="E3115" s="50"/>
      <c r="F3115" s="53"/>
      <c r="G3115" s="70"/>
      <c r="H3115" s="50"/>
      <c r="I3115" s="70"/>
      <c r="J3115" s="50"/>
      <c r="K3115" s="50"/>
      <c r="L3115" s="50"/>
      <c r="M3115" s="54"/>
      <c r="N3115" s="226"/>
      <c r="O3115" s="225"/>
      <c r="P3115" s="53"/>
      <c r="Q3115" s="50"/>
      <c r="R3115" s="34"/>
      <c r="S3115" s="34"/>
      <c r="T3115" s="34"/>
    </row>
    <row r="3116" spans="1:20" ht="20.25" hidden="1">
      <c r="A3116" s="50"/>
      <c r="B3116" s="90"/>
      <c r="C3116" s="50"/>
      <c r="D3116" s="50"/>
      <c r="E3116" s="50"/>
      <c r="F3116" s="53"/>
      <c r="G3116" s="70"/>
      <c r="H3116" s="50"/>
      <c r="I3116" s="70"/>
      <c r="J3116" s="50"/>
      <c r="K3116" s="50"/>
      <c r="L3116" s="50"/>
      <c r="M3116" s="54"/>
      <c r="N3116" s="226"/>
      <c r="O3116" s="225"/>
      <c r="P3116" s="53"/>
      <c r="Q3116" s="50"/>
      <c r="R3116" s="34"/>
      <c r="S3116" s="34"/>
      <c r="T3116" s="34"/>
    </row>
    <row r="3117" spans="1:20" ht="20.25" hidden="1">
      <c r="A3117" s="50"/>
      <c r="B3117" s="90"/>
      <c r="C3117" s="50"/>
      <c r="D3117" s="50"/>
      <c r="E3117" s="50"/>
      <c r="F3117" s="53"/>
      <c r="G3117" s="70"/>
      <c r="H3117" s="50"/>
      <c r="I3117" s="70"/>
      <c r="J3117" s="50"/>
      <c r="K3117" s="50"/>
      <c r="L3117" s="50"/>
      <c r="M3117" s="54"/>
      <c r="N3117" s="226"/>
      <c r="O3117" s="225"/>
      <c r="P3117" s="53"/>
      <c r="Q3117" s="50"/>
      <c r="R3117" s="34"/>
      <c r="S3117" s="34"/>
      <c r="T3117" s="34"/>
    </row>
    <row r="3118" spans="1:20" ht="20.25" hidden="1">
      <c r="A3118" s="50"/>
      <c r="B3118" s="90"/>
      <c r="C3118" s="50"/>
      <c r="D3118" s="50"/>
      <c r="E3118" s="50"/>
      <c r="F3118" s="53"/>
      <c r="G3118" s="70"/>
      <c r="H3118" s="50"/>
      <c r="I3118" s="70"/>
      <c r="J3118" s="50"/>
      <c r="K3118" s="50"/>
      <c r="L3118" s="50"/>
      <c r="M3118" s="54"/>
      <c r="N3118" s="226"/>
      <c r="O3118" s="225"/>
      <c r="P3118" s="53"/>
      <c r="Q3118" s="50"/>
      <c r="R3118" s="34"/>
      <c r="S3118" s="34"/>
      <c r="T3118" s="34"/>
    </row>
    <row r="3119" spans="1:20" ht="20.25" hidden="1">
      <c r="A3119" s="50"/>
      <c r="B3119" s="90"/>
      <c r="C3119" s="50"/>
      <c r="D3119" s="50"/>
      <c r="E3119" s="50"/>
      <c r="F3119" s="53"/>
      <c r="G3119" s="70"/>
      <c r="H3119" s="50"/>
      <c r="I3119" s="70"/>
      <c r="J3119" s="50"/>
      <c r="K3119" s="50"/>
      <c r="L3119" s="50"/>
      <c r="M3119" s="54"/>
      <c r="N3119" s="226"/>
      <c r="O3119" s="225"/>
      <c r="P3119" s="53"/>
      <c r="Q3119" s="50"/>
      <c r="R3119" s="34"/>
      <c r="S3119" s="34"/>
      <c r="T3119" s="34"/>
    </row>
    <row r="3120" spans="1:20" ht="20.25" hidden="1">
      <c r="A3120" s="50"/>
      <c r="B3120" s="90"/>
      <c r="C3120" s="50"/>
      <c r="D3120" s="50"/>
      <c r="E3120" s="50"/>
      <c r="F3120" s="53"/>
      <c r="G3120" s="70"/>
      <c r="H3120" s="50"/>
      <c r="I3120" s="70"/>
      <c r="J3120" s="50"/>
      <c r="K3120" s="50"/>
      <c r="L3120" s="50"/>
      <c r="M3120" s="54"/>
      <c r="N3120" s="226"/>
      <c r="O3120" s="225"/>
      <c r="P3120" s="53"/>
      <c r="Q3120" s="50"/>
      <c r="R3120" s="34"/>
      <c r="S3120" s="34"/>
      <c r="T3120" s="34"/>
    </row>
    <row r="3121" spans="1:20" ht="20.25" hidden="1">
      <c r="A3121" s="50"/>
      <c r="B3121" s="90"/>
      <c r="C3121" s="50"/>
      <c r="D3121" s="50"/>
      <c r="E3121" s="50"/>
      <c r="F3121" s="53"/>
      <c r="G3121" s="70"/>
      <c r="H3121" s="50"/>
      <c r="I3121" s="70"/>
      <c r="J3121" s="50"/>
      <c r="K3121" s="50"/>
      <c r="L3121" s="50"/>
      <c r="M3121" s="54"/>
      <c r="N3121" s="226"/>
      <c r="O3121" s="225"/>
      <c r="P3121" s="53"/>
      <c r="Q3121" s="50"/>
      <c r="R3121" s="34"/>
      <c r="S3121" s="34"/>
      <c r="T3121" s="34"/>
    </row>
    <row r="3122" spans="1:20" ht="20.25" hidden="1">
      <c r="A3122" s="50"/>
      <c r="B3122" s="90"/>
      <c r="C3122" s="50"/>
      <c r="D3122" s="50"/>
      <c r="E3122" s="50"/>
      <c r="F3122" s="53"/>
      <c r="G3122" s="70"/>
      <c r="H3122" s="50"/>
      <c r="I3122" s="70"/>
      <c r="J3122" s="50"/>
      <c r="K3122" s="50"/>
      <c r="L3122" s="50"/>
      <c r="M3122" s="54"/>
      <c r="N3122" s="226"/>
      <c r="O3122" s="225"/>
      <c r="P3122" s="53"/>
      <c r="Q3122" s="50"/>
      <c r="R3122" s="34"/>
      <c r="S3122" s="34"/>
      <c r="T3122" s="34"/>
    </row>
    <row r="3123" spans="1:20" ht="20.25" hidden="1">
      <c r="A3123" s="50"/>
      <c r="B3123" s="90"/>
      <c r="C3123" s="50"/>
      <c r="D3123" s="50"/>
      <c r="E3123" s="50"/>
      <c r="F3123" s="53"/>
      <c r="G3123" s="70"/>
      <c r="H3123" s="50"/>
      <c r="I3123" s="70"/>
      <c r="J3123" s="50"/>
      <c r="K3123" s="50"/>
      <c r="L3123" s="50"/>
      <c r="M3123" s="54"/>
      <c r="N3123" s="226"/>
      <c r="O3123" s="225"/>
      <c r="P3123" s="53"/>
      <c r="Q3123" s="50"/>
      <c r="R3123" s="34"/>
      <c r="S3123" s="34"/>
      <c r="T3123" s="34"/>
    </row>
    <row r="3124" spans="1:20" ht="20.25" hidden="1">
      <c r="A3124" s="50"/>
      <c r="B3124" s="90"/>
      <c r="C3124" s="50"/>
      <c r="D3124" s="50"/>
      <c r="E3124" s="50"/>
      <c r="F3124" s="53"/>
      <c r="G3124" s="70"/>
      <c r="H3124" s="50"/>
      <c r="I3124" s="70"/>
      <c r="J3124" s="50"/>
      <c r="K3124" s="50"/>
      <c r="L3124" s="50"/>
      <c r="M3124" s="54"/>
      <c r="N3124" s="226"/>
      <c r="O3124" s="225"/>
      <c r="P3124" s="53"/>
      <c r="Q3124" s="50"/>
      <c r="R3124" s="34"/>
      <c r="S3124" s="34"/>
      <c r="T3124" s="34"/>
    </row>
    <row r="3125" spans="1:20" ht="20.25" hidden="1">
      <c r="A3125" s="50"/>
      <c r="B3125" s="90"/>
      <c r="C3125" s="50"/>
      <c r="D3125" s="50"/>
      <c r="E3125" s="50"/>
      <c r="F3125" s="53"/>
      <c r="G3125" s="70"/>
      <c r="H3125" s="50"/>
      <c r="I3125" s="70"/>
      <c r="J3125" s="50"/>
      <c r="K3125" s="50"/>
      <c r="L3125" s="50"/>
      <c r="M3125" s="54"/>
      <c r="N3125" s="226"/>
      <c r="O3125" s="225"/>
      <c r="P3125" s="53"/>
      <c r="Q3125" s="50"/>
      <c r="R3125" s="34"/>
      <c r="S3125" s="34"/>
      <c r="T3125" s="34"/>
    </row>
    <row r="3126" spans="1:20" ht="20.25" hidden="1">
      <c r="A3126" s="50"/>
      <c r="B3126" s="90"/>
      <c r="C3126" s="50"/>
      <c r="D3126" s="50"/>
      <c r="E3126" s="50"/>
      <c r="F3126" s="53"/>
      <c r="G3126" s="70"/>
      <c r="H3126" s="50"/>
      <c r="I3126" s="70"/>
      <c r="J3126" s="50"/>
      <c r="K3126" s="50"/>
      <c r="L3126" s="50"/>
      <c r="M3126" s="54"/>
      <c r="N3126" s="226"/>
      <c r="O3126" s="225"/>
      <c r="P3126" s="53"/>
      <c r="Q3126" s="50"/>
      <c r="R3126" s="34"/>
      <c r="S3126" s="34"/>
      <c r="T3126" s="34"/>
    </row>
    <row r="3127" spans="1:20" ht="20.25" hidden="1">
      <c r="A3127" s="135"/>
      <c r="B3127" s="90"/>
      <c r="C3127" s="50"/>
      <c r="D3127" s="50"/>
      <c r="E3127" s="50"/>
      <c r="F3127" s="53"/>
      <c r="G3127" s="70"/>
      <c r="H3127" s="50"/>
      <c r="I3127" s="70"/>
      <c r="J3127" s="50"/>
      <c r="K3127" s="50"/>
      <c r="L3127" s="50"/>
      <c r="M3127" s="54"/>
      <c r="N3127" s="226"/>
      <c r="O3127" s="225"/>
      <c r="P3127" s="53"/>
      <c r="Q3127" s="50"/>
      <c r="R3127" s="34"/>
      <c r="S3127" s="34"/>
      <c r="T3127" s="34"/>
    </row>
    <row r="3128" spans="1:20" ht="20.25" hidden="1">
      <c r="A3128" s="50"/>
      <c r="B3128" s="90"/>
      <c r="C3128" s="50"/>
      <c r="D3128" s="50"/>
      <c r="E3128" s="50"/>
      <c r="F3128" s="53"/>
      <c r="G3128" s="70"/>
      <c r="H3128" s="50"/>
      <c r="I3128" s="70"/>
      <c r="J3128" s="50"/>
      <c r="K3128" s="50"/>
      <c r="L3128" s="50"/>
      <c r="M3128" s="54"/>
      <c r="N3128" s="226"/>
      <c r="O3128" s="225"/>
      <c r="P3128" s="53"/>
      <c r="Q3128" s="50"/>
      <c r="R3128" s="34"/>
      <c r="S3128" s="34"/>
      <c r="T3128" s="34"/>
    </row>
    <row r="3129" spans="1:20" ht="20.25" hidden="1">
      <c r="A3129" s="50"/>
      <c r="B3129" s="90"/>
      <c r="C3129" s="50"/>
      <c r="D3129" s="50"/>
      <c r="E3129" s="50"/>
      <c r="F3129" s="53"/>
      <c r="G3129" s="70"/>
      <c r="H3129" s="50"/>
      <c r="I3129" s="70"/>
      <c r="J3129" s="50"/>
      <c r="K3129" s="50"/>
      <c r="L3129" s="50"/>
      <c r="M3129" s="54"/>
      <c r="N3129" s="226"/>
      <c r="O3129" s="225"/>
      <c r="P3129" s="53"/>
      <c r="Q3129" s="50"/>
      <c r="R3129" s="34"/>
      <c r="S3129" s="34"/>
      <c r="T3129" s="34"/>
    </row>
    <row r="3130" spans="1:20" ht="20.25" hidden="1">
      <c r="A3130" s="50"/>
      <c r="B3130" s="90"/>
      <c r="C3130" s="50"/>
      <c r="D3130" s="50"/>
      <c r="E3130" s="50"/>
      <c r="F3130" s="53"/>
      <c r="G3130" s="70"/>
      <c r="H3130" s="50"/>
      <c r="I3130" s="70"/>
      <c r="J3130" s="50"/>
      <c r="K3130" s="50"/>
      <c r="L3130" s="50"/>
      <c r="M3130" s="54"/>
      <c r="N3130" s="226"/>
      <c r="O3130" s="225"/>
      <c r="P3130" s="53"/>
      <c r="Q3130" s="50"/>
      <c r="R3130" s="34"/>
      <c r="S3130" s="34"/>
      <c r="T3130" s="34"/>
    </row>
    <row r="3131" spans="1:20" ht="20.25" hidden="1">
      <c r="A3131" s="50"/>
      <c r="B3131" s="90"/>
      <c r="C3131" s="50"/>
      <c r="D3131" s="50"/>
      <c r="E3131" s="50"/>
      <c r="F3131" s="53"/>
      <c r="G3131" s="70"/>
      <c r="H3131" s="50"/>
      <c r="I3131" s="70"/>
      <c r="J3131" s="50"/>
      <c r="K3131" s="50"/>
      <c r="L3131" s="50"/>
      <c r="M3131" s="54"/>
      <c r="N3131" s="226"/>
      <c r="O3131" s="225"/>
      <c r="P3131" s="53"/>
      <c r="Q3131" s="50"/>
      <c r="R3131" s="242"/>
      <c r="S3131" s="242"/>
      <c r="T3131" s="34"/>
    </row>
    <row r="3132" spans="1:20" ht="20.25" hidden="1">
      <c r="A3132" s="50"/>
      <c r="B3132" s="90"/>
      <c r="C3132" s="50"/>
      <c r="D3132" s="50"/>
      <c r="E3132" s="50"/>
      <c r="F3132" s="53"/>
      <c r="G3132" s="70"/>
      <c r="H3132" s="50"/>
      <c r="I3132" s="70"/>
      <c r="J3132" s="50"/>
      <c r="K3132" s="50"/>
      <c r="L3132" s="50"/>
      <c r="M3132" s="54"/>
      <c r="N3132" s="226"/>
      <c r="O3132" s="225"/>
      <c r="P3132" s="53"/>
      <c r="Q3132" s="50"/>
      <c r="R3132" s="34"/>
      <c r="S3132" s="34"/>
      <c r="T3132" s="34"/>
    </row>
    <row r="3133" spans="1:20" ht="20.25" hidden="1">
      <c r="A3133" s="50"/>
      <c r="B3133" s="90"/>
      <c r="C3133" s="50"/>
      <c r="D3133" s="50"/>
      <c r="E3133" s="50"/>
      <c r="F3133" s="53"/>
      <c r="G3133" s="70"/>
      <c r="H3133" s="50"/>
      <c r="I3133" s="70"/>
      <c r="J3133" s="50"/>
      <c r="K3133" s="50"/>
      <c r="L3133" s="50"/>
      <c r="M3133" s="54"/>
      <c r="N3133" s="226"/>
      <c r="O3133" s="225"/>
      <c r="P3133" s="53"/>
      <c r="Q3133" s="50"/>
      <c r="R3133" s="34"/>
      <c r="S3133" s="34"/>
      <c r="T3133" s="34"/>
    </row>
    <row r="3134" spans="1:20" ht="20.25" hidden="1">
      <c r="A3134" s="50"/>
      <c r="B3134" s="90"/>
      <c r="C3134" s="50"/>
      <c r="D3134" s="50"/>
      <c r="E3134" s="50"/>
      <c r="F3134" s="53"/>
      <c r="G3134" s="70"/>
      <c r="H3134" s="50"/>
      <c r="I3134" s="70"/>
      <c r="J3134" s="50"/>
      <c r="K3134" s="50"/>
      <c r="L3134" s="50"/>
      <c r="M3134" s="54"/>
      <c r="N3134" s="226"/>
      <c r="O3134" s="225"/>
      <c r="P3134" s="53"/>
      <c r="Q3134" s="50"/>
      <c r="R3134" s="34"/>
      <c r="S3134" s="34"/>
      <c r="T3134" s="34"/>
    </row>
    <row r="3135" spans="1:20" ht="20.25" hidden="1">
      <c r="A3135" s="50"/>
      <c r="B3135" s="90"/>
      <c r="C3135" s="50"/>
      <c r="D3135" s="50"/>
      <c r="E3135" s="50"/>
      <c r="F3135" s="53"/>
      <c r="G3135" s="70"/>
      <c r="H3135" s="50"/>
      <c r="I3135" s="70"/>
      <c r="J3135" s="50"/>
      <c r="K3135" s="50"/>
      <c r="L3135" s="50"/>
      <c r="M3135" s="54"/>
      <c r="N3135" s="226"/>
      <c r="O3135" s="225"/>
      <c r="P3135" s="53"/>
      <c r="Q3135" s="50"/>
      <c r="R3135" s="34"/>
      <c r="S3135" s="34"/>
      <c r="T3135" s="34"/>
    </row>
    <row r="3136" spans="1:20" ht="20.25" hidden="1">
      <c r="A3136" s="50"/>
      <c r="B3136" s="90"/>
      <c r="C3136" s="50"/>
      <c r="D3136" s="50"/>
      <c r="E3136" s="50"/>
      <c r="F3136" s="53"/>
      <c r="G3136" s="70"/>
      <c r="H3136" s="50"/>
      <c r="I3136" s="70"/>
      <c r="J3136" s="50"/>
      <c r="K3136" s="50"/>
      <c r="L3136" s="50"/>
      <c r="M3136" s="54"/>
      <c r="N3136" s="226"/>
      <c r="O3136" s="225"/>
      <c r="P3136" s="53"/>
      <c r="Q3136" s="50"/>
      <c r="R3136" s="34"/>
      <c r="S3136" s="34"/>
      <c r="T3136" s="34"/>
    </row>
    <row r="3137" spans="1:20" ht="20.25" hidden="1">
      <c r="A3137" s="50"/>
      <c r="B3137" s="90"/>
      <c r="C3137" s="50"/>
      <c r="D3137" s="50"/>
      <c r="E3137" s="50"/>
      <c r="F3137" s="53"/>
      <c r="G3137" s="70"/>
      <c r="H3137" s="50"/>
      <c r="I3137" s="70"/>
      <c r="J3137" s="50"/>
      <c r="K3137" s="50"/>
      <c r="L3137" s="50"/>
      <c r="M3137" s="54"/>
      <c r="N3137" s="226"/>
      <c r="O3137" s="225"/>
      <c r="P3137" s="53"/>
      <c r="Q3137" s="50"/>
      <c r="R3137" s="34"/>
      <c r="S3137" s="34"/>
      <c r="T3137" s="34"/>
    </row>
    <row r="3138" spans="1:20" ht="20.25" hidden="1">
      <c r="A3138" s="50"/>
      <c r="B3138" s="90"/>
      <c r="C3138" s="50"/>
      <c r="D3138" s="50"/>
      <c r="E3138" s="50"/>
      <c r="F3138" s="53"/>
      <c r="G3138" s="70"/>
      <c r="H3138" s="50"/>
      <c r="I3138" s="70"/>
      <c r="J3138" s="50"/>
      <c r="K3138" s="50"/>
      <c r="L3138" s="50"/>
      <c r="M3138" s="54"/>
      <c r="N3138" s="226"/>
      <c r="O3138" s="225"/>
      <c r="P3138" s="53"/>
      <c r="Q3138" s="50"/>
      <c r="R3138" s="34"/>
      <c r="S3138" s="34"/>
      <c r="T3138" s="34"/>
    </row>
    <row r="3139" spans="1:20" ht="20.25" hidden="1">
      <c r="A3139" s="50"/>
      <c r="B3139" s="90"/>
      <c r="C3139" s="50"/>
      <c r="D3139" s="50"/>
      <c r="E3139" s="50"/>
      <c r="F3139" s="53"/>
      <c r="G3139" s="70"/>
      <c r="H3139" s="50"/>
      <c r="I3139" s="70"/>
      <c r="J3139" s="50"/>
      <c r="K3139" s="50"/>
      <c r="L3139" s="50"/>
      <c r="M3139" s="54"/>
      <c r="N3139" s="226"/>
      <c r="O3139" s="225"/>
      <c r="P3139" s="53"/>
      <c r="Q3139" s="50"/>
      <c r="R3139" s="34"/>
      <c r="S3139" s="34"/>
      <c r="T3139" s="34"/>
    </row>
    <row r="3140" spans="1:20" ht="20.25" hidden="1">
      <c r="A3140" s="50"/>
      <c r="B3140" s="90"/>
      <c r="C3140" s="50"/>
      <c r="D3140" s="50"/>
      <c r="E3140" s="50"/>
      <c r="F3140" s="53"/>
      <c r="G3140" s="70"/>
      <c r="H3140" s="50"/>
      <c r="I3140" s="70"/>
      <c r="J3140" s="50"/>
      <c r="K3140" s="50"/>
      <c r="L3140" s="50"/>
      <c r="M3140" s="54"/>
      <c r="N3140" s="226"/>
      <c r="O3140" s="225"/>
      <c r="P3140" s="53"/>
      <c r="Q3140" s="50"/>
      <c r="R3140" s="34"/>
      <c r="S3140" s="34"/>
      <c r="T3140" s="34"/>
    </row>
    <row r="3141" spans="1:20" ht="20.25" hidden="1">
      <c r="A3141" s="50"/>
      <c r="B3141" s="90"/>
      <c r="C3141" s="50"/>
      <c r="D3141" s="50"/>
      <c r="E3141" s="50"/>
      <c r="F3141" s="53"/>
      <c r="G3141" s="70"/>
      <c r="H3141" s="50"/>
      <c r="I3141" s="70"/>
      <c r="J3141" s="50"/>
      <c r="K3141" s="50"/>
      <c r="L3141" s="50"/>
      <c r="M3141" s="54"/>
      <c r="N3141" s="226"/>
      <c r="O3141" s="225"/>
      <c r="P3141" s="53"/>
      <c r="Q3141" s="50"/>
      <c r="R3141" s="34"/>
      <c r="S3141" s="34"/>
      <c r="T3141" s="34"/>
    </row>
    <row r="3142" spans="1:20" ht="20.25" hidden="1">
      <c r="A3142" s="50"/>
      <c r="B3142" s="90"/>
      <c r="C3142" s="50"/>
      <c r="D3142" s="50"/>
      <c r="E3142" s="50"/>
      <c r="F3142" s="53"/>
      <c r="G3142" s="70"/>
      <c r="H3142" s="50"/>
      <c r="I3142" s="70"/>
      <c r="J3142" s="50"/>
      <c r="K3142" s="50"/>
      <c r="L3142" s="50"/>
      <c r="M3142" s="54"/>
      <c r="N3142" s="226"/>
      <c r="O3142" s="225"/>
      <c r="P3142" s="53"/>
      <c r="Q3142" s="50"/>
      <c r="R3142" s="34"/>
      <c r="S3142" s="34"/>
      <c r="T3142" s="34"/>
    </row>
    <row r="3143" spans="1:20" ht="20.25" hidden="1">
      <c r="A3143" s="50"/>
      <c r="B3143" s="90"/>
      <c r="C3143" s="50"/>
      <c r="D3143" s="50"/>
      <c r="E3143" s="50"/>
      <c r="F3143" s="53"/>
      <c r="G3143" s="70"/>
      <c r="H3143" s="50"/>
      <c r="I3143" s="70"/>
      <c r="J3143" s="50"/>
      <c r="K3143" s="50"/>
      <c r="L3143" s="50"/>
      <c r="M3143" s="54"/>
      <c r="N3143" s="226"/>
      <c r="O3143" s="225"/>
      <c r="P3143" s="53"/>
      <c r="Q3143" s="50"/>
      <c r="R3143" s="34"/>
      <c r="S3143" s="34"/>
      <c r="T3143" s="34"/>
    </row>
    <row r="3144" spans="1:20" ht="20.25" hidden="1">
      <c r="A3144" s="50"/>
      <c r="B3144" s="90"/>
      <c r="C3144" s="50"/>
      <c r="D3144" s="50"/>
      <c r="E3144" s="50"/>
      <c r="F3144" s="53"/>
      <c r="G3144" s="70"/>
      <c r="H3144" s="50"/>
      <c r="I3144" s="70"/>
      <c r="J3144" s="50"/>
      <c r="K3144" s="50"/>
      <c r="L3144" s="50"/>
      <c r="M3144" s="54"/>
      <c r="N3144" s="226"/>
      <c r="O3144" s="225"/>
      <c r="P3144" s="53"/>
      <c r="Q3144" s="50"/>
      <c r="R3144" s="34"/>
      <c r="S3144" s="34"/>
      <c r="T3144" s="34"/>
    </row>
    <row r="3145" spans="1:20" ht="20.25" hidden="1">
      <c r="A3145" s="50"/>
      <c r="B3145" s="90"/>
      <c r="C3145" s="50"/>
      <c r="D3145" s="50"/>
      <c r="E3145" s="50"/>
      <c r="F3145" s="53"/>
      <c r="G3145" s="70"/>
      <c r="H3145" s="50"/>
      <c r="I3145" s="70"/>
      <c r="J3145" s="50"/>
      <c r="K3145" s="50"/>
      <c r="L3145" s="50"/>
      <c r="M3145" s="54"/>
      <c r="N3145" s="226"/>
      <c r="O3145" s="225"/>
      <c r="P3145" s="53"/>
      <c r="Q3145" s="50"/>
      <c r="R3145" s="34"/>
      <c r="S3145" s="34"/>
      <c r="T3145" s="34"/>
    </row>
    <row r="3146" spans="1:20" ht="20.25" hidden="1">
      <c r="A3146" s="50"/>
      <c r="B3146" s="90"/>
      <c r="C3146" s="50"/>
      <c r="D3146" s="50"/>
      <c r="E3146" s="50"/>
      <c r="F3146" s="53"/>
      <c r="G3146" s="70"/>
      <c r="H3146" s="50"/>
      <c r="I3146" s="70"/>
      <c r="J3146" s="50"/>
      <c r="K3146" s="50"/>
      <c r="L3146" s="50"/>
      <c r="M3146" s="54"/>
      <c r="N3146" s="226"/>
      <c r="O3146" s="225"/>
      <c r="P3146" s="53"/>
      <c r="Q3146" s="50"/>
      <c r="R3146" s="34"/>
      <c r="S3146" s="34"/>
      <c r="T3146" s="34"/>
    </row>
    <row r="3147" spans="1:20" ht="20.25" hidden="1">
      <c r="A3147" s="50"/>
      <c r="B3147" s="90"/>
      <c r="C3147" s="50"/>
      <c r="D3147" s="50"/>
      <c r="E3147" s="50"/>
      <c r="F3147" s="53"/>
      <c r="G3147" s="70"/>
      <c r="H3147" s="50"/>
      <c r="I3147" s="70"/>
      <c r="J3147" s="50"/>
      <c r="K3147" s="50"/>
      <c r="L3147" s="50"/>
      <c r="M3147" s="54"/>
      <c r="N3147" s="226"/>
      <c r="O3147" s="225"/>
      <c r="P3147" s="53"/>
      <c r="Q3147" s="50"/>
      <c r="R3147" s="34"/>
      <c r="S3147" s="34"/>
      <c r="T3147" s="34"/>
    </row>
    <row r="3148" spans="1:20" hidden="1">
      <c r="A3148" s="50"/>
      <c r="B3148" s="175"/>
      <c r="C3148" s="50"/>
      <c r="D3148" s="50"/>
      <c r="E3148" s="50"/>
      <c r="F3148" s="53"/>
      <c r="G3148" s="176"/>
      <c r="H3148" s="50"/>
      <c r="I3148" s="177"/>
      <c r="J3148" s="50"/>
      <c r="K3148" s="50"/>
      <c r="L3148" s="50"/>
      <c r="M3148" s="54"/>
      <c r="N3148" s="226"/>
      <c r="O3148" s="225"/>
      <c r="P3148" s="53"/>
      <c r="Q3148" s="50"/>
      <c r="R3148" s="34"/>
      <c r="S3148" s="34"/>
      <c r="T3148" s="34"/>
    </row>
    <row r="3149" spans="1:20" hidden="1">
      <c r="A3149" s="50"/>
      <c r="B3149" s="175"/>
      <c r="C3149" s="50"/>
      <c r="D3149" s="50"/>
      <c r="E3149" s="50"/>
      <c r="F3149" s="53"/>
      <c r="G3149" s="176"/>
      <c r="H3149" s="50"/>
      <c r="I3149" s="177"/>
      <c r="J3149" s="50"/>
      <c r="K3149" s="50"/>
      <c r="L3149" s="50"/>
      <c r="M3149" s="54"/>
      <c r="N3149" s="226"/>
      <c r="O3149" s="225"/>
      <c r="P3149" s="53"/>
      <c r="Q3149" s="50"/>
      <c r="R3149" s="34"/>
      <c r="S3149" s="34"/>
      <c r="T3149" s="34"/>
    </row>
    <row r="3150" spans="1:20" hidden="1">
      <c r="A3150" s="50"/>
      <c r="B3150" s="175"/>
      <c r="C3150" s="50"/>
      <c r="D3150" s="50"/>
      <c r="E3150" s="50"/>
      <c r="F3150" s="53"/>
      <c r="G3150" s="176"/>
      <c r="H3150" s="50"/>
      <c r="I3150" s="177"/>
      <c r="J3150" s="50"/>
      <c r="K3150" s="50"/>
      <c r="L3150" s="50"/>
      <c r="M3150" s="54"/>
      <c r="N3150" s="226"/>
      <c r="O3150" s="225"/>
      <c r="P3150" s="53"/>
      <c r="Q3150" s="50"/>
      <c r="R3150" s="34"/>
      <c r="S3150" s="34"/>
      <c r="T3150" s="34"/>
    </row>
    <row r="3151" spans="1:20" ht="20.25" hidden="1">
      <c r="A3151" s="50"/>
      <c r="B3151" s="90"/>
      <c r="C3151" s="50"/>
      <c r="D3151" s="50"/>
      <c r="E3151" s="50"/>
      <c r="F3151" s="53"/>
      <c r="G3151" s="70"/>
      <c r="H3151" s="50"/>
      <c r="I3151" s="70"/>
      <c r="J3151" s="50"/>
      <c r="K3151" s="50"/>
      <c r="L3151" s="50"/>
      <c r="M3151" s="54"/>
      <c r="N3151" s="226"/>
      <c r="O3151" s="225"/>
      <c r="P3151" s="53"/>
      <c r="Q3151" s="50"/>
      <c r="R3151" s="34"/>
      <c r="S3151" s="34"/>
      <c r="T3151" s="34"/>
    </row>
    <row r="3152" spans="1:20" ht="20.25" hidden="1">
      <c r="A3152" s="50"/>
      <c r="B3152" s="90"/>
      <c r="C3152" s="50"/>
      <c r="D3152" s="50"/>
      <c r="E3152" s="50"/>
      <c r="F3152" s="53"/>
      <c r="G3152" s="70"/>
      <c r="H3152" s="50"/>
      <c r="I3152" s="70"/>
      <c r="J3152" s="50"/>
      <c r="K3152" s="50"/>
      <c r="L3152" s="50"/>
      <c r="M3152" s="54"/>
      <c r="N3152" s="226"/>
      <c r="O3152" s="225"/>
      <c r="P3152" s="53"/>
      <c r="Q3152" s="50"/>
      <c r="R3152" s="34"/>
      <c r="S3152" s="34"/>
      <c r="T3152" s="34"/>
    </row>
    <row r="3153" spans="1:20" ht="20.25" hidden="1">
      <c r="A3153" s="50"/>
      <c r="B3153" s="90"/>
      <c r="C3153" s="50"/>
      <c r="D3153" s="50"/>
      <c r="E3153" s="50"/>
      <c r="F3153" s="53"/>
      <c r="G3153" s="70"/>
      <c r="H3153" s="50"/>
      <c r="I3153" s="70"/>
      <c r="J3153" s="50"/>
      <c r="K3153" s="50"/>
      <c r="L3153" s="50"/>
      <c r="M3153" s="54"/>
      <c r="N3153" s="226"/>
      <c r="O3153" s="225"/>
      <c r="P3153" s="53"/>
      <c r="Q3153" s="50"/>
      <c r="R3153" s="34"/>
      <c r="S3153" s="34"/>
      <c r="T3153" s="34"/>
    </row>
    <row r="3154" spans="1:20" ht="20.25" hidden="1">
      <c r="A3154" s="50"/>
      <c r="B3154" s="90"/>
      <c r="C3154" s="50"/>
      <c r="D3154" s="50"/>
      <c r="E3154" s="50"/>
      <c r="F3154" s="53"/>
      <c r="G3154" s="70"/>
      <c r="H3154" s="50"/>
      <c r="I3154" s="70"/>
      <c r="J3154" s="50"/>
      <c r="K3154" s="50"/>
      <c r="L3154" s="50"/>
      <c r="M3154" s="54"/>
      <c r="N3154" s="226"/>
      <c r="O3154" s="225"/>
      <c r="P3154" s="53"/>
      <c r="Q3154" s="50"/>
      <c r="R3154" s="34"/>
      <c r="S3154" s="34"/>
      <c r="T3154" s="34"/>
    </row>
    <row r="3155" spans="1:20" ht="20.25" hidden="1">
      <c r="A3155" s="50"/>
      <c r="B3155" s="90"/>
      <c r="C3155" s="50"/>
      <c r="D3155" s="50"/>
      <c r="E3155" s="50"/>
      <c r="F3155" s="53"/>
      <c r="G3155" s="70"/>
      <c r="H3155" s="50"/>
      <c r="I3155" s="70"/>
      <c r="J3155" s="50"/>
      <c r="K3155" s="50"/>
      <c r="L3155" s="50"/>
      <c r="M3155" s="54"/>
      <c r="N3155" s="226"/>
      <c r="O3155" s="225"/>
      <c r="P3155" s="53"/>
      <c r="Q3155" s="50"/>
      <c r="R3155" s="34"/>
      <c r="S3155" s="34"/>
      <c r="T3155" s="34"/>
    </row>
    <row r="3156" spans="1:20" ht="20.25" hidden="1">
      <c r="A3156" s="50"/>
      <c r="B3156" s="90"/>
      <c r="C3156" s="50"/>
      <c r="D3156" s="50"/>
      <c r="E3156" s="50"/>
      <c r="F3156" s="53"/>
      <c r="G3156" s="70"/>
      <c r="H3156" s="50"/>
      <c r="I3156" s="70"/>
      <c r="J3156" s="50"/>
      <c r="K3156" s="50"/>
      <c r="L3156" s="50"/>
      <c r="M3156" s="54"/>
      <c r="N3156" s="226"/>
      <c r="O3156" s="225"/>
      <c r="P3156" s="53"/>
      <c r="Q3156" s="50"/>
      <c r="R3156" s="34"/>
      <c r="S3156" s="34"/>
      <c r="T3156" s="34"/>
    </row>
    <row r="3157" spans="1:20" ht="20.25" hidden="1">
      <c r="A3157" s="50"/>
      <c r="B3157" s="90"/>
      <c r="C3157" s="50"/>
      <c r="D3157" s="50"/>
      <c r="E3157" s="50"/>
      <c r="F3157" s="53"/>
      <c r="G3157" s="70"/>
      <c r="H3157" s="50"/>
      <c r="I3157" s="70"/>
      <c r="J3157" s="50"/>
      <c r="K3157" s="50"/>
      <c r="L3157" s="50"/>
      <c r="M3157" s="54"/>
      <c r="N3157" s="226"/>
      <c r="O3157" s="225"/>
      <c r="P3157" s="53"/>
      <c r="Q3157" s="50"/>
      <c r="R3157" s="34"/>
      <c r="S3157" s="34"/>
      <c r="T3157" s="34"/>
    </row>
    <row r="3158" spans="1:20" ht="20.25" hidden="1">
      <c r="A3158" s="50"/>
      <c r="B3158" s="90"/>
      <c r="C3158" s="50"/>
      <c r="D3158" s="50"/>
      <c r="E3158" s="50"/>
      <c r="F3158" s="53"/>
      <c r="G3158" s="70"/>
      <c r="H3158" s="50"/>
      <c r="I3158" s="70"/>
      <c r="J3158" s="50"/>
      <c r="K3158" s="50"/>
      <c r="L3158" s="50"/>
      <c r="M3158" s="54"/>
      <c r="N3158" s="226"/>
      <c r="O3158" s="225"/>
      <c r="P3158" s="53"/>
      <c r="Q3158" s="50"/>
      <c r="R3158" s="34"/>
      <c r="S3158" s="34"/>
      <c r="T3158" s="34"/>
    </row>
    <row r="3159" spans="1:20" ht="20.25" hidden="1">
      <c r="A3159" s="50"/>
      <c r="B3159" s="90"/>
      <c r="C3159" s="50"/>
      <c r="D3159" s="50"/>
      <c r="E3159" s="50"/>
      <c r="F3159" s="53"/>
      <c r="G3159" s="70"/>
      <c r="H3159" s="50"/>
      <c r="I3159" s="70"/>
      <c r="J3159" s="50"/>
      <c r="K3159" s="50"/>
      <c r="L3159" s="50"/>
      <c r="M3159" s="54"/>
      <c r="N3159" s="226"/>
      <c r="O3159" s="225"/>
      <c r="P3159" s="53"/>
      <c r="Q3159" s="50"/>
      <c r="R3159" s="34"/>
      <c r="S3159" s="34"/>
      <c r="T3159" s="34"/>
    </row>
    <row r="3160" spans="1:20" ht="20.25" hidden="1">
      <c r="A3160" s="50"/>
      <c r="B3160" s="90"/>
      <c r="C3160" s="50"/>
      <c r="D3160" s="50"/>
      <c r="E3160" s="50"/>
      <c r="F3160" s="53"/>
      <c r="G3160" s="70"/>
      <c r="H3160" s="50"/>
      <c r="I3160" s="70"/>
      <c r="J3160" s="50"/>
      <c r="K3160" s="50"/>
      <c r="L3160" s="50"/>
      <c r="M3160" s="54"/>
      <c r="N3160" s="226"/>
      <c r="O3160" s="225"/>
      <c r="P3160" s="53"/>
      <c r="Q3160" s="50"/>
      <c r="R3160" s="34"/>
      <c r="S3160" s="34"/>
      <c r="T3160" s="34"/>
    </row>
    <row r="3161" spans="1:20" ht="20.25" hidden="1">
      <c r="A3161" s="50"/>
      <c r="B3161" s="90"/>
      <c r="C3161" s="50"/>
      <c r="D3161" s="50"/>
      <c r="E3161" s="50"/>
      <c r="F3161" s="53"/>
      <c r="G3161" s="70"/>
      <c r="H3161" s="50"/>
      <c r="I3161" s="70"/>
      <c r="J3161" s="50"/>
      <c r="K3161" s="50"/>
      <c r="L3161" s="50"/>
      <c r="M3161" s="54"/>
      <c r="N3161" s="226"/>
      <c r="O3161" s="225"/>
      <c r="P3161" s="53"/>
      <c r="Q3161" s="50"/>
      <c r="R3161" s="34"/>
      <c r="S3161" s="34"/>
      <c r="T3161" s="34"/>
    </row>
    <row r="3162" spans="1:20" ht="20.25" hidden="1">
      <c r="A3162" s="50"/>
      <c r="B3162" s="90"/>
      <c r="C3162" s="50"/>
      <c r="D3162" s="50"/>
      <c r="E3162" s="50"/>
      <c r="F3162" s="53"/>
      <c r="G3162" s="70"/>
      <c r="H3162" s="50"/>
      <c r="I3162" s="70"/>
      <c r="J3162" s="50"/>
      <c r="K3162" s="50"/>
      <c r="L3162" s="50"/>
      <c r="M3162" s="54"/>
      <c r="N3162" s="226"/>
      <c r="O3162" s="225"/>
      <c r="P3162" s="53"/>
      <c r="Q3162" s="50"/>
      <c r="R3162" s="34"/>
      <c r="S3162" s="34"/>
      <c r="T3162" s="34"/>
    </row>
    <row r="3163" spans="1:20" ht="20.25" hidden="1">
      <c r="A3163" s="50"/>
      <c r="B3163" s="90"/>
      <c r="C3163" s="50"/>
      <c r="D3163" s="50"/>
      <c r="E3163" s="50"/>
      <c r="F3163" s="53"/>
      <c r="G3163" s="70"/>
      <c r="H3163" s="50"/>
      <c r="I3163" s="70"/>
      <c r="J3163" s="50"/>
      <c r="K3163" s="50"/>
      <c r="L3163" s="50"/>
      <c r="M3163" s="54"/>
      <c r="N3163" s="226"/>
      <c r="O3163" s="225"/>
      <c r="P3163" s="53"/>
      <c r="Q3163" s="50"/>
      <c r="R3163" s="34"/>
      <c r="S3163" s="34"/>
      <c r="T3163" s="34"/>
    </row>
    <row r="3164" spans="1:20" ht="20.25" hidden="1">
      <c r="A3164" s="50"/>
      <c r="B3164" s="90"/>
      <c r="C3164" s="50"/>
      <c r="D3164" s="50"/>
      <c r="E3164" s="50"/>
      <c r="F3164" s="53"/>
      <c r="G3164" s="70"/>
      <c r="H3164" s="50"/>
      <c r="I3164" s="70"/>
      <c r="J3164" s="50"/>
      <c r="K3164" s="50"/>
      <c r="L3164" s="50"/>
      <c r="M3164" s="54"/>
      <c r="N3164" s="226"/>
      <c r="O3164" s="225"/>
      <c r="P3164" s="53"/>
      <c r="Q3164" s="50"/>
      <c r="R3164" s="34"/>
      <c r="S3164" s="34"/>
      <c r="T3164" s="34"/>
    </row>
    <row r="3165" spans="1:20" ht="20.25" hidden="1">
      <c r="A3165" s="50"/>
      <c r="B3165" s="90"/>
      <c r="C3165" s="50"/>
      <c r="D3165" s="50"/>
      <c r="E3165" s="50"/>
      <c r="F3165" s="53"/>
      <c r="G3165" s="70"/>
      <c r="H3165" s="50"/>
      <c r="I3165" s="70"/>
      <c r="J3165" s="50"/>
      <c r="K3165" s="50"/>
      <c r="L3165" s="50"/>
      <c r="M3165" s="54"/>
      <c r="N3165" s="226"/>
      <c r="O3165" s="225"/>
      <c r="P3165" s="53"/>
      <c r="Q3165" s="50"/>
      <c r="R3165" s="34"/>
      <c r="S3165" s="34"/>
      <c r="T3165" s="34"/>
    </row>
    <row r="3166" spans="1:20" ht="20.25" hidden="1">
      <c r="A3166" s="50"/>
      <c r="B3166" s="90"/>
      <c r="C3166" s="50"/>
      <c r="D3166" s="50"/>
      <c r="E3166" s="50"/>
      <c r="F3166" s="53"/>
      <c r="G3166" s="70"/>
      <c r="H3166" s="50"/>
      <c r="I3166" s="70"/>
      <c r="J3166" s="50"/>
      <c r="K3166" s="50"/>
      <c r="L3166" s="50"/>
      <c r="M3166" s="54"/>
      <c r="N3166" s="226"/>
      <c r="O3166" s="225"/>
      <c r="P3166" s="53"/>
      <c r="Q3166" s="50"/>
      <c r="R3166" s="34"/>
      <c r="S3166" s="34"/>
      <c r="T3166" s="34"/>
    </row>
    <row r="3167" spans="1:20" ht="20.25" hidden="1">
      <c r="A3167" s="50"/>
      <c r="B3167" s="90"/>
      <c r="C3167" s="50"/>
      <c r="D3167" s="50"/>
      <c r="E3167" s="50"/>
      <c r="F3167" s="53"/>
      <c r="G3167" s="70"/>
      <c r="H3167" s="50"/>
      <c r="I3167" s="70"/>
      <c r="J3167" s="50"/>
      <c r="K3167" s="50"/>
      <c r="L3167" s="50"/>
      <c r="M3167" s="54"/>
      <c r="N3167" s="226"/>
      <c r="O3167" s="225"/>
      <c r="P3167" s="53"/>
      <c r="Q3167" s="50"/>
      <c r="R3167" s="34"/>
      <c r="S3167" s="34"/>
      <c r="T3167" s="34"/>
    </row>
    <row r="3168" spans="1:20" ht="20.25" hidden="1">
      <c r="A3168" s="50"/>
      <c r="B3168" s="90"/>
      <c r="C3168" s="50"/>
      <c r="D3168" s="50"/>
      <c r="E3168" s="50"/>
      <c r="F3168" s="53"/>
      <c r="G3168" s="70"/>
      <c r="H3168" s="50"/>
      <c r="I3168" s="70"/>
      <c r="J3168" s="50"/>
      <c r="K3168" s="50"/>
      <c r="L3168" s="50"/>
      <c r="M3168" s="54"/>
      <c r="N3168" s="226"/>
      <c r="O3168" s="225"/>
      <c r="P3168" s="53"/>
      <c r="Q3168" s="50"/>
      <c r="R3168" s="34"/>
      <c r="S3168" s="34"/>
      <c r="T3168" s="34"/>
    </row>
    <row r="3169" spans="1:20" ht="20.25" hidden="1">
      <c r="A3169" s="50"/>
      <c r="B3169" s="90"/>
      <c r="C3169" s="50"/>
      <c r="D3169" s="50"/>
      <c r="E3169" s="50"/>
      <c r="F3169" s="53"/>
      <c r="G3169" s="70"/>
      <c r="H3169" s="50"/>
      <c r="I3169" s="70"/>
      <c r="J3169" s="50"/>
      <c r="K3169" s="50"/>
      <c r="L3169" s="50"/>
      <c r="M3169" s="54"/>
      <c r="N3169" s="226"/>
      <c r="O3169" s="225"/>
      <c r="P3169" s="53"/>
      <c r="Q3169" s="50"/>
      <c r="R3169" s="34"/>
      <c r="S3169" s="34"/>
      <c r="T3169" s="34"/>
    </row>
    <row r="3170" spans="1:20" ht="20.25" hidden="1">
      <c r="A3170" s="50"/>
      <c r="B3170" s="90"/>
      <c r="C3170" s="50"/>
      <c r="D3170" s="50"/>
      <c r="E3170" s="50"/>
      <c r="F3170" s="53"/>
      <c r="G3170" s="70"/>
      <c r="H3170" s="50"/>
      <c r="I3170" s="70"/>
      <c r="J3170" s="50"/>
      <c r="K3170" s="50"/>
      <c r="L3170" s="50"/>
      <c r="M3170" s="54"/>
      <c r="N3170" s="226"/>
      <c r="O3170" s="225"/>
      <c r="P3170" s="53"/>
      <c r="Q3170" s="50"/>
      <c r="R3170" s="34"/>
      <c r="S3170" s="34"/>
      <c r="T3170" s="34"/>
    </row>
    <row r="3171" spans="1:20" ht="20.25" hidden="1">
      <c r="A3171" s="50"/>
      <c r="B3171" s="90"/>
      <c r="C3171" s="50"/>
      <c r="D3171" s="50"/>
      <c r="E3171" s="50"/>
      <c r="F3171" s="53"/>
      <c r="G3171" s="70"/>
      <c r="H3171" s="50"/>
      <c r="I3171" s="70"/>
      <c r="J3171" s="50"/>
      <c r="K3171" s="50"/>
      <c r="L3171" s="50"/>
      <c r="M3171" s="54"/>
      <c r="N3171" s="226"/>
      <c r="O3171" s="225"/>
      <c r="P3171" s="53"/>
      <c r="Q3171" s="50"/>
      <c r="R3171" s="34"/>
      <c r="S3171" s="34"/>
      <c r="T3171" s="34"/>
    </row>
    <row r="3172" spans="1:20" ht="20.25" hidden="1">
      <c r="A3172" s="50"/>
      <c r="B3172" s="90"/>
      <c r="C3172" s="50"/>
      <c r="D3172" s="50"/>
      <c r="E3172" s="50"/>
      <c r="F3172" s="53"/>
      <c r="G3172" s="70"/>
      <c r="H3172" s="50"/>
      <c r="I3172" s="70"/>
      <c r="J3172" s="50"/>
      <c r="K3172" s="50"/>
      <c r="L3172" s="50"/>
      <c r="M3172" s="54"/>
      <c r="N3172" s="226"/>
      <c r="O3172" s="225"/>
      <c r="P3172" s="53"/>
      <c r="Q3172" s="50"/>
      <c r="R3172" s="34"/>
      <c r="S3172" s="34"/>
      <c r="T3172" s="34"/>
    </row>
    <row r="3173" spans="1:20" ht="20.25" hidden="1">
      <c r="A3173" s="50"/>
      <c r="B3173" s="90"/>
      <c r="C3173" s="50"/>
      <c r="D3173" s="50"/>
      <c r="E3173" s="50"/>
      <c r="F3173" s="53"/>
      <c r="G3173" s="70"/>
      <c r="H3173" s="50"/>
      <c r="I3173" s="70"/>
      <c r="J3173" s="50"/>
      <c r="K3173" s="50"/>
      <c r="L3173" s="50"/>
      <c r="M3173" s="54"/>
      <c r="N3173" s="226"/>
      <c r="O3173" s="225"/>
      <c r="P3173" s="53"/>
      <c r="Q3173" s="50"/>
      <c r="R3173" s="34"/>
      <c r="S3173" s="34"/>
      <c r="T3173" s="34"/>
    </row>
    <row r="3174" spans="1:20" ht="20.25" hidden="1">
      <c r="A3174" s="50"/>
      <c r="B3174" s="90"/>
      <c r="C3174" s="50"/>
      <c r="D3174" s="50"/>
      <c r="E3174" s="50"/>
      <c r="F3174" s="53"/>
      <c r="G3174" s="70"/>
      <c r="H3174" s="50"/>
      <c r="I3174" s="70"/>
      <c r="J3174" s="50"/>
      <c r="K3174" s="50"/>
      <c r="L3174" s="50"/>
      <c r="M3174" s="54"/>
      <c r="N3174" s="226"/>
      <c r="O3174" s="225"/>
      <c r="P3174" s="53"/>
      <c r="Q3174" s="50"/>
      <c r="R3174" s="34"/>
      <c r="S3174" s="34"/>
      <c r="T3174" s="34"/>
    </row>
    <row r="3175" spans="1:20" ht="20.25" hidden="1">
      <c r="A3175" s="50"/>
      <c r="B3175" s="90"/>
      <c r="C3175" s="50"/>
      <c r="D3175" s="50"/>
      <c r="E3175" s="50"/>
      <c r="F3175" s="53"/>
      <c r="G3175" s="70"/>
      <c r="H3175" s="50"/>
      <c r="I3175" s="70"/>
      <c r="J3175" s="50"/>
      <c r="K3175" s="50"/>
      <c r="L3175" s="50"/>
      <c r="M3175" s="54"/>
      <c r="N3175" s="226"/>
      <c r="O3175" s="225"/>
      <c r="P3175" s="53"/>
      <c r="Q3175" s="50"/>
      <c r="R3175" s="34"/>
      <c r="S3175" s="34"/>
      <c r="T3175" s="34"/>
    </row>
    <row r="3176" spans="1:20" ht="20.25" hidden="1">
      <c r="A3176" s="50"/>
      <c r="B3176" s="90"/>
      <c r="C3176" s="50"/>
      <c r="D3176" s="50"/>
      <c r="E3176" s="50"/>
      <c r="F3176" s="53"/>
      <c r="G3176" s="70"/>
      <c r="H3176" s="50"/>
      <c r="I3176" s="70"/>
      <c r="J3176" s="50"/>
      <c r="K3176" s="50"/>
      <c r="L3176" s="50"/>
      <c r="M3176" s="54"/>
      <c r="N3176" s="226"/>
      <c r="O3176" s="225"/>
      <c r="P3176" s="53"/>
      <c r="Q3176" s="50"/>
      <c r="R3176" s="34"/>
      <c r="S3176" s="34"/>
      <c r="T3176" s="34"/>
    </row>
    <row r="3177" spans="1:20" ht="20.25" hidden="1">
      <c r="A3177" s="50"/>
      <c r="B3177" s="90"/>
      <c r="C3177" s="50"/>
      <c r="D3177" s="50"/>
      <c r="E3177" s="50"/>
      <c r="F3177" s="53"/>
      <c r="G3177" s="70"/>
      <c r="H3177" s="50"/>
      <c r="I3177" s="70"/>
      <c r="J3177" s="50"/>
      <c r="K3177" s="50"/>
      <c r="L3177" s="50"/>
      <c r="M3177" s="54"/>
      <c r="N3177" s="226"/>
      <c r="O3177" s="225"/>
      <c r="P3177" s="53"/>
      <c r="Q3177" s="50"/>
      <c r="R3177" s="34"/>
      <c r="S3177" s="34"/>
      <c r="T3177" s="34"/>
    </row>
    <row r="3178" spans="1:20" ht="20.25" hidden="1">
      <c r="A3178" s="50"/>
      <c r="B3178" s="90"/>
      <c r="C3178" s="50"/>
      <c r="D3178" s="50"/>
      <c r="E3178" s="50"/>
      <c r="F3178" s="53"/>
      <c r="G3178" s="70"/>
      <c r="H3178" s="50"/>
      <c r="I3178" s="70"/>
      <c r="J3178" s="50"/>
      <c r="K3178" s="50"/>
      <c r="L3178" s="50"/>
      <c r="M3178" s="54"/>
      <c r="N3178" s="226"/>
      <c r="O3178" s="225"/>
      <c r="P3178" s="53"/>
      <c r="Q3178" s="50"/>
      <c r="R3178" s="34"/>
      <c r="S3178" s="34"/>
      <c r="T3178" s="34"/>
    </row>
    <row r="3179" spans="1:20" ht="20.25" hidden="1">
      <c r="A3179" s="50"/>
      <c r="B3179" s="90"/>
      <c r="C3179" s="50"/>
      <c r="D3179" s="50"/>
      <c r="E3179" s="50"/>
      <c r="F3179" s="53"/>
      <c r="G3179" s="70"/>
      <c r="H3179" s="50"/>
      <c r="I3179" s="70"/>
      <c r="J3179" s="50"/>
      <c r="K3179" s="50"/>
      <c r="L3179" s="50"/>
      <c r="M3179" s="54"/>
      <c r="N3179" s="226"/>
      <c r="O3179" s="225"/>
      <c r="P3179" s="53"/>
      <c r="Q3179" s="50"/>
      <c r="R3179" s="34"/>
      <c r="S3179" s="34"/>
      <c r="T3179" s="34"/>
    </row>
    <row r="3180" spans="1:20" ht="20.25" hidden="1">
      <c r="A3180" s="50"/>
      <c r="B3180" s="90"/>
      <c r="C3180" s="50"/>
      <c r="D3180" s="50"/>
      <c r="E3180" s="50"/>
      <c r="F3180" s="53"/>
      <c r="G3180" s="70"/>
      <c r="H3180" s="50"/>
      <c r="I3180" s="70"/>
      <c r="J3180" s="50"/>
      <c r="K3180" s="50"/>
      <c r="L3180" s="50"/>
      <c r="M3180" s="54"/>
      <c r="N3180" s="226"/>
      <c r="O3180" s="225"/>
      <c r="P3180" s="53"/>
      <c r="Q3180" s="50"/>
      <c r="R3180" s="34"/>
      <c r="S3180" s="34"/>
      <c r="T3180" s="34"/>
    </row>
    <row r="3181" spans="1:20" ht="20.25" hidden="1">
      <c r="A3181" s="50"/>
      <c r="B3181" s="90"/>
      <c r="C3181" s="50"/>
      <c r="D3181" s="50"/>
      <c r="E3181" s="50"/>
      <c r="F3181" s="53"/>
      <c r="G3181" s="70"/>
      <c r="H3181" s="50"/>
      <c r="I3181" s="70"/>
      <c r="J3181" s="50"/>
      <c r="K3181" s="50"/>
      <c r="L3181" s="50"/>
      <c r="M3181" s="54"/>
      <c r="N3181" s="226"/>
      <c r="O3181" s="225"/>
      <c r="P3181" s="53"/>
      <c r="Q3181" s="50"/>
      <c r="R3181" s="34"/>
      <c r="S3181" s="34"/>
      <c r="T3181" s="34"/>
    </row>
    <row r="3182" spans="1:20" ht="20.25" hidden="1">
      <c r="A3182" s="50"/>
      <c r="B3182" s="90"/>
      <c r="C3182" s="50"/>
      <c r="D3182" s="50"/>
      <c r="E3182" s="50"/>
      <c r="F3182" s="53"/>
      <c r="G3182" s="70"/>
      <c r="H3182" s="50"/>
      <c r="I3182" s="70"/>
      <c r="J3182" s="50"/>
      <c r="K3182" s="50"/>
      <c r="L3182" s="50"/>
      <c r="M3182" s="54"/>
      <c r="N3182" s="226"/>
      <c r="O3182" s="225"/>
      <c r="P3182" s="53"/>
      <c r="Q3182" s="50"/>
      <c r="R3182" s="34"/>
      <c r="S3182" s="34"/>
      <c r="T3182" s="34"/>
    </row>
    <row r="3183" spans="1:20" ht="20.25" hidden="1">
      <c r="A3183" s="50"/>
      <c r="B3183" s="90"/>
      <c r="C3183" s="50"/>
      <c r="D3183" s="50"/>
      <c r="E3183" s="50"/>
      <c r="F3183" s="53"/>
      <c r="G3183" s="70"/>
      <c r="H3183" s="50"/>
      <c r="I3183" s="70"/>
      <c r="J3183" s="50"/>
      <c r="K3183" s="50"/>
      <c r="L3183" s="50"/>
      <c r="M3183" s="54"/>
      <c r="N3183" s="226"/>
      <c r="O3183" s="225"/>
      <c r="P3183" s="53"/>
      <c r="Q3183" s="50"/>
      <c r="R3183" s="34"/>
      <c r="S3183" s="34"/>
      <c r="T3183" s="34"/>
    </row>
    <row r="3184" spans="1:20" ht="20.25" hidden="1">
      <c r="A3184" s="50"/>
      <c r="B3184" s="90"/>
      <c r="C3184" s="50"/>
      <c r="D3184" s="50"/>
      <c r="E3184" s="50"/>
      <c r="F3184" s="53"/>
      <c r="G3184" s="70"/>
      <c r="H3184" s="50"/>
      <c r="I3184" s="70"/>
      <c r="J3184" s="50"/>
      <c r="K3184" s="50"/>
      <c r="L3184" s="50"/>
      <c r="M3184" s="54"/>
      <c r="N3184" s="226"/>
      <c r="O3184" s="225"/>
      <c r="P3184" s="53"/>
      <c r="Q3184" s="50"/>
      <c r="R3184" s="34"/>
      <c r="S3184" s="34"/>
      <c r="T3184" s="34"/>
    </row>
    <row r="3185" spans="1:20" ht="20.25" hidden="1">
      <c r="A3185" s="50"/>
      <c r="B3185" s="90"/>
      <c r="C3185" s="50"/>
      <c r="D3185" s="50"/>
      <c r="E3185" s="50"/>
      <c r="F3185" s="53"/>
      <c r="G3185" s="70"/>
      <c r="H3185" s="50"/>
      <c r="I3185" s="70"/>
      <c r="J3185" s="50"/>
      <c r="K3185" s="50"/>
      <c r="L3185" s="50"/>
      <c r="M3185" s="54"/>
      <c r="N3185" s="226"/>
      <c r="O3185" s="225"/>
      <c r="P3185" s="53"/>
      <c r="Q3185" s="50"/>
      <c r="R3185" s="34"/>
      <c r="S3185" s="34"/>
      <c r="T3185" s="34"/>
    </row>
    <row r="3186" spans="1:20" ht="20.25" hidden="1">
      <c r="A3186" s="50"/>
      <c r="B3186" s="90"/>
      <c r="C3186" s="50"/>
      <c r="D3186" s="50"/>
      <c r="E3186" s="50"/>
      <c r="F3186" s="53"/>
      <c r="G3186" s="70"/>
      <c r="H3186" s="50"/>
      <c r="I3186" s="70"/>
      <c r="J3186" s="50"/>
      <c r="K3186" s="50"/>
      <c r="L3186" s="50"/>
      <c r="M3186" s="54"/>
      <c r="N3186" s="226"/>
      <c r="O3186" s="225"/>
      <c r="P3186" s="53"/>
      <c r="Q3186" s="50"/>
      <c r="R3186" s="34"/>
      <c r="S3186" s="34"/>
      <c r="T3186" s="34"/>
    </row>
    <row r="3187" spans="1:20" ht="20.25" hidden="1">
      <c r="A3187" s="50"/>
      <c r="B3187" s="90"/>
      <c r="C3187" s="50"/>
      <c r="D3187" s="50"/>
      <c r="E3187" s="50"/>
      <c r="F3187" s="53"/>
      <c r="G3187" s="70"/>
      <c r="H3187" s="50"/>
      <c r="I3187" s="70"/>
      <c r="J3187" s="50"/>
      <c r="K3187" s="50"/>
      <c r="L3187" s="50"/>
      <c r="M3187" s="54"/>
      <c r="N3187" s="226"/>
      <c r="O3187" s="225"/>
      <c r="P3187" s="53"/>
      <c r="Q3187" s="50"/>
      <c r="R3187" s="34"/>
      <c r="S3187" s="34"/>
      <c r="T3187" s="34"/>
    </row>
    <row r="3188" spans="1:20" ht="20.25" hidden="1">
      <c r="A3188" s="50"/>
      <c r="B3188" s="90"/>
      <c r="C3188" s="50"/>
      <c r="D3188" s="50"/>
      <c r="E3188" s="50"/>
      <c r="F3188" s="53"/>
      <c r="G3188" s="70"/>
      <c r="H3188" s="50"/>
      <c r="I3188" s="70"/>
      <c r="J3188" s="50"/>
      <c r="K3188" s="50"/>
      <c r="L3188" s="50"/>
      <c r="M3188" s="54"/>
      <c r="N3188" s="226"/>
      <c r="O3188" s="225"/>
      <c r="P3188" s="53"/>
      <c r="Q3188" s="50"/>
      <c r="R3188" s="34"/>
      <c r="S3188" s="34"/>
      <c r="T3188" s="34"/>
    </row>
    <row r="3189" spans="1:20" ht="20.25" hidden="1">
      <c r="A3189" s="50"/>
      <c r="B3189" s="90"/>
      <c r="C3189" s="50"/>
      <c r="D3189" s="50"/>
      <c r="E3189" s="50"/>
      <c r="F3189" s="53"/>
      <c r="G3189" s="70"/>
      <c r="H3189" s="50"/>
      <c r="I3189" s="70"/>
      <c r="J3189" s="50"/>
      <c r="K3189" s="50"/>
      <c r="L3189" s="50"/>
      <c r="M3189" s="54"/>
      <c r="N3189" s="226"/>
      <c r="O3189" s="225"/>
      <c r="P3189" s="53"/>
      <c r="Q3189" s="50"/>
      <c r="R3189" s="34"/>
      <c r="S3189" s="34"/>
      <c r="T3189" s="34"/>
    </row>
    <row r="3190" spans="1:20" ht="20.25" hidden="1">
      <c r="A3190" s="50"/>
      <c r="B3190" s="90"/>
      <c r="C3190" s="50"/>
      <c r="D3190" s="50"/>
      <c r="E3190" s="50"/>
      <c r="F3190" s="53"/>
      <c r="G3190" s="70"/>
      <c r="H3190" s="50"/>
      <c r="I3190" s="70"/>
      <c r="J3190" s="50"/>
      <c r="K3190" s="50"/>
      <c r="L3190" s="50"/>
      <c r="M3190" s="54"/>
      <c r="N3190" s="226"/>
      <c r="O3190" s="225"/>
      <c r="P3190" s="53"/>
      <c r="Q3190" s="50"/>
      <c r="R3190" s="34"/>
      <c r="S3190" s="34"/>
      <c r="T3190" s="34"/>
    </row>
    <row r="3191" spans="1:20" ht="20.25" hidden="1">
      <c r="A3191" s="50"/>
      <c r="B3191" s="90"/>
      <c r="C3191" s="50"/>
      <c r="D3191" s="50"/>
      <c r="E3191" s="50"/>
      <c r="F3191" s="53"/>
      <c r="G3191" s="70"/>
      <c r="H3191" s="50"/>
      <c r="I3191" s="70"/>
      <c r="J3191" s="50"/>
      <c r="K3191" s="50"/>
      <c r="L3191" s="50"/>
      <c r="M3191" s="54"/>
      <c r="N3191" s="226"/>
      <c r="O3191" s="225"/>
      <c r="P3191" s="53"/>
      <c r="Q3191" s="50"/>
      <c r="R3191" s="34"/>
      <c r="S3191" s="34"/>
      <c r="T3191" s="34"/>
    </row>
    <row r="3192" spans="1:20" ht="20.25" hidden="1">
      <c r="A3192" s="50"/>
      <c r="B3192" s="90"/>
      <c r="C3192" s="50"/>
      <c r="D3192" s="50"/>
      <c r="E3192" s="50"/>
      <c r="F3192" s="53"/>
      <c r="G3192" s="70"/>
      <c r="H3192" s="50"/>
      <c r="I3192" s="70"/>
      <c r="J3192" s="50"/>
      <c r="K3192" s="50"/>
      <c r="L3192" s="50"/>
      <c r="M3192" s="54"/>
      <c r="N3192" s="226"/>
      <c r="O3192" s="225"/>
      <c r="P3192" s="53"/>
      <c r="Q3192" s="50"/>
      <c r="R3192" s="34"/>
      <c r="S3192" s="34"/>
      <c r="T3192" s="34"/>
    </row>
    <row r="3193" spans="1:20" ht="20.25" hidden="1">
      <c r="A3193" s="50"/>
      <c r="B3193" s="90"/>
      <c r="C3193" s="50"/>
      <c r="D3193" s="50"/>
      <c r="E3193" s="50"/>
      <c r="F3193" s="53"/>
      <c r="G3193" s="70"/>
      <c r="H3193" s="50"/>
      <c r="I3193" s="70"/>
      <c r="J3193" s="50"/>
      <c r="K3193" s="50"/>
      <c r="L3193" s="50"/>
      <c r="M3193" s="54"/>
      <c r="N3193" s="226"/>
      <c r="O3193" s="225"/>
      <c r="P3193" s="53"/>
      <c r="Q3193" s="50"/>
      <c r="R3193" s="34"/>
      <c r="S3193" s="34"/>
      <c r="T3193" s="34"/>
    </row>
    <row r="3194" spans="1:20" ht="20.25" hidden="1">
      <c r="A3194" s="50"/>
      <c r="B3194" s="90"/>
      <c r="C3194" s="50"/>
      <c r="D3194" s="50"/>
      <c r="E3194" s="50"/>
      <c r="F3194" s="53"/>
      <c r="G3194" s="70"/>
      <c r="H3194" s="50"/>
      <c r="I3194" s="70"/>
      <c r="J3194" s="50"/>
      <c r="K3194" s="50"/>
      <c r="L3194" s="50"/>
      <c r="M3194" s="54"/>
      <c r="N3194" s="226"/>
      <c r="O3194" s="225"/>
      <c r="P3194" s="53"/>
      <c r="Q3194" s="50"/>
      <c r="R3194" s="34"/>
      <c r="S3194" s="34"/>
      <c r="T3194" s="34"/>
    </row>
    <row r="3195" spans="1:20" ht="20.25" hidden="1">
      <c r="A3195" s="50"/>
      <c r="B3195" s="90"/>
      <c r="C3195" s="50"/>
      <c r="D3195" s="50"/>
      <c r="E3195" s="50"/>
      <c r="F3195" s="53"/>
      <c r="G3195" s="70"/>
      <c r="H3195" s="50"/>
      <c r="I3195" s="70"/>
      <c r="J3195" s="50"/>
      <c r="K3195" s="50"/>
      <c r="L3195" s="50"/>
      <c r="M3195" s="54"/>
      <c r="N3195" s="226"/>
      <c r="O3195" s="225"/>
      <c r="P3195" s="53"/>
      <c r="Q3195" s="50"/>
      <c r="R3195" s="34"/>
      <c r="S3195" s="34"/>
      <c r="T3195" s="34"/>
    </row>
    <row r="3196" spans="1:20" ht="20.25" hidden="1">
      <c r="A3196" s="50"/>
      <c r="B3196" s="90"/>
      <c r="C3196" s="50"/>
      <c r="D3196" s="50"/>
      <c r="E3196" s="50"/>
      <c r="F3196" s="53"/>
      <c r="G3196" s="70"/>
      <c r="H3196" s="50"/>
      <c r="I3196" s="70"/>
      <c r="J3196" s="50"/>
      <c r="K3196" s="50"/>
      <c r="L3196" s="50"/>
      <c r="M3196" s="54"/>
      <c r="N3196" s="226"/>
      <c r="O3196" s="225"/>
      <c r="P3196" s="53"/>
      <c r="Q3196" s="50"/>
      <c r="R3196" s="34"/>
      <c r="S3196" s="34"/>
      <c r="T3196" s="34"/>
    </row>
    <row r="3197" spans="1:20" ht="20.25" hidden="1">
      <c r="A3197" s="50"/>
      <c r="B3197" s="90"/>
      <c r="C3197" s="50"/>
      <c r="D3197" s="50"/>
      <c r="E3197" s="50"/>
      <c r="F3197" s="53"/>
      <c r="G3197" s="70"/>
      <c r="H3197" s="50"/>
      <c r="I3197" s="70"/>
      <c r="J3197" s="50"/>
      <c r="K3197" s="50"/>
      <c r="L3197" s="50"/>
      <c r="M3197" s="54"/>
      <c r="N3197" s="226"/>
      <c r="O3197" s="225"/>
      <c r="P3197" s="53"/>
      <c r="Q3197" s="50"/>
      <c r="R3197" s="34"/>
      <c r="S3197" s="34"/>
      <c r="T3197" s="34"/>
    </row>
    <row r="3198" spans="1:20" ht="20.25" hidden="1">
      <c r="A3198" s="50"/>
      <c r="B3198" s="90"/>
      <c r="C3198" s="50"/>
      <c r="D3198" s="50"/>
      <c r="E3198" s="50"/>
      <c r="F3198" s="53"/>
      <c r="G3198" s="70"/>
      <c r="H3198" s="50"/>
      <c r="I3198" s="70"/>
      <c r="J3198" s="50"/>
      <c r="K3198" s="50"/>
      <c r="L3198" s="50"/>
      <c r="M3198" s="54"/>
      <c r="N3198" s="226"/>
      <c r="O3198" s="225"/>
      <c r="P3198" s="53"/>
      <c r="Q3198" s="50"/>
      <c r="R3198" s="34"/>
      <c r="S3198" s="34"/>
      <c r="T3198" s="34"/>
    </row>
    <row r="3199" spans="1:20" ht="20.25" hidden="1">
      <c r="A3199" s="50"/>
      <c r="B3199" s="90"/>
      <c r="C3199" s="50"/>
      <c r="D3199" s="50"/>
      <c r="E3199" s="50"/>
      <c r="F3199" s="53"/>
      <c r="G3199" s="70"/>
      <c r="H3199" s="50"/>
      <c r="I3199" s="70"/>
      <c r="J3199" s="50"/>
      <c r="K3199" s="50"/>
      <c r="L3199" s="50"/>
      <c r="M3199" s="54"/>
      <c r="N3199" s="226"/>
      <c r="O3199" s="225"/>
      <c r="P3199" s="53"/>
      <c r="Q3199" s="50"/>
      <c r="R3199" s="34"/>
      <c r="S3199" s="34"/>
      <c r="T3199" s="34"/>
    </row>
    <row r="3200" spans="1:20" ht="20.25" hidden="1">
      <c r="A3200" s="50"/>
      <c r="B3200" s="90"/>
      <c r="C3200" s="50"/>
      <c r="D3200" s="50"/>
      <c r="E3200" s="50"/>
      <c r="F3200" s="53"/>
      <c r="G3200" s="70"/>
      <c r="H3200" s="50"/>
      <c r="I3200" s="70"/>
      <c r="J3200" s="50"/>
      <c r="K3200" s="50"/>
      <c r="L3200" s="50"/>
      <c r="M3200" s="54"/>
      <c r="N3200" s="226"/>
      <c r="O3200" s="225"/>
      <c r="P3200" s="53"/>
      <c r="Q3200" s="50"/>
      <c r="R3200" s="34"/>
      <c r="S3200" s="34"/>
      <c r="T3200" s="34"/>
    </row>
    <row r="3201" spans="1:20" ht="20.25" hidden="1">
      <c r="A3201" s="50"/>
      <c r="B3201" s="90"/>
      <c r="C3201" s="50"/>
      <c r="D3201" s="50"/>
      <c r="E3201" s="50"/>
      <c r="F3201" s="53"/>
      <c r="G3201" s="70"/>
      <c r="H3201" s="50"/>
      <c r="I3201" s="70"/>
      <c r="J3201" s="50"/>
      <c r="K3201" s="50"/>
      <c r="L3201" s="50"/>
      <c r="M3201" s="54"/>
      <c r="N3201" s="226"/>
      <c r="O3201" s="225"/>
      <c r="P3201" s="53"/>
      <c r="Q3201" s="50"/>
      <c r="R3201" s="34"/>
      <c r="S3201" s="34"/>
      <c r="T3201" s="34"/>
    </row>
    <row r="3202" spans="1:20" ht="20.25" hidden="1">
      <c r="A3202" s="50"/>
      <c r="B3202" s="90"/>
      <c r="C3202" s="50"/>
      <c r="D3202" s="50"/>
      <c r="E3202" s="50"/>
      <c r="F3202" s="53"/>
      <c r="G3202" s="70"/>
      <c r="H3202" s="50"/>
      <c r="I3202" s="70"/>
      <c r="J3202" s="50"/>
      <c r="K3202" s="50"/>
      <c r="L3202" s="50"/>
      <c r="M3202" s="54"/>
      <c r="N3202" s="226"/>
      <c r="O3202" s="225"/>
      <c r="P3202" s="53"/>
      <c r="Q3202" s="50"/>
      <c r="R3202" s="34"/>
      <c r="S3202" s="34"/>
      <c r="T3202" s="34"/>
    </row>
    <row r="3203" spans="1:20" ht="20.25" hidden="1">
      <c r="A3203" s="50"/>
      <c r="B3203" s="90"/>
      <c r="C3203" s="50"/>
      <c r="D3203" s="50"/>
      <c r="E3203" s="50"/>
      <c r="F3203" s="53"/>
      <c r="G3203" s="70"/>
      <c r="H3203" s="50"/>
      <c r="I3203" s="70"/>
      <c r="J3203" s="50"/>
      <c r="K3203" s="50"/>
      <c r="L3203" s="50"/>
      <c r="M3203" s="54"/>
      <c r="N3203" s="226"/>
      <c r="O3203" s="225"/>
      <c r="P3203" s="53"/>
      <c r="Q3203" s="50"/>
      <c r="R3203" s="34"/>
      <c r="S3203" s="34"/>
      <c r="T3203" s="34"/>
    </row>
    <row r="3204" spans="1:20" ht="20.25" hidden="1">
      <c r="A3204" s="50"/>
      <c r="B3204" s="90"/>
      <c r="C3204" s="50"/>
      <c r="D3204" s="50"/>
      <c r="E3204" s="50"/>
      <c r="F3204" s="53"/>
      <c r="G3204" s="70"/>
      <c r="H3204" s="50"/>
      <c r="I3204" s="70"/>
      <c r="J3204" s="50"/>
      <c r="K3204" s="50"/>
      <c r="L3204" s="50"/>
      <c r="M3204" s="54"/>
      <c r="N3204" s="226"/>
      <c r="O3204" s="225"/>
      <c r="P3204" s="53"/>
      <c r="Q3204" s="50"/>
      <c r="R3204" s="34"/>
      <c r="S3204" s="34"/>
      <c r="T3204" s="34"/>
    </row>
    <row r="3205" spans="1:20" ht="20.25" hidden="1">
      <c r="A3205" s="50"/>
      <c r="B3205" s="90"/>
      <c r="C3205" s="50"/>
      <c r="D3205" s="50"/>
      <c r="E3205" s="50"/>
      <c r="F3205" s="53"/>
      <c r="G3205" s="70"/>
      <c r="H3205" s="50"/>
      <c r="I3205" s="70"/>
      <c r="J3205" s="50"/>
      <c r="K3205" s="50"/>
      <c r="L3205" s="50"/>
      <c r="M3205" s="54"/>
      <c r="N3205" s="226"/>
      <c r="O3205" s="225"/>
      <c r="P3205" s="53"/>
      <c r="Q3205" s="50"/>
      <c r="R3205" s="34"/>
      <c r="S3205" s="34"/>
      <c r="T3205" s="34"/>
    </row>
    <row r="3206" spans="1:20" ht="20.25" hidden="1">
      <c r="A3206" s="50"/>
      <c r="B3206" s="90"/>
      <c r="C3206" s="50"/>
      <c r="D3206" s="50"/>
      <c r="E3206" s="50"/>
      <c r="F3206" s="53"/>
      <c r="G3206" s="70"/>
      <c r="H3206" s="50"/>
      <c r="I3206" s="70"/>
      <c r="J3206" s="50"/>
      <c r="K3206" s="50"/>
      <c r="L3206" s="50"/>
      <c r="M3206" s="54"/>
      <c r="N3206" s="226"/>
      <c r="O3206" s="225"/>
      <c r="P3206" s="53"/>
      <c r="Q3206" s="50"/>
      <c r="R3206" s="34"/>
      <c r="S3206" s="34"/>
      <c r="T3206" s="34"/>
    </row>
    <row r="3207" spans="1:20" ht="20.25" hidden="1">
      <c r="A3207" s="50"/>
      <c r="B3207" s="90"/>
      <c r="C3207" s="50"/>
      <c r="D3207" s="50"/>
      <c r="E3207" s="50"/>
      <c r="F3207" s="53"/>
      <c r="G3207" s="70"/>
      <c r="H3207" s="50"/>
      <c r="I3207" s="70"/>
      <c r="J3207" s="50"/>
      <c r="K3207" s="50"/>
      <c r="L3207" s="50"/>
      <c r="M3207" s="54"/>
      <c r="N3207" s="226"/>
      <c r="O3207" s="225"/>
      <c r="P3207" s="53"/>
      <c r="Q3207" s="50"/>
      <c r="R3207" s="34"/>
      <c r="S3207" s="34"/>
      <c r="T3207" s="34"/>
    </row>
    <row r="3208" spans="1:20" ht="20.25" hidden="1">
      <c r="A3208" s="50"/>
      <c r="B3208" s="90"/>
      <c r="C3208" s="50"/>
      <c r="D3208" s="50"/>
      <c r="E3208" s="50"/>
      <c r="F3208" s="53"/>
      <c r="G3208" s="70"/>
      <c r="H3208" s="50"/>
      <c r="I3208" s="70"/>
      <c r="J3208" s="50"/>
      <c r="K3208" s="50"/>
      <c r="L3208" s="50"/>
      <c r="M3208" s="54"/>
      <c r="N3208" s="226"/>
      <c r="O3208" s="225"/>
      <c r="P3208" s="53"/>
      <c r="Q3208" s="50"/>
      <c r="R3208" s="34"/>
      <c r="S3208" s="34"/>
      <c r="T3208" s="34"/>
    </row>
    <row r="3209" spans="1:20" ht="20.25" hidden="1">
      <c r="A3209" s="50"/>
      <c r="B3209" s="90"/>
      <c r="C3209" s="50"/>
      <c r="D3209" s="50"/>
      <c r="E3209" s="50"/>
      <c r="F3209" s="53"/>
      <c r="G3209" s="70"/>
      <c r="H3209" s="50"/>
      <c r="I3209" s="70"/>
      <c r="J3209" s="50"/>
      <c r="K3209" s="50"/>
      <c r="L3209" s="50"/>
      <c r="M3209" s="54"/>
      <c r="N3209" s="226"/>
      <c r="O3209" s="225"/>
      <c r="P3209" s="53"/>
      <c r="Q3209" s="50"/>
      <c r="R3209" s="34"/>
      <c r="S3209" s="34"/>
      <c r="T3209" s="34"/>
    </row>
    <row r="3210" spans="1:20" ht="20.25" hidden="1">
      <c r="A3210" s="50"/>
      <c r="B3210" s="90"/>
      <c r="C3210" s="50"/>
      <c r="D3210" s="50"/>
      <c r="E3210" s="50"/>
      <c r="F3210" s="53"/>
      <c r="G3210" s="70"/>
      <c r="H3210" s="50"/>
      <c r="I3210" s="70"/>
      <c r="J3210" s="50"/>
      <c r="K3210" s="50"/>
      <c r="L3210" s="50"/>
      <c r="M3210" s="54"/>
      <c r="N3210" s="226"/>
      <c r="O3210" s="225"/>
      <c r="P3210" s="53"/>
      <c r="Q3210" s="50"/>
      <c r="R3210" s="34"/>
      <c r="S3210" s="34"/>
      <c r="T3210" s="34"/>
    </row>
    <row r="3211" spans="1:20" ht="20.25" hidden="1">
      <c r="A3211" s="50"/>
      <c r="B3211" s="90"/>
      <c r="C3211" s="50"/>
      <c r="D3211" s="50"/>
      <c r="E3211" s="50"/>
      <c r="F3211" s="53"/>
      <c r="G3211" s="70"/>
      <c r="H3211" s="50"/>
      <c r="I3211" s="70"/>
      <c r="J3211" s="50"/>
      <c r="K3211" s="50"/>
      <c r="L3211" s="50"/>
      <c r="M3211" s="54"/>
      <c r="N3211" s="226"/>
      <c r="O3211" s="225"/>
      <c r="P3211" s="53"/>
      <c r="Q3211" s="50"/>
      <c r="R3211" s="34"/>
      <c r="S3211" s="34"/>
      <c r="T3211" s="34"/>
    </row>
    <row r="3212" spans="1:20" ht="20.25" hidden="1">
      <c r="A3212" s="50"/>
      <c r="B3212" s="90"/>
      <c r="C3212" s="50"/>
      <c r="D3212" s="50"/>
      <c r="E3212" s="50"/>
      <c r="F3212" s="53"/>
      <c r="G3212" s="70"/>
      <c r="H3212" s="50"/>
      <c r="I3212" s="70"/>
      <c r="J3212" s="50"/>
      <c r="K3212" s="50"/>
      <c r="L3212" s="50"/>
      <c r="M3212" s="54"/>
      <c r="N3212" s="226"/>
      <c r="O3212" s="225"/>
      <c r="P3212" s="53"/>
      <c r="Q3212" s="50"/>
      <c r="R3212" s="34"/>
      <c r="S3212" s="34"/>
      <c r="T3212" s="34"/>
    </row>
    <row r="3213" spans="1:20" ht="20.25" hidden="1">
      <c r="A3213" s="50"/>
      <c r="B3213" s="90"/>
      <c r="C3213" s="50"/>
      <c r="D3213" s="50"/>
      <c r="E3213" s="50"/>
      <c r="F3213" s="53"/>
      <c r="G3213" s="70"/>
      <c r="H3213" s="50"/>
      <c r="I3213" s="70"/>
      <c r="J3213" s="50"/>
      <c r="K3213" s="50"/>
      <c r="L3213" s="50"/>
      <c r="M3213" s="54"/>
      <c r="N3213" s="226"/>
      <c r="O3213" s="225"/>
      <c r="P3213" s="53"/>
      <c r="Q3213" s="50"/>
      <c r="R3213" s="34"/>
      <c r="S3213" s="34"/>
      <c r="T3213" s="34"/>
    </row>
    <row r="3214" spans="1:20" ht="20.25" hidden="1">
      <c r="A3214" s="50"/>
      <c r="B3214" s="90"/>
      <c r="C3214" s="50"/>
      <c r="D3214" s="50"/>
      <c r="E3214" s="50"/>
      <c r="F3214" s="53"/>
      <c r="G3214" s="70"/>
      <c r="H3214" s="50"/>
      <c r="I3214" s="70"/>
      <c r="J3214" s="50"/>
      <c r="K3214" s="50"/>
      <c r="L3214" s="50"/>
      <c r="M3214" s="54"/>
      <c r="N3214" s="226"/>
      <c r="O3214" s="225"/>
      <c r="P3214" s="53"/>
      <c r="Q3214" s="50"/>
      <c r="R3214" s="34"/>
      <c r="S3214" s="34"/>
      <c r="T3214" s="34"/>
    </row>
    <row r="3215" spans="1:20" ht="20.25" hidden="1">
      <c r="A3215" s="50"/>
      <c r="B3215" s="90"/>
      <c r="C3215" s="50"/>
      <c r="D3215" s="50"/>
      <c r="E3215" s="50"/>
      <c r="F3215" s="53"/>
      <c r="G3215" s="70"/>
      <c r="H3215" s="50"/>
      <c r="I3215" s="70"/>
      <c r="J3215" s="50"/>
      <c r="K3215" s="50"/>
      <c r="L3215" s="50"/>
      <c r="M3215" s="54"/>
      <c r="N3215" s="226"/>
      <c r="O3215" s="225"/>
      <c r="P3215" s="53"/>
      <c r="Q3215" s="50"/>
      <c r="R3215" s="34"/>
    </row>
    <row r="3216" spans="1:20" ht="20.25" hidden="1">
      <c r="A3216" s="50"/>
      <c r="B3216" s="90"/>
      <c r="C3216" s="50"/>
      <c r="D3216" s="50"/>
      <c r="E3216" s="50"/>
      <c r="F3216" s="53"/>
      <c r="G3216" s="70"/>
      <c r="H3216" s="50"/>
      <c r="I3216" s="70"/>
      <c r="J3216" s="50"/>
      <c r="K3216" s="50"/>
      <c r="L3216" s="50"/>
      <c r="M3216" s="54"/>
      <c r="N3216" s="226"/>
      <c r="O3216" s="225"/>
      <c r="P3216" s="53"/>
      <c r="Q3216" s="50"/>
      <c r="R3216" s="34"/>
    </row>
    <row r="3217" spans="1:18" ht="20.25" hidden="1">
      <c r="A3217" s="50"/>
      <c r="B3217" s="90"/>
      <c r="C3217" s="50"/>
      <c r="D3217" s="50"/>
      <c r="E3217" s="50"/>
      <c r="F3217" s="53"/>
      <c r="G3217" s="70"/>
      <c r="H3217" s="50"/>
      <c r="I3217" s="70"/>
      <c r="J3217" s="50"/>
      <c r="K3217" s="50"/>
      <c r="L3217" s="50"/>
      <c r="M3217" s="54"/>
      <c r="N3217" s="226"/>
      <c r="O3217" s="225"/>
      <c r="P3217" s="53"/>
      <c r="Q3217" s="50"/>
      <c r="R3217" s="34"/>
    </row>
    <row r="3218" spans="1:18" ht="20.25" hidden="1">
      <c r="A3218" s="50"/>
      <c r="B3218" s="90"/>
      <c r="C3218" s="50"/>
      <c r="D3218" s="50"/>
      <c r="E3218" s="50"/>
      <c r="F3218" s="53"/>
      <c r="G3218" s="70"/>
      <c r="H3218" s="50"/>
      <c r="I3218" s="70"/>
      <c r="J3218" s="50"/>
      <c r="K3218" s="50"/>
      <c r="L3218" s="50"/>
      <c r="M3218" s="54"/>
      <c r="N3218" s="226"/>
      <c r="O3218" s="225"/>
      <c r="P3218" s="53"/>
      <c r="Q3218" s="50"/>
      <c r="R3218" s="34"/>
    </row>
    <row r="3219" spans="1:18" ht="20.25" hidden="1">
      <c r="A3219" s="50"/>
      <c r="B3219" s="90"/>
      <c r="C3219" s="50"/>
      <c r="D3219" s="50"/>
      <c r="E3219" s="50"/>
      <c r="F3219" s="53"/>
      <c r="G3219" s="70"/>
      <c r="H3219" s="50"/>
      <c r="I3219" s="70"/>
      <c r="J3219" s="50"/>
      <c r="K3219" s="50"/>
      <c r="L3219" s="50"/>
      <c r="M3219" s="54"/>
      <c r="N3219" s="226"/>
      <c r="O3219" s="225"/>
      <c r="P3219" s="53"/>
      <c r="Q3219" s="50"/>
      <c r="R3219" s="34"/>
    </row>
    <row r="3220" spans="1:18" ht="20.25" hidden="1">
      <c r="A3220" s="50"/>
      <c r="B3220" s="90"/>
      <c r="C3220" s="50"/>
      <c r="D3220" s="50"/>
      <c r="E3220" s="50"/>
      <c r="F3220" s="53"/>
      <c r="G3220" s="70"/>
      <c r="H3220" s="50"/>
      <c r="I3220" s="70"/>
      <c r="J3220" s="50"/>
      <c r="K3220" s="50"/>
      <c r="L3220" s="50"/>
      <c r="M3220" s="54"/>
      <c r="N3220" s="226"/>
      <c r="O3220" s="225"/>
      <c r="P3220" s="53"/>
      <c r="Q3220" s="50"/>
      <c r="R3220" s="34"/>
    </row>
    <row r="3221" spans="1:18" ht="20.25" hidden="1">
      <c r="A3221" s="50"/>
      <c r="B3221" s="90"/>
      <c r="C3221" s="50"/>
      <c r="D3221" s="50"/>
      <c r="E3221" s="50"/>
      <c r="F3221" s="53"/>
      <c r="G3221" s="70"/>
      <c r="H3221" s="50"/>
      <c r="I3221" s="70"/>
      <c r="J3221" s="50"/>
      <c r="K3221" s="50"/>
      <c r="L3221" s="50"/>
      <c r="M3221" s="54"/>
      <c r="N3221" s="226"/>
      <c r="O3221" s="225"/>
      <c r="P3221" s="53"/>
      <c r="Q3221" s="50"/>
      <c r="R3221" s="34"/>
    </row>
    <row r="3222" spans="1:18" ht="20.25" hidden="1">
      <c r="A3222" s="50"/>
      <c r="B3222" s="90"/>
      <c r="C3222" s="50"/>
      <c r="D3222" s="50"/>
      <c r="E3222" s="50"/>
      <c r="F3222" s="53"/>
      <c r="G3222" s="70"/>
      <c r="H3222" s="50"/>
      <c r="I3222" s="70"/>
      <c r="J3222" s="50"/>
      <c r="K3222" s="50"/>
      <c r="L3222" s="50"/>
      <c r="M3222" s="54"/>
      <c r="N3222" s="226"/>
      <c r="O3222" s="225"/>
      <c r="P3222" s="53"/>
      <c r="Q3222" s="50"/>
      <c r="R3222" s="34"/>
    </row>
    <row r="3223" spans="1:18" ht="20.25" hidden="1">
      <c r="A3223" s="50"/>
      <c r="B3223" s="90"/>
      <c r="C3223" s="50"/>
      <c r="D3223" s="50"/>
      <c r="E3223" s="50"/>
      <c r="F3223" s="53"/>
      <c r="G3223" s="70"/>
      <c r="H3223" s="50"/>
      <c r="I3223" s="70"/>
      <c r="J3223" s="50"/>
      <c r="K3223" s="50"/>
      <c r="L3223" s="50"/>
      <c r="M3223" s="54"/>
      <c r="N3223" s="226"/>
      <c r="O3223" s="225"/>
      <c r="P3223" s="53"/>
      <c r="Q3223" s="50"/>
      <c r="R3223" s="34"/>
    </row>
    <row r="3224" spans="1:18" ht="20.25" hidden="1">
      <c r="A3224" s="50"/>
      <c r="B3224" s="90"/>
      <c r="C3224" s="50"/>
      <c r="D3224" s="50"/>
      <c r="E3224" s="50"/>
      <c r="F3224" s="53"/>
      <c r="G3224" s="70"/>
      <c r="H3224" s="50"/>
      <c r="I3224" s="70"/>
      <c r="J3224" s="50"/>
      <c r="K3224" s="50"/>
      <c r="L3224" s="50"/>
      <c r="M3224" s="54"/>
      <c r="N3224" s="226"/>
      <c r="O3224" s="225"/>
      <c r="P3224" s="53"/>
      <c r="Q3224" s="50"/>
      <c r="R3224" s="34"/>
    </row>
    <row r="3225" spans="1:18" ht="20.25" hidden="1">
      <c r="A3225" s="50"/>
      <c r="B3225" s="90"/>
      <c r="C3225" s="50"/>
      <c r="D3225" s="50"/>
      <c r="E3225" s="50"/>
      <c r="F3225" s="53"/>
      <c r="G3225" s="70"/>
      <c r="H3225" s="50"/>
      <c r="I3225" s="70"/>
      <c r="J3225" s="50"/>
      <c r="K3225" s="50"/>
      <c r="L3225" s="50"/>
      <c r="M3225" s="54"/>
      <c r="N3225" s="226"/>
      <c r="O3225" s="225"/>
      <c r="P3225" s="53"/>
      <c r="Q3225" s="50"/>
      <c r="R3225" s="34"/>
    </row>
    <row r="3226" spans="1:18" ht="20.25" hidden="1">
      <c r="A3226" s="50"/>
      <c r="B3226" s="90"/>
      <c r="C3226" s="50"/>
      <c r="D3226" s="50"/>
      <c r="E3226" s="50"/>
      <c r="F3226" s="53"/>
      <c r="G3226" s="70"/>
      <c r="H3226" s="50"/>
      <c r="I3226" s="70"/>
      <c r="J3226" s="50"/>
      <c r="K3226" s="50"/>
      <c r="L3226" s="50"/>
      <c r="M3226" s="54"/>
      <c r="N3226" s="226"/>
      <c r="O3226" s="225"/>
      <c r="P3226" s="53"/>
      <c r="Q3226" s="50"/>
      <c r="R3226" s="34"/>
    </row>
    <row r="3227" spans="1:18" ht="20.25" hidden="1">
      <c r="A3227" s="50"/>
      <c r="B3227" s="90"/>
      <c r="C3227" s="50"/>
      <c r="D3227" s="50"/>
      <c r="E3227" s="50"/>
      <c r="F3227" s="53"/>
      <c r="G3227" s="70"/>
      <c r="H3227" s="50"/>
      <c r="I3227" s="70"/>
      <c r="J3227" s="50"/>
      <c r="K3227" s="50"/>
      <c r="L3227" s="50"/>
      <c r="M3227" s="54"/>
      <c r="N3227" s="226"/>
      <c r="O3227" s="225"/>
      <c r="P3227" s="53"/>
      <c r="Q3227" s="50"/>
      <c r="R3227" s="34"/>
    </row>
    <row r="3228" spans="1:18" ht="20.25" hidden="1">
      <c r="A3228" s="50"/>
      <c r="B3228" s="90"/>
      <c r="C3228" s="50"/>
      <c r="D3228" s="50"/>
      <c r="E3228" s="50"/>
      <c r="F3228" s="53"/>
      <c r="G3228" s="70"/>
      <c r="H3228" s="50"/>
      <c r="I3228" s="70"/>
      <c r="J3228" s="50"/>
      <c r="K3228" s="50"/>
      <c r="L3228" s="50"/>
      <c r="M3228" s="54"/>
      <c r="N3228" s="226"/>
      <c r="O3228" s="225"/>
      <c r="P3228" s="53"/>
      <c r="Q3228" s="50"/>
      <c r="R3228" s="34"/>
    </row>
    <row r="3229" spans="1:18" ht="20.25" hidden="1">
      <c r="A3229" s="50"/>
      <c r="B3229" s="90"/>
      <c r="C3229" s="50"/>
      <c r="D3229" s="50"/>
      <c r="E3229" s="50"/>
      <c r="F3229" s="53"/>
      <c r="G3229" s="70"/>
      <c r="H3229" s="50"/>
      <c r="I3229" s="70"/>
      <c r="J3229" s="50"/>
      <c r="K3229" s="50"/>
      <c r="L3229" s="50"/>
      <c r="M3229" s="54"/>
      <c r="N3229" s="226"/>
      <c r="O3229" s="225"/>
      <c r="P3229" s="53"/>
      <c r="Q3229" s="50"/>
      <c r="R3229" s="34"/>
    </row>
    <row r="3230" spans="1:18" ht="20.25" hidden="1">
      <c r="A3230" s="50"/>
      <c r="B3230" s="90"/>
      <c r="C3230" s="50"/>
      <c r="D3230" s="50"/>
      <c r="E3230" s="50"/>
      <c r="F3230" s="53"/>
      <c r="G3230" s="70"/>
      <c r="H3230" s="50"/>
      <c r="I3230" s="70"/>
      <c r="J3230" s="50"/>
      <c r="K3230" s="50"/>
      <c r="L3230" s="50"/>
      <c r="M3230" s="54"/>
      <c r="N3230" s="226"/>
      <c r="O3230" s="225"/>
      <c r="P3230" s="53"/>
      <c r="Q3230" s="50"/>
      <c r="R3230" s="34"/>
    </row>
    <row r="3231" spans="1:18" ht="20.25" hidden="1">
      <c r="A3231" s="50"/>
      <c r="B3231" s="90"/>
      <c r="C3231" s="50"/>
      <c r="D3231" s="50"/>
      <c r="E3231" s="50"/>
      <c r="F3231" s="53"/>
      <c r="G3231" s="70"/>
      <c r="H3231" s="50"/>
      <c r="I3231" s="70"/>
      <c r="J3231" s="50"/>
      <c r="K3231" s="50"/>
      <c r="L3231" s="50"/>
      <c r="M3231" s="54"/>
      <c r="N3231" s="226"/>
      <c r="O3231" s="225"/>
      <c r="P3231" s="53"/>
      <c r="Q3231" s="50"/>
      <c r="R3231" s="34"/>
    </row>
    <row r="3232" spans="1:18" ht="20.25" hidden="1">
      <c r="A3232" s="50"/>
      <c r="B3232" s="90"/>
      <c r="C3232" s="50"/>
      <c r="D3232" s="50"/>
      <c r="E3232" s="50"/>
      <c r="F3232" s="53"/>
      <c r="G3232" s="70"/>
      <c r="H3232" s="50"/>
      <c r="I3232" s="70"/>
      <c r="J3232" s="50"/>
      <c r="K3232" s="50"/>
      <c r="L3232" s="50"/>
      <c r="M3232" s="54"/>
      <c r="N3232" s="226"/>
      <c r="O3232" s="225"/>
      <c r="P3232" s="53"/>
      <c r="Q3232" s="50"/>
      <c r="R3232" s="34"/>
    </row>
    <row r="3233" spans="1:18" ht="20.25" hidden="1">
      <c r="A3233" s="50"/>
      <c r="B3233" s="90"/>
      <c r="C3233" s="50"/>
      <c r="D3233" s="50"/>
      <c r="E3233" s="50"/>
      <c r="F3233" s="53"/>
      <c r="G3233" s="70"/>
      <c r="H3233" s="50"/>
      <c r="I3233" s="70"/>
      <c r="J3233" s="50"/>
      <c r="K3233" s="50"/>
      <c r="L3233" s="50"/>
      <c r="M3233" s="54"/>
      <c r="N3233" s="226"/>
      <c r="O3233" s="225"/>
      <c r="P3233" s="53"/>
      <c r="Q3233" s="50"/>
      <c r="R3233" s="34"/>
    </row>
    <row r="3234" spans="1:18" ht="20.25" hidden="1">
      <c r="A3234" s="50"/>
      <c r="B3234" s="90"/>
      <c r="C3234" s="50"/>
      <c r="D3234" s="50"/>
      <c r="E3234" s="50"/>
      <c r="F3234" s="53"/>
      <c r="G3234" s="70"/>
      <c r="H3234" s="50"/>
      <c r="I3234" s="70"/>
      <c r="J3234" s="50"/>
      <c r="K3234" s="50"/>
      <c r="L3234" s="50"/>
      <c r="M3234" s="54"/>
      <c r="N3234" s="226"/>
      <c r="O3234" s="225"/>
      <c r="P3234" s="53"/>
      <c r="Q3234" s="50"/>
      <c r="R3234" s="34"/>
    </row>
    <row r="3235" spans="1:18" ht="20.25" hidden="1">
      <c r="A3235" s="50"/>
      <c r="B3235" s="90"/>
      <c r="C3235" s="50"/>
      <c r="D3235" s="50"/>
      <c r="E3235" s="50"/>
      <c r="F3235" s="53"/>
      <c r="G3235" s="70"/>
      <c r="H3235" s="50"/>
      <c r="I3235" s="70"/>
      <c r="J3235" s="50"/>
      <c r="K3235" s="50"/>
      <c r="L3235" s="50"/>
      <c r="M3235" s="54"/>
      <c r="N3235" s="226"/>
      <c r="O3235" s="225"/>
      <c r="P3235" s="53"/>
      <c r="Q3235" s="50"/>
      <c r="R3235" s="34"/>
    </row>
    <row r="3236" spans="1:18" ht="20.25" hidden="1">
      <c r="A3236" s="50"/>
      <c r="B3236" s="90"/>
      <c r="C3236" s="50"/>
      <c r="D3236" s="50"/>
      <c r="E3236" s="50"/>
      <c r="F3236" s="53"/>
      <c r="G3236" s="70"/>
      <c r="H3236" s="50"/>
      <c r="I3236" s="70"/>
      <c r="J3236" s="50"/>
      <c r="K3236" s="50"/>
      <c r="L3236" s="50"/>
      <c r="M3236" s="54"/>
      <c r="N3236" s="226"/>
      <c r="O3236" s="225"/>
      <c r="P3236" s="53"/>
      <c r="Q3236" s="50"/>
      <c r="R3236" s="34"/>
    </row>
    <row r="3237" spans="1:18" ht="20.25" hidden="1">
      <c r="A3237" s="50"/>
      <c r="B3237" s="90"/>
      <c r="C3237" s="50"/>
      <c r="D3237" s="50"/>
      <c r="E3237" s="50"/>
      <c r="F3237" s="53"/>
      <c r="G3237" s="70"/>
      <c r="H3237" s="50"/>
      <c r="I3237" s="70"/>
      <c r="J3237" s="50"/>
      <c r="K3237" s="50"/>
      <c r="L3237" s="50"/>
      <c r="M3237" s="54"/>
      <c r="N3237" s="226"/>
      <c r="O3237" s="225"/>
      <c r="P3237" s="53"/>
      <c r="Q3237" s="50"/>
      <c r="R3237" s="34"/>
    </row>
    <row r="3238" spans="1:18" ht="20.25" hidden="1">
      <c r="A3238" s="50"/>
      <c r="B3238" s="90"/>
      <c r="C3238" s="50"/>
      <c r="D3238" s="50"/>
      <c r="E3238" s="50"/>
      <c r="F3238" s="53"/>
      <c r="G3238" s="70"/>
      <c r="H3238" s="50"/>
      <c r="I3238" s="70"/>
      <c r="J3238" s="50"/>
      <c r="K3238" s="50"/>
      <c r="L3238" s="50"/>
      <c r="M3238" s="54"/>
      <c r="N3238" s="226"/>
      <c r="O3238" s="225"/>
      <c r="P3238" s="53"/>
      <c r="Q3238" s="50"/>
      <c r="R3238" s="34"/>
    </row>
    <row r="3239" spans="1:18" ht="20.25" hidden="1">
      <c r="A3239" s="50"/>
      <c r="B3239" s="90"/>
      <c r="C3239" s="50"/>
      <c r="D3239" s="50"/>
      <c r="E3239" s="50"/>
      <c r="F3239" s="53"/>
      <c r="G3239" s="70"/>
      <c r="H3239" s="50"/>
      <c r="I3239" s="70"/>
      <c r="J3239" s="50"/>
      <c r="K3239" s="50"/>
      <c r="L3239" s="50"/>
      <c r="M3239" s="54"/>
      <c r="N3239" s="226"/>
      <c r="O3239" s="225"/>
      <c r="P3239" s="53"/>
      <c r="Q3239" s="50"/>
      <c r="R3239" s="34"/>
    </row>
    <row r="3240" spans="1:18" ht="20.25" hidden="1">
      <c r="A3240" s="50"/>
      <c r="B3240" s="90"/>
      <c r="C3240" s="50"/>
      <c r="D3240" s="50"/>
      <c r="E3240" s="50"/>
      <c r="F3240" s="53"/>
      <c r="G3240" s="70"/>
      <c r="H3240" s="50"/>
      <c r="I3240" s="70"/>
      <c r="J3240" s="50"/>
      <c r="K3240" s="50"/>
      <c r="L3240" s="50"/>
      <c r="M3240" s="54"/>
      <c r="N3240" s="226"/>
      <c r="O3240" s="225"/>
      <c r="P3240" s="53"/>
      <c r="Q3240" s="50"/>
      <c r="R3240" s="34"/>
    </row>
    <row r="3241" spans="1:18" ht="20.25" hidden="1">
      <c r="A3241" s="50"/>
      <c r="B3241" s="90"/>
      <c r="C3241" s="50"/>
      <c r="D3241" s="50"/>
      <c r="E3241" s="50"/>
      <c r="F3241" s="53"/>
      <c r="G3241" s="70"/>
      <c r="H3241" s="50"/>
      <c r="I3241" s="70"/>
      <c r="J3241" s="50"/>
      <c r="K3241" s="50"/>
      <c r="L3241" s="50"/>
      <c r="M3241" s="54"/>
      <c r="N3241" s="226"/>
      <c r="O3241" s="225"/>
      <c r="P3241" s="53"/>
      <c r="Q3241" s="50"/>
      <c r="R3241" s="34"/>
    </row>
    <row r="3242" spans="1:18" ht="20.25" hidden="1">
      <c r="A3242" s="50"/>
      <c r="B3242" s="90"/>
      <c r="C3242" s="50"/>
      <c r="D3242" s="50"/>
      <c r="E3242" s="50"/>
      <c r="F3242" s="53"/>
      <c r="G3242" s="70"/>
      <c r="H3242" s="50"/>
      <c r="I3242" s="70"/>
      <c r="J3242" s="50"/>
      <c r="K3242" s="50"/>
      <c r="L3242" s="50"/>
      <c r="M3242" s="54"/>
      <c r="N3242" s="226"/>
      <c r="O3242" s="225"/>
      <c r="P3242" s="53"/>
      <c r="Q3242" s="50"/>
      <c r="R3242" s="34"/>
    </row>
    <row r="3243" spans="1:18" ht="20.25" hidden="1">
      <c r="A3243" s="50"/>
      <c r="B3243" s="90"/>
      <c r="C3243" s="50"/>
      <c r="D3243" s="50"/>
      <c r="E3243" s="50"/>
      <c r="F3243" s="53"/>
      <c r="G3243" s="70"/>
      <c r="H3243" s="50"/>
      <c r="I3243" s="70"/>
      <c r="J3243" s="50"/>
      <c r="K3243" s="50"/>
      <c r="L3243" s="50"/>
      <c r="M3243" s="54"/>
      <c r="N3243" s="226"/>
      <c r="O3243" s="225"/>
      <c r="P3243" s="53"/>
      <c r="Q3243" s="50"/>
      <c r="R3243" s="34"/>
    </row>
    <row r="3244" spans="1:18" ht="20.25" hidden="1">
      <c r="A3244" s="50"/>
      <c r="B3244" s="90"/>
      <c r="C3244" s="50"/>
      <c r="D3244" s="50"/>
      <c r="E3244" s="50"/>
      <c r="F3244" s="53"/>
      <c r="G3244" s="70"/>
      <c r="H3244" s="50"/>
      <c r="I3244" s="70"/>
      <c r="J3244" s="50"/>
      <c r="K3244" s="50"/>
      <c r="L3244" s="50"/>
      <c r="M3244" s="54"/>
      <c r="N3244" s="226"/>
      <c r="O3244" s="225"/>
      <c r="P3244" s="53"/>
      <c r="Q3244" s="50"/>
      <c r="R3244" s="34"/>
    </row>
    <row r="3245" spans="1:18" ht="20.25" hidden="1">
      <c r="A3245" s="50"/>
      <c r="B3245" s="90"/>
      <c r="C3245" s="50"/>
      <c r="D3245" s="50"/>
      <c r="E3245" s="50"/>
      <c r="F3245" s="53"/>
      <c r="G3245" s="70"/>
      <c r="H3245" s="50"/>
      <c r="I3245" s="70"/>
      <c r="J3245" s="50"/>
      <c r="K3245" s="50"/>
      <c r="L3245" s="50"/>
      <c r="M3245" s="54"/>
      <c r="N3245" s="226"/>
      <c r="O3245" s="225"/>
      <c r="P3245" s="53"/>
      <c r="Q3245" s="50"/>
      <c r="R3245" s="34"/>
    </row>
    <row r="3246" spans="1:18" ht="20.25" hidden="1">
      <c r="A3246" s="50"/>
      <c r="B3246" s="90"/>
      <c r="C3246" s="50"/>
      <c r="D3246" s="50"/>
      <c r="E3246" s="50"/>
      <c r="F3246" s="53"/>
      <c r="G3246" s="70"/>
      <c r="H3246" s="50"/>
      <c r="I3246" s="70"/>
      <c r="J3246" s="50"/>
      <c r="K3246" s="50"/>
      <c r="L3246" s="50"/>
      <c r="M3246" s="54"/>
      <c r="N3246" s="226"/>
      <c r="O3246" s="225"/>
      <c r="P3246" s="53"/>
      <c r="Q3246" s="50"/>
      <c r="R3246" s="34"/>
    </row>
    <row r="3247" spans="1:18" ht="20.25" hidden="1">
      <c r="A3247" s="50"/>
      <c r="B3247" s="90"/>
      <c r="C3247" s="50"/>
      <c r="D3247" s="50"/>
      <c r="E3247" s="50"/>
      <c r="F3247" s="53"/>
      <c r="G3247" s="70"/>
      <c r="H3247" s="50"/>
      <c r="I3247" s="70"/>
      <c r="J3247" s="50"/>
      <c r="K3247" s="50"/>
      <c r="L3247" s="50"/>
      <c r="M3247" s="54"/>
      <c r="N3247" s="226"/>
      <c r="O3247" s="225"/>
      <c r="P3247" s="53"/>
      <c r="Q3247" s="50"/>
      <c r="R3247" s="34"/>
    </row>
    <row r="3248" spans="1:18" ht="20.25" hidden="1">
      <c r="A3248" s="50"/>
      <c r="B3248" s="90"/>
      <c r="C3248" s="50"/>
      <c r="D3248" s="50"/>
      <c r="E3248" s="50"/>
      <c r="F3248" s="53"/>
      <c r="G3248" s="70"/>
      <c r="H3248" s="50"/>
      <c r="I3248" s="70"/>
      <c r="J3248" s="50"/>
      <c r="K3248" s="50"/>
      <c r="L3248" s="50"/>
      <c r="M3248" s="54"/>
      <c r="N3248" s="226"/>
      <c r="O3248" s="225"/>
      <c r="P3248" s="53"/>
      <c r="Q3248" s="50"/>
      <c r="R3248" s="34"/>
    </row>
    <row r="3249" spans="1:18" ht="20.25" hidden="1">
      <c r="A3249" s="50"/>
      <c r="B3249" s="90"/>
      <c r="C3249" s="50"/>
      <c r="D3249" s="50"/>
      <c r="E3249" s="50"/>
      <c r="F3249" s="53"/>
      <c r="G3249" s="70"/>
      <c r="H3249" s="50"/>
      <c r="I3249" s="70"/>
      <c r="J3249" s="50"/>
      <c r="K3249" s="50"/>
      <c r="L3249" s="50"/>
      <c r="M3249" s="54"/>
      <c r="N3249" s="226"/>
      <c r="O3249" s="225"/>
      <c r="P3249" s="53"/>
      <c r="Q3249" s="50"/>
      <c r="R3249" s="34"/>
    </row>
    <row r="3250" spans="1:18" ht="20.25" hidden="1">
      <c r="A3250" s="50"/>
      <c r="B3250" s="90"/>
      <c r="C3250" s="50"/>
      <c r="D3250" s="50"/>
      <c r="E3250" s="50"/>
      <c r="F3250" s="53"/>
      <c r="G3250" s="70"/>
      <c r="H3250" s="50"/>
      <c r="I3250" s="70"/>
      <c r="J3250" s="50"/>
      <c r="K3250" s="50"/>
      <c r="L3250" s="50"/>
      <c r="M3250" s="54"/>
      <c r="N3250" s="226"/>
      <c r="O3250" s="225"/>
      <c r="P3250" s="53"/>
      <c r="Q3250" s="50"/>
      <c r="R3250" s="34"/>
    </row>
    <row r="3251" spans="1:18" ht="20.25" hidden="1">
      <c r="A3251" s="50"/>
      <c r="B3251" s="90"/>
      <c r="C3251" s="50"/>
      <c r="D3251" s="50"/>
      <c r="E3251" s="50"/>
      <c r="F3251" s="53"/>
      <c r="G3251" s="70"/>
      <c r="H3251" s="50"/>
      <c r="I3251" s="70"/>
      <c r="J3251" s="50"/>
      <c r="K3251" s="50"/>
      <c r="L3251" s="50"/>
      <c r="M3251" s="54"/>
      <c r="N3251" s="226"/>
      <c r="O3251" s="225"/>
      <c r="P3251" s="53"/>
      <c r="Q3251" s="50"/>
      <c r="R3251" s="34"/>
    </row>
    <row r="3252" spans="1:18" ht="20.25" hidden="1">
      <c r="A3252" s="50"/>
      <c r="B3252" s="90"/>
      <c r="C3252" s="50"/>
      <c r="D3252" s="50"/>
      <c r="E3252" s="50"/>
      <c r="F3252" s="53"/>
      <c r="G3252" s="70"/>
      <c r="H3252" s="50"/>
      <c r="I3252" s="70"/>
      <c r="J3252" s="50"/>
      <c r="K3252" s="50"/>
      <c r="L3252" s="50"/>
      <c r="M3252" s="54"/>
      <c r="N3252" s="226"/>
      <c r="O3252" s="225"/>
      <c r="P3252" s="53"/>
      <c r="Q3252" s="50"/>
      <c r="R3252" s="34"/>
    </row>
    <row r="3253" spans="1:18" ht="20.25" hidden="1">
      <c r="A3253" s="50"/>
      <c r="B3253" s="90"/>
      <c r="C3253" s="50"/>
      <c r="D3253" s="50"/>
      <c r="E3253" s="50"/>
      <c r="F3253" s="53"/>
      <c r="G3253" s="70"/>
      <c r="H3253" s="50"/>
      <c r="I3253" s="70"/>
      <c r="J3253" s="50"/>
      <c r="K3253" s="50"/>
      <c r="L3253" s="50"/>
      <c r="M3253" s="54"/>
      <c r="N3253" s="226"/>
      <c r="O3253" s="225"/>
      <c r="P3253" s="53"/>
      <c r="Q3253" s="50"/>
      <c r="R3253" s="34"/>
    </row>
    <row r="3254" spans="1:18" ht="20.25" hidden="1">
      <c r="A3254" s="50"/>
      <c r="B3254" s="90"/>
      <c r="C3254" s="50"/>
      <c r="D3254" s="50"/>
      <c r="E3254" s="50"/>
      <c r="F3254" s="53"/>
      <c r="G3254" s="70"/>
      <c r="H3254" s="50"/>
      <c r="I3254" s="70"/>
      <c r="J3254" s="50"/>
      <c r="K3254" s="50"/>
      <c r="L3254" s="50"/>
      <c r="M3254" s="54"/>
      <c r="N3254" s="226"/>
      <c r="O3254" s="225"/>
      <c r="P3254" s="53"/>
      <c r="Q3254" s="50"/>
      <c r="R3254" s="34"/>
    </row>
    <row r="3255" spans="1:18" ht="20.25" hidden="1">
      <c r="A3255" s="50"/>
      <c r="B3255" s="90"/>
      <c r="C3255" s="50"/>
      <c r="D3255" s="50"/>
      <c r="E3255" s="50"/>
      <c r="F3255" s="53"/>
      <c r="G3255" s="70"/>
      <c r="H3255" s="50"/>
      <c r="I3255" s="70"/>
      <c r="J3255" s="50"/>
      <c r="K3255" s="50"/>
      <c r="L3255" s="50"/>
      <c r="M3255" s="54"/>
      <c r="N3255" s="226"/>
      <c r="O3255" s="225"/>
      <c r="P3255" s="53"/>
      <c r="Q3255" s="50"/>
      <c r="R3255" s="34"/>
    </row>
    <row r="3256" spans="1:18" ht="20.25" hidden="1">
      <c r="A3256" s="50"/>
      <c r="B3256" s="90"/>
      <c r="C3256" s="50"/>
      <c r="D3256" s="50"/>
      <c r="E3256" s="50"/>
      <c r="F3256" s="53"/>
      <c r="G3256" s="70"/>
      <c r="H3256" s="50"/>
      <c r="I3256" s="70"/>
      <c r="J3256" s="50"/>
      <c r="K3256" s="50"/>
      <c r="L3256" s="50"/>
      <c r="M3256" s="54"/>
      <c r="N3256" s="226"/>
      <c r="O3256" s="225"/>
      <c r="P3256" s="53"/>
      <c r="Q3256" s="50"/>
      <c r="R3256" s="34"/>
    </row>
    <row r="3257" spans="1:18" ht="20.25" hidden="1">
      <c r="A3257" s="50"/>
      <c r="B3257" s="90"/>
      <c r="C3257" s="50"/>
      <c r="D3257" s="50"/>
      <c r="E3257" s="50"/>
      <c r="F3257" s="53"/>
      <c r="G3257" s="70"/>
      <c r="H3257" s="50"/>
      <c r="I3257" s="70"/>
      <c r="J3257" s="50"/>
      <c r="K3257" s="50"/>
      <c r="L3257" s="50"/>
      <c r="M3257" s="54"/>
      <c r="N3257" s="226"/>
      <c r="O3257" s="225"/>
      <c r="P3257" s="53"/>
      <c r="Q3257" s="50"/>
      <c r="R3257" s="34"/>
    </row>
    <row r="3258" spans="1:18" ht="20.25" hidden="1">
      <c r="A3258" s="50"/>
      <c r="B3258" s="90"/>
      <c r="C3258" s="50"/>
      <c r="D3258" s="50"/>
      <c r="E3258" s="50"/>
      <c r="F3258" s="53"/>
      <c r="G3258" s="70"/>
      <c r="H3258" s="50"/>
      <c r="I3258" s="70"/>
      <c r="J3258" s="50"/>
      <c r="K3258" s="50"/>
      <c r="L3258" s="50"/>
      <c r="M3258" s="54"/>
      <c r="N3258" s="226"/>
      <c r="O3258" s="225"/>
      <c r="P3258" s="53"/>
      <c r="Q3258" s="50"/>
      <c r="R3258" s="34"/>
    </row>
    <row r="3259" spans="1:18" ht="20.25" hidden="1">
      <c r="A3259" s="50"/>
      <c r="B3259" s="90"/>
      <c r="C3259" s="50"/>
      <c r="D3259" s="50"/>
      <c r="E3259" s="50"/>
      <c r="F3259" s="53"/>
      <c r="G3259" s="70"/>
      <c r="H3259" s="50"/>
      <c r="I3259" s="70"/>
      <c r="J3259" s="50"/>
      <c r="K3259" s="50"/>
      <c r="L3259" s="50"/>
      <c r="M3259" s="54"/>
      <c r="N3259" s="226"/>
      <c r="O3259" s="225"/>
      <c r="P3259" s="53"/>
      <c r="Q3259" s="50"/>
      <c r="R3259" s="34"/>
    </row>
    <row r="3260" spans="1:18" ht="20.25" hidden="1">
      <c r="A3260" s="50"/>
      <c r="B3260" s="90"/>
      <c r="C3260" s="50"/>
      <c r="D3260" s="50"/>
      <c r="E3260" s="50"/>
      <c r="F3260" s="53"/>
      <c r="G3260" s="70"/>
      <c r="H3260" s="50"/>
      <c r="I3260" s="70"/>
      <c r="J3260" s="50"/>
      <c r="K3260" s="50"/>
      <c r="L3260" s="50"/>
      <c r="M3260" s="54"/>
      <c r="N3260" s="226"/>
      <c r="O3260" s="225"/>
      <c r="P3260" s="53"/>
      <c r="Q3260" s="50"/>
      <c r="R3260" s="34"/>
    </row>
    <row r="3261" spans="1:18" ht="20.25" hidden="1">
      <c r="A3261" s="50"/>
      <c r="B3261" s="90"/>
      <c r="C3261" s="50"/>
      <c r="D3261" s="50"/>
      <c r="E3261" s="50"/>
      <c r="F3261" s="53"/>
      <c r="G3261" s="70"/>
      <c r="H3261" s="50"/>
      <c r="I3261" s="70"/>
      <c r="J3261" s="50"/>
      <c r="K3261" s="50"/>
      <c r="L3261" s="50"/>
      <c r="M3261" s="54"/>
      <c r="N3261" s="226"/>
      <c r="O3261" s="225"/>
      <c r="P3261" s="53"/>
      <c r="Q3261" s="50"/>
      <c r="R3261" s="34"/>
    </row>
    <row r="3262" spans="1:18" ht="20.25" hidden="1">
      <c r="A3262" s="50"/>
      <c r="B3262" s="90"/>
      <c r="C3262" s="50"/>
      <c r="D3262" s="50"/>
      <c r="E3262" s="50"/>
      <c r="F3262" s="53"/>
      <c r="G3262" s="70"/>
      <c r="H3262" s="50"/>
      <c r="I3262" s="70"/>
      <c r="J3262" s="50"/>
      <c r="K3262" s="50"/>
      <c r="L3262" s="50"/>
      <c r="M3262" s="54"/>
      <c r="N3262" s="226"/>
      <c r="O3262" s="225"/>
      <c r="P3262" s="53"/>
      <c r="Q3262" s="50"/>
      <c r="R3262" s="34"/>
    </row>
    <row r="3263" spans="1:18" ht="20.25" hidden="1">
      <c r="A3263" s="50"/>
      <c r="B3263" s="90"/>
      <c r="C3263" s="50"/>
      <c r="D3263" s="50"/>
      <c r="E3263" s="50"/>
      <c r="F3263" s="53"/>
      <c r="G3263" s="70"/>
      <c r="H3263" s="50"/>
      <c r="I3263" s="70"/>
      <c r="J3263" s="50"/>
      <c r="K3263" s="50"/>
      <c r="L3263" s="50"/>
      <c r="M3263" s="54"/>
      <c r="N3263" s="226"/>
      <c r="O3263" s="225"/>
      <c r="P3263" s="53"/>
      <c r="Q3263" s="50"/>
      <c r="R3263" s="34"/>
    </row>
    <row r="3264" spans="1:18" ht="20.25" hidden="1">
      <c r="A3264" s="50"/>
      <c r="B3264" s="90"/>
      <c r="C3264" s="50"/>
      <c r="D3264" s="50"/>
      <c r="E3264" s="50"/>
      <c r="F3264" s="53"/>
      <c r="G3264" s="70"/>
      <c r="H3264" s="50"/>
      <c r="I3264" s="70"/>
      <c r="J3264" s="50"/>
      <c r="K3264" s="50"/>
      <c r="L3264" s="50"/>
      <c r="M3264" s="54"/>
      <c r="N3264" s="226"/>
      <c r="O3264" s="225"/>
      <c r="P3264" s="53"/>
      <c r="Q3264" s="50"/>
      <c r="R3264" s="34"/>
    </row>
    <row r="3265" spans="1:18" ht="20.25" hidden="1">
      <c r="A3265" s="50"/>
      <c r="B3265" s="90"/>
      <c r="C3265" s="50"/>
      <c r="D3265" s="50"/>
      <c r="E3265" s="50"/>
      <c r="F3265" s="53"/>
      <c r="G3265" s="70"/>
      <c r="H3265" s="50"/>
      <c r="I3265" s="70"/>
      <c r="J3265" s="50"/>
      <c r="K3265" s="50"/>
      <c r="L3265" s="50"/>
      <c r="M3265" s="54"/>
      <c r="N3265" s="226"/>
      <c r="O3265" s="225"/>
      <c r="P3265" s="53"/>
      <c r="Q3265" s="50"/>
      <c r="R3265" s="34"/>
    </row>
    <row r="3266" spans="1:18" ht="20.25" hidden="1">
      <c r="A3266" s="50"/>
      <c r="B3266" s="90"/>
      <c r="C3266" s="50"/>
      <c r="D3266" s="50"/>
      <c r="E3266" s="50"/>
      <c r="F3266" s="53"/>
      <c r="G3266" s="70"/>
      <c r="H3266" s="50"/>
      <c r="I3266" s="70"/>
      <c r="J3266" s="50"/>
      <c r="K3266" s="50"/>
      <c r="L3266" s="50"/>
      <c r="M3266" s="54"/>
      <c r="N3266" s="226"/>
      <c r="O3266" s="225"/>
      <c r="P3266" s="53"/>
      <c r="Q3266" s="50"/>
      <c r="R3266" s="34"/>
    </row>
    <row r="3267" spans="1:18" ht="20.25" hidden="1">
      <c r="A3267" s="50"/>
      <c r="B3267" s="90"/>
      <c r="C3267" s="50"/>
      <c r="D3267" s="50"/>
      <c r="E3267" s="50"/>
      <c r="F3267" s="53"/>
      <c r="G3267" s="70"/>
      <c r="H3267" s="50"/>
      <c r="I3267" s="70"/>
      <c r="J3267" s="50"/>
      <c r="K3267" s="50"/>
      <c r="L3267" s="50"/>
      <c r="M3267" s="54"/>
      <c r="N3267" s="226"/>
      <c r="O3267" s="225"/>
      <c r="P3267" s="53"/>
      <c r="Q3267" s="50"/>
      <c r="R3267" s="34"/>
    </row>
    <row r="3268" spans="1:18" ht="20.25" hidden="1">
      <c r="A3268" s="50"/>
      <c r="B3268" s="90"/>
      <c r="C3268" s="50"/>
      <c r="D3268" s="50"/>
      <c r="E3268" s="50"/>
      <c r="F3268" s="53"/>
      <c r="G3268" s="70"/>
      <c r="H3268" s="50"/>
      <c r="I3268" s="70"/>
      <c r="J3268" s="50"/>
      <c r="K3268" s="50"/>
      <c r="L3268" s="50"/>
      <c r="M3268" s="54"/>
      <c r="N3268" s="226"/>
      <c r="O3268" s="225"/>
      <c r="P3268" s="53"/>
      <c r="Q3268" s="50"/>
      <c r="R3268" s="34"/>
    </row>
    <row r="3269" spans="1:18" ht="20.25" hidden="1">
      <c r="A3269" s="50"/>
      <c r="B3269" s="90"/>
      <c r="C3269" s="50"/>
      <c r="D3269" s="50"/>
      <c r="E3269" s="50"/>
      <c r="F3269" s="53"/>
      <c r="G3269" s="70"/>
      <c r="H3269" s="50"/>
      <c r="I3269" s="70"/>
      <c r="J3269" s="50"/>
      <c r="K3269" s="50"/>
      <c r="L3269" s="50"/>
      <c r="M3269" s="54"/>
      <c r="N3269" s="226"/>
      <c r="O3269" s="225"/>
      <c r="P3269" s="53"/>
      <c r="Q3269" s="50"/>
      <c r="R3269" s="34"/>
    </row>
    <row r="3270" spans="1:18" ht="20.25" hidden="1">
      <c r="A3270" s="50"/>
      <c r="B3270" s="90"/>
      <c r="C3270" s="50"/>
      <c r="D3270" s="50"/>
      <c r="E3270" s="50"/>
      <c r="F3270" s="53"/>
      <c r="G3270" s="70"/>
      <c r="H3270" s="50"/>
      <c r="I3270" s="70"/>
      <c r="J3270" s="50"/>
      <c r="K3270" s="50"/>
      <c r="L3270" s="50"/>
      <c r="M3270" s="54"/>
      <c r="N3270" s="226"/>
      <c r="O3270" s="225"/>
      <c r="P3270" s="53"/>
      <c r="Q3270" s="50"/>
      <c r="R3270" s="34"/>
    </row>
    <row r="3271" spans="1:18" ht="20.25" hidden="1">
      <c r="A3271" s="50"/>
      <c r="B3271" s="90"/>
      <c r="C3271" s="50"/>
      <c r="D3271" s="50"/>
      <c r="E3271" s="50"/>
      <c r="F3271" s="53"/>
      <c r="G3271" s="70"/>
      <c r="H3271" s="50"/>
      <c r="I3271" s="70"/>
      <c r="J3271" s="50"/>
      <c r="K3271" s="50"/>
      <c r="L3271" s="50"/>
      <c r="M3271" s="54"/>
      <c r="N3271" s="226"/>
      <c r="O3271" s="225"/>
      <c r="P3271" s="53"/>
      <c r="Q3271" s="50"/>
      <c r="R3271" s="34"/>
    </row>
    <row r="3272" spans="1:18" ht="20.25" hidden="1">
      <c r="A3272" s="50"/>
      <c r="B3272" s="90"/>
      <c r="C3272" s="50"/>
      <c r="D3272" s="50"/>
      <c r="E3272" s="50"/>
      <c r="F3272" s="53"/>
      <c r="G3272" s="70"/>
      <c r="H3272" s="50"/>
      <c r="I3272" s="70"/>
      <c r="J3272" s="50"/>
      <c r="K3272" s="50"/>
      <c r="L3272" s="50"/>
      <c r="M3272" s="54"/>
      <c r="N3272" s="226"/>
      <c r="O3272" s="225"/>
      <c r="P3272" s="53"/>
      <c r="Q3272" s="50"/>
      <c r="R3272" s="34"/>
    </row>
    <row r="3273" spans="1:18" ht="20.25" hidden="1">
      <c r="A3273" s="50"/>
      <c r="B3273" s="90"/>
      <c r="C3273" s="50"/>
      <c r="D3273" s="50"/>
      <c r="E3273" s="50"/>
      <c r="F3273" s="53"/>
      <c r="G3273" s="70"/>
      <c r="H3273" s="50"/>
      <c r="I3273" s="70"/>
      <c r="J3273" s="50"/>
      <c r="K3273" s="50"/>
      <c r="L3273" s="50"/>
      <c r="M3273" s="54"/>
      <c r="N3273" s="226"/>
      <c r="O3273" s="225"/>
      <c r="P3273" s="53"/>
      <c r="Q3273" s="50"/>
      <c r="R3273" s="34"/>
    </row>
    <row r="3274" spans="1:18" ht="20.25" hidden="1">
      <c r="A3274" s="50"/>
      <c r="B3274" s="90"/>
      <c r="C3274" s="50"/>
      <c r="D3274" s="50"/>
      <c r="E3274" s="50"/>
      <c r="F3274" s="53"/>
      <c r="G3274" s="70"/>
      <c r="H3274" s="50"/>
      <c r="I3274" s="70"/>
      <c r="J3274" s="50"/>
      <c r="K3274" s="50"/>
      <c r="L3274" s="50"/>
      <c r="M3274" s="54"/>
      <c r="N3274" s="226"/>
      <c r="O3274" s="225"/>
      <c r="P3274" s="53"/>
      <c r="Q3274" s="50"/>
      <c r="R3274" s="34"/>
    </row>
    <row r="3275" spans="1:18" ht="20.25" hidden="1">
      <c r="A3275" s="50"/>
      <c r="B3275" s="90"/>
      <c r="C3275" s="50"/>
      <c r="D3275" s="50"/>
      <c r="E3275" s="50"/>
      <c r="F3275" s="53"/>
      <c r="G3275" s="70"/>
      <c r="H3275" s="50"/>
      <c r="I3275" s="70"/>
      <c r="J3275" s="50"/>
      <c r="K3275" s="50"/>
      <c r="L3275" s="50"/>
      <c r="M3275" s="54"/>
      <c r="N3275" s="226"/>
      <c r="O3275" s="225"/>
      <c r="P3275" s="53"/>
      <c r="Q3275" s="50"/>
      <c r="R3275" s="34"/>
    </row>
    <row r="3276" spans="1:18" ht="20.25" hidden="1">
      <c r="A3276" s="50"/>
      <c r="B3276" s="90"/>
      <c r="C3276" s="50"/>
      <c r="D3276" s="50"/>
      <c r="E3276" s="50"/>
      <c r="F3276" s="53"/>
      <c r="G3276" s="70"/>
      <c r="H3276" s="50"/>
      <c r="I3276" s="70"/>
      <c r="J3276" s="50"/>
      <c r="K3276" s="50"/>
      <c r="L3276" s="50"/>
      <c r="M3276" s="54"/>
      <c r="N3276" s="226"/>
      <c r="O3276" s="225"/>
      <c r="P3276" s="53"/>
      <c r="Q3276" s="50"/>
      <c r="R3276" s="34"/>
    </row>
    <row r="3277" spans="1:18" ht="20.25" hidden="1">
      <c r="A3277" s="50"/>
      <c r="B3277" s="90"/>
      <c r="C3277" s="50"/>
      <c r="D3277" s="50"/>
      <c r="E3277" s="50"/>
      <c r="F3277" s="53"/>
      <c r="G3277" s="70"/>
      <c r="H3277" s="50"/>
      <c r="I3277" s="70"/>
      <c r="J3277" s="50"/>
      <c r="K3277" s="50"/>
      <c r="L3277" s="50"/>
      <c r="M3277" s="54"/>
      <c r="N3277" s="226"/>
      <c r="O3277" s="225"/>
      <c r="P3277" s="53"/>
      <c r="Q3277" s="50"/>
      <c r="R3277" s="34"/>
    </row>
    <row r="3278" spans="1:18" ht="20.25" hidden="1">
      <c r="A3278" s="50"/>
      <c r="B3278" s="90"/>
      <c r="C3278" s="50"/>
      <c r="D3278" s="50"/>
      <c r="E3278" s="50"/>
      <c r="F3278" s="53"/>
      <c r="G3278" s="70"/>
      <c r="H3278" s="50"/>
      <c r="I3278" s="70"/>
      <c r="J3278" s="50"/>
      <c r="K3278" s="50"/>
      <c r="L3278" s="50"/>
      <c r="M3278" s="54"/>
      <c r="N3278" s="226"/>
      <c r="O3278" s="225"/>
      <c r="P3278" s="53"/>
      <c r="Q3278" s="50"/>
      <c r="R3278" s="34"/>
    </row>
    <row r="3279" spans="1:18" ht="20.25" hidden="1">
      <c r="A3279" s="50"/>
      <c r="B3279" s="90"/>
      <c r="C3279" s="50"/>
      <c r="D3279" s="50"/>
      <c r="E3279" s="50"/>
      <c r="F3279" s="53"/>
      <c r="G3279" s="70"/>
      <c r="H3279" s="50"/>
      <c r="I3279" s="70"/>
      <c r="J3279" s="50"/>
      <c r="K3279" s="50"/>
      <c r="L3279" s="50"/>
      <c r="M3279" s="54"/>
      <c r="N3279" s="226"/>
      <c r="O3279" s="225"/>
      <c r="P3279" s="53"/>
      <c r="Q3279" s="50"/>
      <c r="R3279" s="34"/>
    </row>
    <row r="3280" spans="1:18" ht="20.25" hidden="1">
      <c r="A3280" s="50"/>
      <c r="B3280" s="90"/>
      <c r="C3280" s="50"/>
      <c r="D3280" s="50"/>
      <c r="E3280" s="50"/>
      <c r="F3280" s="53"/>
      <c r="G3280" s="70"/>
      <c r="H3280" s="50"/>
      <c r="I3280" s="70"/>
      <c r="J3280" s="50"/>
      <c r="K3280" s="50"/>
      <c r="L3280" s="50"/>
      <c r="M3280" s="54"/>
      <c r="N3280" s="226"/>
      <c r="O3280" s="225"/>
      <c r="P3280" s="53"/>
      <c r="Q3280" s="50"/>
      <c r="R3280" s="34"/>
    </row>
    <row r="3281" spans="1:18" ht="20.25" hidden="1">
      <c r="A3281" s="50"/>
      <c r="B3281" s="90"/>
      <c r="C3281" s="50"/>
      <c r="D3281" s="50"/>
      <c r="E3281" s="50"/>
      <c r="F3281" s="53"/>
      <c r="G3281" s="70"/>
      <c r="H3281" s="50"/>
      <c r="I3281" s="70"/>
      <c r="J3281" s="50"/>
      <c r="K3281" s="50"/>
      <c r="L3281" s="50"/>
      <c r="M3281" s="54"/>
      <c r="N3281" s="226"/>
      <c r="O3281" s="225"/>
      <c r="P3281" s="53"/>
      <c r="Q3281" s="50"/>
      <c r="R3281" s="34"/>
    </row>
    <row r="3282" spans="1:18" ht="20.25" hidden="1">
      <c r="A3282" s="50"/>
      <c r="B3282" s="90"/>
      <c r="C3282" s="50"/>
      <c r="D3282" s="50"/>
      <c r="E3282" s="50"/>
      <c r="F3282" s="53"/>
      <c r="G3282" s="70"/>
      <c r="H3282" s="50"/>
      <c r="I3282" s="70"/>
      <c r="J3282" s="50"/>
      <c r="K3282" s="50"/>
      <c r="L3282" s="50"/>
      <c r="M3282" s="54"/>
      <c r="N3282" s="226"/>
      <c r="O3282" s="225"/>
      <c r="P3282" s="53"/>
      <c r="Q3282" s="50"/>
      <c r="R3282" s="34"/>
    </row>
    <row r="3283" spans="1:18" ht="20.25" hidden="1">
      <c r="A3283" s="50"/>
      <c r="B3283" s="90"/>
      <c r="C3283" s="50"/>
      <c r="D3283" s="50"/>
      <c r="E3283" s="50"/>
      <c r="F3283" s="53"/>
      <c r="G3283" s="70"/>
      <c r="H3283" s="50"/>
      <c r="I3283" s="70"/>
      <c r="J3283" s="50"/>
      <c r="K3283" s="50"/>
      <c r="L3283" s="50"/>
      <c r="M3283" s="54"/>
      <c r="N3283" s="226"/>
      <c r="O3283" s="225"/>
      <c r="P3283" s="53"/>
      <c r="Q3283" s="50"/>
      <c r="R3283" s="34"/>
    </row>
    <row r="3284" spans="1:18" ht="20.25" hidden="1">
      <c r="A3284" s="50"/>
      <c r="B3284" s="90"/>
      <c r="C3284" s="50"/>
      <c r="D3284" s="50"/>
      <c r="E3284" s="50"/>
      <c r="F3284" s="53"/>
      <c r="G3284" s="70"/>
      <c r="H3284" s="50"/>
      <c r="I3284" s="70"/>
      <c r="J3284" s="50"/>
      <c r="K3284" s="50"/>
      <c r="L3284" s="50"/>
      <c r="M3284" s="54"/>
      <c r="N3284" s="226"/>
      <c r="O3284" s="225"/>
      <c r="P3284" s="53"/>
      <c r="Q3284" s="50"/>
      <c r="R3284" s="34"/>
    </row>
    <row r="3285" spans="1:18" ht="20.25" hidden="1">
      <c r="A3285" s="50"/>
      <c r="B3285" s="90"/>
      <c r="C3285" s="50"/>
      <c r="D3285" s="50"/>
      <c r="E3285" s="50"/>
      <c r="F3285" s="53"/>
      <c r="G3285" s="70"/>
      <c r="H3285" s="50"/>
      <c r="I3285" s="70"/>
      <c r="J3285" s="50"/>
      <c r="K3285" s="50"/>
      <c r="L3285" s="50"/>
      <c r="M3285" s="54"/>
      <c r="N3285" s="226"/>
      <c r="O3285" s="225"/>
      <c r="P3285" s="53"/>
      <c r="Q3285" s="50"/>
      <c r="R3285" s="34"/>
    </row>
    <row r="3286" spans="1:18" ht="20.25" hidden="1">
      <c r="A3286" s="50"/>
      <c r="B3286" s="90"/>
      <c r="C3286" s="50"/>
      <c r="D3286" s="50"/>
      <c r="E3286" s="50"/>
      <c r="F3286" s="53"/>
      <c r="G3286" s="70"/>
      <c r="H3286" s="50"/>
      <c r="I3286" s="70"/>
      <c r="J3286" s="50"/>
      <c r="K3286" s="50"/>
      <c r="L3286" s="50"/>
      <c r="M3286" s="54"/>
      <c r="N3286" s="226"/>
      <c r="O3286" s="225"/>
      <c r="P3286" s="53"/>
      <c r="Q3286" s="50"/>
      <c r="R3286" s="34"/>
    </row>
    <row r="3287" spans="1:18" ht="20.25" hidden="1">
      <c r="A3287" s="50"/>
      <c r="B3287" s="90"/>
      <c r="C3287" s="50"/>
      <c r="D3287" s="50"/>
      <c r="E3287" s="50"/>
      <c r="F3287" s="53"/>
      <c r="G3287" s="70"/>
      <c r="H3287" s="50"/>
      <c r="I3287" s="70"/>
      <c r="J3287" s="50"/>
      <c r="K3287" s="50"/>
      <c r="L3287" s="50"/>
      <c r="M3287" s="54"/>
      <c r="N3287" s="226"/>
      <c r="O3287" s="225"/>
      <c r="P3287" s="53"/>
      <c r="Q3287" s="50"/>
      <c r="R3287" s="34"/>
    </row>
    <row r="3288" spans="1:18" ht="20.25" hidden="1">
      <c r="A3288" s="50"/>
      <c r="B3288" s="90"/>
      <c r="C3288" s="50"/>
      <c r="D3288" s="50"/>
      <c r="E3288" s="50"/>
      <c r="F3288" s="53"/>
      <c r="G3288" s="70"/>
      <c r="H3288" s="50"/>
      <c r="I3288" s="70"/>
      <c r="J3288" s="50"/>
      <c r="K3288" s="50"/>
      <c r="L3288" s="50"/>
      <c r="M3288" s="54"/>
      <c r="N3288" s="226"/>
      <c r="O3288" s="225"/>
      <c r="P3288" s="53"/>
      <c r="Q3288" s="50"/>
      <c r="R3288" s="34"/>
    </row>
    <row r="3289" spans="1:18" ht="20.25" hidden="1">
      <c r="A3289" s="50"/>
      <c r="B3289" s="90"/>
      <c r="C3289" s="50"/>
      <c r="D3289" s="50"/>
      <c r="E3289" s="50"/>
      <c r="F3289" s="53"/>
      <c r="G3289" s="70"/>
      <c r="H3289" s="50"/>
      <c r="I3289" s="70"/>
      <c r="J3289" s="50"/>
      <c r="K3289" s="50"/>
      <c r="L3289" s="50"/>
      <c r="M3289" s="54"/>
      <c r="N3289" s="226"/>
      <c r="O3289" s="225"/>
      <c r="P3289" s="53"/>
      <c r="Q3289" s="50"/>
      <c r="R3289" s="34"/>
    </row>
    <row r="3290" spans="1:18" ht="20.25" hidden="1">
      <c r="A3290" s="50"/>
      <c r="B3290" s="90"/>
      <c r="C3290" s="50"/>
      <c r="D3290" s="50"/>
      <c r="E3290" s="50"/>
      <c r="F3290" s="53"/>
      <c r="G3290" s="70"/>
      <c r="H3290" s="50"/>
      <c r="I3290" s="70"/>
      <c r="J3290" s="50"/>
      <c r="K3290" s="50"/>
      <c r="L3290" s="50"/>
      <c r="M3290" s="54"/>
      <c r="N3290" s="226"/>
      <c r="O3290" s="225"/>
      <c r="P3290" s="53"/>
      <c r="Q3290" s="50"/>
      <c r="R3290" s="34"/>
    </row>
    <row r="3291" spans="1:18" ht="20.25" hidden="1">
      <c r="A3291" s="50"/>
      <c r="B3291" s="90"/>
      <c r="C3291" s="50"/>
      <c r="D3291" s="50"/>
      <c r="E3291" s="50"/>
      <c r="F3291" s="53"/>
      <c r="G3291" s="70"/>
      <c r="H3291" s="50"/>
      <c r="I3291" s="70"/>
      <c r="J3291" s="50"/>
      <c r="K3291" s="50"/>
      <c r="L3291" s="50"/>
      <c r="M3291" s="54"/>
      <c r="N3291" s="226"/>
      <c r="O3291" s="225"/>
      <c r="P3291" s="53"/>
      <c r="Q3291" s="50"/>
      <c r="R3291" s="34"/>
    </row>
    <row r="3292" spans="1:18" ht="20.25" hidden="1">
      <c r="A3292" s="50"/>
      <c r="B3292" s="90"/>
      <c r="C3292" s="50"/>
      <c r="D3292" s="50"/>
      <c r="E3292" s="50"/>
      <c r="F3292" s="53"/>
      <c r="G3292" s="70"/>
      <c r="H3292" s="50"/>
      <c r="I3292" s="70"/>
      <c r="J3292" s="50"/>
      <c r="K3292" s="50"/>
      <c r="L3292" s="50"/>
      <c r="M3292" s="54"/>
      <c r="N3292" s="226"/>
      <c r="O3292" s="225"/>
      <c r="P3292" s="53"/>
      <c r="Q3292" s="50"/>
      <c r="R3292" s="34"/>
    </row>
    <row r="3293" spans="1:18" ht="20.25" hidden="1">
      <c r="A3293" s="50"/>
      <c r="B3293" s="90"/>
      <c r="C3293" s="50"/>
      <c r="D3293" s="50"/>
      <c r="E3293" s="50"/>
      <c r="F3293" s="53"/>
      <c r="G3293" s="70"/>
      <c r="H3293" s="50"/>
      <c r="I3293" s="70"/>
      <c r="J3293" s="50"/>
      <c r="K3293" s="50"/>
      <c r="L3293" s="50"/>
      <c r="M3293" s="54"/>
      <c r="N3293" s="226"/>
      <c r="O3293" s="225"/>
      <c r="P3293" s="53"/>
      <c r="Q3293" s="50"/>
      <c r="R3293" s="34"/>
    </row>
    <row r="3294" spans="1:18" ht="20.25" hidden="1">
      <c r="A3294" s="50"/>
      <c r="B3294" s="90"/>
      <c r="C3294" s="50"/>
      <c r="D3294" s="50"/>
      <c r="E3294" s="50"/>
      <c r="F3294" s="53"/>
      <c r="G3294" s="70"/>
      <c r="H3294" s="50"/>
      <c r="I3294" s="70"/>
      <c r="J3294" s="50"/>
      <c r="K3294" s="50"/>
      <c r="L3294" s="50"/>
      <c r="M3294" s="54"/>
      <c r="N3294" s="226"/>
      <c r="O3294" s="225"/>
      <c r="P3294" s="53"/>
      <c r="Q3294" s="50"/>
      <c r="R3294" s="34"/>
    </row>
    <row r="3295" spans="1:18" ht="20.25" hidden="1">
      <c r="A3295" s="50"/>
      <c r="B3295" s="90"/>
      <c r="C3295" s="50"/>
      <c r="D3295" s="50"/>
      <c r="E3295" s="50"/>
      <c r="F3295" s="53"/>
      <c r="G3295" s="70"/>
      <c r="H3295" s="50"/>
      <c r="I3295" s="70"/>
      <c r="J3295" s="50"/>
      <c r="K3295" s="50"/>
      <c r="L3295" s="50"/>
      <c r="M3295" s="54"/>
      <c r="N3295" s="226"/>
      <c r="O3295" s="225"/>
      <c r="P3295" s="53"/>
      <c r="Q3295" s="50"/>
      <c r="R3295" s="34"/>
    </row>
    <row r="3296" spans="1:18" ht="20.25" hidden="1">
      <c r="A3296" s="178"/>
      <c r="B3296" s="179"/>
      <c r="C3296" s="263"/>
      <c r="D3296" s="263"/>
      <c r="E3296" s="263"/>
      <c r="F3296" s="180"/>
      <c r="G3296" s="181"/>
      <c r="H3296" s="263"/>
      <c r="I3296" s="181"/>
      <c r="J3296" s="263"/>
      <c r="K3296" s="263"/>
      <c r="L3296" s="263"/>
      <c r="M3296" s="182"/>
      <c r="N3296" s="264"/>
      <c r="O3296" s="265"/>
      <c r="P3296" s="180"/>
      <c r="Q3296" s="263"/>
      <c r="R3296" s="266"/>
    </row>
    <row r="3297" spans="1:18" ht="20.25" hidden="1">
      <c r="A3297" s="178"/>
      <c r="B3297" s="183"/>
      <c r="C3297" s="267"/>
      <c r="D3297" s="267"/>
      <c r="E3297" s="267"/>
      <c r="F3297" s="184"/>
      <c r="G3297" s="185"/>
      <c r="H3297" s="267"/>
      <c r="I3297" s="185"/>
      <c r="J3297" s="267"/>
      <c r="K3297" s="267"/>
      <c r="L3297" s="267"/>
      <c r="M3297" s="186"/>
      <c r="N3297" s="268"/>
      <c r="O3297" s="269"/>
      <c r="P3297" s="184"/>
      <c r="Q3297" s="267"/>
      <c r="R3297" s="270"/>
    </row>
    <row r="3298" spans="1:18" ht="20.25" hidden="1">
      <c r="A3298" s="178"/>
      <c r="B3298" s="183"/>
      <c r="C3298" s="267"/>
      <c r="D3298" s="267"/>
      <c r="E3298" s="267"/>
      <c r="F3298" s="184"/>
      <c r="G3298" s="185"/>
      <c r="H3298" s="267"/>
      <c r="I3298" s="185"/>
      <c r="J3298" s="267"/>
      <c r="K3298" s="267"/>
      <c r="L3298" s="267"/>
      <c r="M3298" s="182"/>
      <c r="N3298" s="268"/>
      <c r="O3298" s="269"/>
      <c r="P3298" s="184"/>
      <c r="Q3298" s="267"/>
      <c r="R3298" s="270"/>
    </row>
    <row r="3299" spans="1:18" ht="20.25" hidden="1">
      <c r="A3299" s="178"/>
      <c r="B3299" s="183"/>
      <c r="C3299" s="267"/>
      <c r="D3299" s="267"/>
      <c r="E3299" s="267"/>
      <c r="F3299" s="184"/>
      <c r="G3299" s="185"/>
      <c r="H3299" s="267"/>
      <c r="I3299" s="185"/>
      <c r="J3299" s="267"/>
      <c r="K3299" s="267"/>
      <c r="L3299" s="267"/>
      <c r="M3299" s="186"/>
      <c r="N3299" s="268"/>
      <c r="O3299" s="269"/>
      <c r="P3299" s="184"/>
      <c r="Q3299" s="267"/>
      <c r="R3299" s="270"/>
    </row>
    <row r="3300" spans="1:18" ht="20.25" hidden="1">
      <c r="A3300" s="178"/>
      <c r="B3300" s="183"/>
      <c r="C3300" s="267"/>
      <c r="D3300" s="267"/>
      <c r="E3300" s="267"/>
      <c r="F3300" s="184"/>
      <c r="G3300" s="185"/>
      <c r="H3300" s="267"/>
      <c r="I3300" s="185"/>
      <c r="J3300" s="267"/>
      <c r="K3300" s="267"/>
      <c r="L3300" s="267"/>
      <c r="M3300" s="182"/>
      <c r="N3300" s="268"/>
      <c r="O3300" s="269"/>
      <c r="P3300" s="184"/>
      <c r="Q3300" s="267"/>
      <c r="R3300" s="270"/>
    </row>
    <row r="3301" spans="1:18" ht="20.25" hidden="1">
      <c r="A3301" s="178"/>
      <c r="B3301" s="183"/>
      <c r="C3301" s="267"/>
      <c r="D3301" s="267"/>
      <c r="E3301" s="267"/>
      <c r="F3301" s="184"/>
      <c r="G3301" s="185"/>
      <c r="H3301" s="267"/>
      <c r="I3301" s="185"/>
      <c r="J3301" s="267"/>
      <c r="K3301" s="267"/>
      <c r="L3301" s="267"/>
      <c r="M3301" s="186"/>
      <c r="N3301" s="268"/>
      <c r="O3301" s="269"/>
      <c r="P3301" s="184"/>
      <c r="Q3301" s="267"/>
      <c r="R3301" s="270"/>
    </row>
    <row r="3302" spans="1:18" ht="20.25" hidden="1">
      <c r="A3302" s="178"/>
      <c r="B3302" s="183"/>
      <c r="C3302" s="267"/>
      <c r="D3302" s="267"/>
      <c r="E3302" s="267"/>
      <c r="F3302" s="184"/>
      <c r="G3302" s="185"/>
      <c r="H3302" s="267"/>
      <c r="I3302" s="185"/>
      <c r="J3302" s="267"/>
      <c r="K3302" s="267"/>
      <c r="L3302" s="267"/>
      <c r="M3302" s="182"/>
      <c r="N3302" s="268"/>
      <c r="O3302" s="269"/>
      <c r="P3302" s="184"/>
      <c r="Q3302" s="267"/>
      <c r="R3302" s="270"/>
    </row>
    <row r="3303" spans="1:18" ht="20.25" hidden="1">
      <c r="A3303" s="178"/>
      <c r="B3303" s="183"/>
      <c r="C3303" s="267"/>
      <c r="D3303" s="267"/>
      <c r="E3303" s="267"/>
      <c r="F3303" s="184"/>
      <c r="G3303" s="185"/>
      <c r="H3303" s="267"/>
      <c r="I3303" s="185"/>
      <c r="J3303" s="267"/>
      <c r="K3303" s="267"/>
      <c r="L3303" s="267"/>
      <c r="M3303" s="186"/>
      <c r="N3303" s="268"/>
      <c r="O3303" s="269"/>
      <c r="P3303" s="184"/>
      <c r="Q3303" s="267"/>
      <c r="R3303" s="270"/>
    </row>
    <row r="3304" spans="1:18" ht="20.25" hidden="1">
      <c r="A3304" s="178"/>
      <c r="B3304" s="183"/>
      <c r="C3304" s="267"/>
      <c r="D3304" s="267"/>
      <c r="E3304" s="267"/>
      <c r="F3304" s="184"/>
      <c r="G3304" s="185"/>
      <c r="H3304" s="267"/>
      <c r="I3304" s="185"/>
      <c r="J3304" s="267"/>
      <c r="K3304" s="267"/>
      <c r="L3304" s="267"/>
      <c r="M3304" s="182"/>
      <c r="N3304" s="268"/>
      <c r="O3304" s="269"/>
      <c r="P3304" s="184"/>
      <c r="Q3304" s="267"/>
      <c r="R3304" s="270"/>
    </row>
    <row r="3305" spans="1:18" ht="20.25" hidden="1">
      <c r="A3305" s="178"/>
      <c r="B3305" s="183"/>
      <c r="C3305" s="267"/>
      <c r="D3305" s="267"/>
      <c r="E3305" s="267"/>
      <c r="F3305" s="184"/>
      <c r="G3305" s="185"/>
      <c r="H3305" s="267"/>
      <c r="I3305" s="185"/>
      <c r="J3305" s="267"/>
      <c r="K3305" s="267"/>
      <c r="L3305" s="267"/>
      <c r="M3305" s="186"/>
      <c r="N3305" s="268"/>
      <c r="O3305" s="269"/>
      <c r="P3305" s="184"/>
      <c r="Q3305" s="267"/>
      <c r="R3305" s="270"/>
    </row>
    <row r="3306" spans="1:18" ht="20.25" hidden="1">
      <c r="A3306" s="178"/>
      <c r="B3306" s="183"/>
      <c r="C3306" s="267"/>
      <c r="D3306" s="267"/>
      <c r="E3306" s="267"/>
      <c r="F3306" s="184"/>
      <c r="G3306" s="185"/>
      <c r="H3306" s="267"/>
      <c r="I3306" s="185"/>
      <c r="J3306" s="267"/>
      <c r="K3306" s="267"/>
      <c r="L3306" s="267"/>
      <c r="M3306" s="182"/>
      <c r="N3306" s="268"/>
      <c r="O3306" s="269"/>
      <c r="P3306" s="184"/>
      <c r="Q3306" s="267"/>
      <c r="R3306" s="270"/>
    </row>
    <row r="3307" spans="1:18" ht="20.25" hidden="1">
      <c r="A3307" s="178"/>
      <c r="B3307" s="183"/>
      <c r="C3307" s="267"/>
      <c r="D3307" s="267"/>
      <c r="E3307" s="267"/>
      <c r="F3307" s="184"/>
      <c r="G3307" s="185"/>
      <c r="H3307" s="267"/>
      <c r="I3307" s="185"/>
      <c r="J3307" s="267"/>
      <c r="K3307" s="267"/>
      <c r="L3307" s="267"/>
      <c r="M3307" s="186"/>
      <c r="N3307" s="268"/>
      <c r="O3307" s="269"/>
      <c r="P3307" s="184"/>
      <c r="Q3307" s="267"/>
      <c r="R3307" s="270"/>
    </row>
    <row r="3308" spans="1:18" ht="20.25" hidden="1">
      <c r="A3308" s="178"/>
      <c r="B3308" s="183"/>
      <c r="C3308" s="267"/>
      <c r="D3308" s="267"/>
      <c r="E3308" s="267"/>
      <c r="F3308" s="184"/>
      <c r="G3308" s="185"/>
      <c r="H3308" s="267"/>
      <c r="I3308" s="185"/>
      <c r="J3308" s="267"/>
      <c r="K3308" s="267"/>
      <c r="L3308" s="267"/>
      <c r="M3308" s="182"/>
      <c r="N3308" s="268"/>
      <c r="O3308" s="269"/>
      <c r="P3308" s="184"/>
      <c r="Q3308" s="267"/>
      <c r="R3308" s="270"/>
    </row>
    <row r="3309" spans="1:18" ht="20.25" hidden="1">
      <c r="A3309" s="178"/>
      <c r="B3309" s="183"/>
      <c r="C3309" s="267"/>
      <c r="D3309" s="267"/>
      <c r="E3309" s="267"/>
      <c r="F3309" s="184"/>
      <c r="G3309" s="185"/>
      <c r="H3309" s="267"/>
      <c r="I3309" s="185"/>
      <c r="J3309" s="267"/>
      <c r="K3309" s="267"/>
      <c r="L3309" s="267"/>
      <c r="M3309" s="186"/>
      <c r="N3309" s="268"/>
      <c r="O3309" s="269"/>
      <c r="P3309" s="184"/>
      <c r="Q3309" s="267"/>
      <c r="R3309" s="270"/>
    </row>
    <row r="3310" spans="1:18" ht="20.25" hidden="1">
      <c r="A3310" s="178"/>
      <c r="B3310" s="183"/>
      <c r="C3310" s="267"/>
      <c r="D3310" s="267"/>
      <c r="E3310" s="267"/>
      <c r="F3310" s="184"/>
      <c r="G3310" s="185"/>
      <c r="H3310" s="267"/>
      <c r="I3310" s="185"/>
      <c r="J3310" s="267"/>
      <c r="K3310" s="267"/>
      <c r="L3310" s="267"/>
      <c r="M3310" s="182"/>
      <c r="N3310" s="268"/>
      <c r="O3310" s="269"/>
      <c r="P3310" s="184"/>
      <c r="Q3310" s="267"/>
      <c r="R3310" s="270"/>
    </row>
    <row r="3311" spans="1:18" ht="20.25" hidden="1">
      <c r="A3311" s="178"/>
      <c r="B3311" s="183"/>
      <c r="C3311" s="267"/>
      <c r="D3311" s="267"/>
      <c r="E3311" s="267"/>
      <c r="F3311" s="184"/>
      <c r="G3311" s="185"/>
      <c r="H3311" s="267"/>
      <c r="I3311" s="185"/>
      <c r="J3311" s="267"/>
      <c r="K3311" s="267"/>
      <c r="L3311" s="267"/>
      <c r="M3311" s="186"/>
      <c r="N3311" s="268"/>
      <c r="O3311" s="269"/>
      <c r="P3311" s="184"/>
      <c r="Q3311" s="267"/>
      <c r="R3311" s="270"/>
    </row>
    <row r="3312" spans="1:18" ht="20.25" hidden="1">
      <c r="A3312" s="178"/>
      <c r="B3312" s="183"/>
      <c r="C3312" s="267"/>
      <c r="D3312" s="267"/>
      <c r="E3312" s="267"/>
      <c r="F3312" s="184"/>
      <c r="G3312" s="185"/>
      <c r="H3312" s="267"/>
      <c r="I3312" s="185"/>
      <c r="J3312" s="267"/>
      <c r="K3312" s="267"/>
      <c r="L3312" s="267"/>
      <c r="M3312" s="182"/>
      <c r="N3312" s="268"/>
      <c r="O3312" s="269"/>
      <c r="P3312" s="184"/>
      <c r="Q3312" s="267"/>
      <c r="R3312" s="270"/>
    </row>
    <row r="3313" spans="1:18" ht="20.25" hidden="1">
      <c r="A3313" s="178"/>
      <c r="B3313" s="183"/>
      <c r="C3313" s="267"/>
      <c r="D3313" s="267"/>
      <c r="E3313" s="267"/>
      <c r="F3313" s="184"/>
      <c r="G3313" s="185"/>
      <c r="H3313" s="267"/>
      <c r="I3313" s="185"/>
      <c r="J3313" s="267"/>
      <c r="K3313" s="267"/>
      <c r="L3313" s="267"/>
      <c r="M3313" s="186"/>
      <c r="N3313" s="268"/>
      <c r="O3313" s="269"/>
      <c r="P3313" s="184"/>
      <c r="Q3313" s="267"/>
      <c r="R3313" s="270"/>
    </row>
    <row r="3314" spans="1:18" ht="20.25" hidden="1">
      <c r="A3314" s="178"/>
      <c r="B3314" s="183"/>
      <c r="C3314" s="267"/>
      <c r="D3314" s="267"/>
      <c r="E3314" s="267"/>
      <c r="F3314" s="184"/>
      <c r="G3314" s="185"/>
      <c r="H3314" s="267"/>
      <c r="I3314" s="185"/>
      <c r="J3314" s="267"/>
      <c r="K3314" s="267"/>
      <c r="L3314" s="267"/>
      <c r="M3314" s="182"/>
      <c r="N3314" s="268"/>
      <c r="O3314" s="269"/>
      <c r="P3314" s="184"/>
      <c r="Q3314" s="267"/>
      <c r="R3314" s="270"/>
    </row>
    <row r="3315" spans="1:18" ht="20.25" hidden="1">
      <c r="A3315" s="178"/>
      <c r="B3315" s="183"/>
      <c r="C3315" s="267"/>
      <c r="D3315" s="267"/>
      <c r="E3315" s="267"/>
      <c r="F3315" s="184"/>
      <c r="G3315" s="185"/>
      <c r="H3315" s="267"/>
      <c r="I3315" s="185"/>
      <c r="J3315" s="267"/>
      <c r="K3315" s="267"/>
      <c r="L3315" s="267"/>
      <c r="M3315" s="186"/>
      <c r="N3315" s="268"/>
      <c r="O3315" s="269"/>
      <c r="P3315" s="184"/>
      <c r="Q3315" s="267"/>
      <c r="R3315" s="270"/>
    </row>
    <row r="3316" spans="1:18" ht="20.25" hidden="1">
      <c r="A3316" s="178"/>
      <c r="B3316" s="183"/>
      <c r="C3316" s="267"/>
      <c r="D3316" s="267"/>
      <c r="E3316" s="267"/>
      <c r="F3316" s="184"/>
      <c r="G3316" s="185"/>
      <c r="H3316" s="267"/>
      <c r="I3316" s="185"/>
      <c r="J3316" s="267"/>
      <c r="K3316" s="267"/>
      <c r="L3316" s="267"/>
      <c r="M3316" s="182"/>
      <c r="N3316" s="268"/>
      <c r="O3316" s="269"/>
      <c r="P3316" s="184"/>
      <c r="Q3316" s="267"/>
      <c r="R3316" s="270"/>
    </row>
    <row r="3317" spans="1:18" ht="20.25" hidden="1">
      <c r="A3317" s="178"/>
      <c r="B3317" s="183"/>
      <c r="C3317" s="267"/>
      <c r="D3317" s="267"/>
      <c r="E3317" s="267"/>
      <c r="F3317" s="184"/>
      <c r="G3317" s="185"/>
      <c r="H3317" s="267"/>
      <c r="I3317" s="185"/>
      <c r="J3317" s="267"/>
      <c r="K3317" s="267"/>
      <c r="L3317" s="267"/>
      <c r="M3317" s="186"/>
      <c r="N3317" s="268"/>
      <c r="O3317" s="269"/>
      <c r="P3317" s="184"/>
      <c r="Q3317" s="267"/>
      <c r="R3317" s="270"/>
    </row>
    <row r="3318" spans="1:18" ht="20.25" hidden="1">
      <c r="A3318" s="178"/>
      <c r="B3318" s="183"/>
      <c r="C3318" s="267"/>
      <c r="D3318" s="267"/>
      <c r="E3318" s="267"/>
      <c r="F3318" s="184"/>
      <c r="G3318" s="185"/>
      <c r="H3318" s="267"/>
      <c r="I3318" s="185"/>
      <c r="J3318" s="267"/>
      <c r="K3318" s="267"/>
      <c r="L3318" s="267"/>
      <c r="M3318" s="182"/>
      <c r="N3318" s="268"/>
      <c r="O3318" s="269"/>
      <c r="P3318" s="184"/>
      <c r="Q3318" s="267"/>
      <c r="R3318" s="270"/>
    </row>
    <row r="3319" spans="1:18" ht="20.25" hidden="1">
      <c r="A3319" s="178"/>
      <c r="B3319" s="183"/>
      <c r="C3319" s="267"/>
      <c r="D3319" s="267"/>
      <c r="E3319" s="267"/>
      <c r="F3319" s="184"/>
      <c r="G3319" s="185"/>
      <c r="H3319" s="267"/>
      <c r="I3319" s="185"/>
      <c r="J3319" s="267"/>
      <c r="K3319" s="267"/>
      <c r="L3319" s="267"/>
      <c r="M3319" s="186"/>
      <c r="N3319" s="268"/>
      <c r="O3319" s="269"/>
      <c r="P3319" s="184"/>
      <c r="Q3319" s="267"/>
      <c r="R3319" s="270"/>
    </row>
    <row r="3320" spans="1:18" ht="20.25" hidden="1">
      <c r="A3320" s="178"/>
      <c r="B3320" s="183"/>
      <c r="C3320" s="267"/>
      <c r="D3320" s="267"/>
      <c r="E3320" s="267"/>
      <c r="F3320" s="184"/>
      <c r="G3320" s="185"/>
      <c r="H3320" s="267"/>
      <c r="I3320" s="185"/>
      <c r="J3320" s="267"/>
      <c r="K3320" s="267"/>
      <c r="L3320" s="267"/>
      <c r="M3320" s="182"/>
      <c r="N3320" s="268"/>
      <c r="O3320" s="269"/>
      <c r="P3320" s="184"/>
      <c r="Q3320" s="267"/>
      <c r="R3320" s="270"/>
    </row>
    <row r="3321" spans="1:18" ht="20.25" hidden="1">
      <c r="A3321" s="178"/>
      <c r="B3321" s="183"/>
      <c r="C3321" s="267"/>
      <c r="D3321" s="267"/>
      <c r="E3321" s="267"/>
      <c r="F3321" s="184"/>
      <c r="G3321" s="185"/>
      <c r="H3321" s="267"/>
      <c r="I3321" s="185"/>
      <c r="J3321" s="267"/>
      <c r="K3321" s="267"/>
      <c r="L3321" s="267"/>
      <c r="M3321" s="186"/>
      <c r="N3321" s="268"/>
      <c r="O3321" s="269"/>
      <c r="P3321" s="184"/>
      <c r="Q3321" s="267"/>
      <c r="R3321" s="270"/>
    </row>
    <row r="3322" spans="1:18" ht="20.25" hidden="1">
      <c r="A3322" s="178"/>
      <c r="B3322" s="183"/>
      <c r="C3322" s="267"/>
      <c r="D3322" s="267"/>
      <c r="E3322" s="267"/>
      <c r="F3322" s="184"/>
      <c r="G3322" s="185"/>
      <c r="H3322" s="267"/>
      <c r="I3322" s="185"/>
      <c r="J3322" s="267"/>
      <c r="K3322" s="267"/>
      <c r="L3322" s="267"/>
      <c r="M3322" s="182"/>
      <c r="N3322" s="268"/>
      <c r="O3322" s="269"/>
      <c r="P3322" s="184"/>
      <c r="Q3322" s="267"/>
      <c r="R3322" s="270"/>
    </row>
    <row r="3323" spans="1:18" ht="20.25" hidden="1">
      <c r="A3323" s="178"/>
      <c r="B3323" s="183"/>
      <c r="C3323" s="267"/>
      <c r="D3323" s="267"/>
      <c r="E3323" s="267"/>
      <c r="F3323" s="184"/>
      <c r="G3323" s="185"/>
      <c r="H3323" s="267"/>
      <c r="I3323" s="185"/>
      <c r="J3323" s="267"/>
      <c r="K3323" s="267"/>
      <c r="L3323" s="267"/>
      <c r="M3323" s="186"/>
      <c r="N3323" s="268"/>
      <c r="O3323" s="269"/>
      <c r="P3323" s="184"/>
      <c r="Q3323" s="267"/>
      <c r="R3323" s="270"/>
    </row>
    <row r="3324" spans="1:18" ht="20.25" hidden="1">
      <c r="A3324" s="178"/>
      <c r="B3324" s="183"/>
      <c r="C3324" s="267"/>
      <c r="D3324" s="267"/>
      <c r="E3324" s="267"/>
      <c r="F3324" s="184"/>
      <c r="G3324" s="185"/>
      <c r="H3324" s="267"/>
      <c r="I3324" s="185"/>
      <c r="J3324" s="267"/>
      <c r="K3324" s="267"/>
      <c r="L3324" s="267"/>
      <c r="M3324" s="182"/>
      <c r="N3324" s="268"/>
      <c r="O3324" s="269"/>
      <c r="P3324" s="184"/>
      <c r="Q3324" s="267"/>
      <c r="R3324" s="270"/>
    </row>
    <row r="3325" spans="1:18" ht="20.25" hidden="1">
      <c r="A3325" s="178"/>
      <c r="B3325" s="183"/>
      <c r="C3325" s="267"/>
      <c r="D3325" s="267"/>
      <c r="E3325" s="267"/>
      <c r="F3325" s="184"/>
      <c r="G3325" s="185"/>
      <c r="H3325" s="267"/>
      <c r="I3325" s="185"/>
      <c r="J3325" s="267"/>
      <c r="K3325" s="267"/>
      <c r="L3325" s="267"/>
      <c r="M3325" s="186"/>
      <c r="N3325" s="268"/>
      <c r="O3325" s="269"/>
      <c r="P3325" s="184"/>
      <c r="Q3325" s="267"/>
      <c r="R3325" s="270"/>
    </row>
    <row r="3326" spans="1:18" ht="20.25" hidden="1">
      <c r="A3326" s="178"/>
      <c r="B3326" s="183"/>
      <c r="C3326" s="267"/>
      <c r="D3326" s="267"/>
      <c r="E3326" s="267"/>
      <c r="F3326" s="184"/>
      <c r="G3326" s="185"/>
      <c r="H3326" s="267"/>
      <c r="I3326" s="185"/>
      <c r="J3326" s="267"/>
      <c r="K3326" s="267"/>
      <c r="L3326" s="267"/>
      <c r="M3326" s="182"/>
      <c r="N3326" s="268"/>
      <c r="O3326" s="269"/>
      <c r="P3326" s="184"/>
      <c r="Q3326" s="267"/>
      <c r="R3326" s="270"/>
    </row>
    <row r="3327" spans="1:18" ht="20.25" hidden="1">
      <c r="A3327" s="178"/>
      <c r="B3327" s="183"/>
      <c r="C3327" s="267"/>
      <c r="D3327" s="267"/>
      <c r="E3327" s="267"/>
      <c r="F3327" s="184"/>
      <c r="G3327" s="185"/>
      <c r="H3327" s="267"/>
      <c r="I3327" s="185"/>
      <c r="J3327" s="267"/>
      <c r="K3327" s="267"/>
      <c r="L3327" s="267"/>
      <c r="M3327" s="186"/>
      <c r="N3327" s="268"/>
      <c r="O3327" s="269"/>
      <c r="P3327" s="184"/>
      <c r="Q3327" s="267"/>
      <c r="R3327" s="270"/>
    </row>
    <row r="3328" spans="1:18" ht="20.25" hidden="1">
      <c r="A3328" s="178"/>
      <c r="B3328" s="183"/>
      <c r="C3328" s="267"/>
      <c r="D3328" s="267"/>
      <c r="E3328" s="267"/>
      <c r="F3328" s="184"/>
      <c r="G3328" s="185"/>
      <c r="H3328" s="267"/>
      <c r="I3328" s="185"/>
      <c r="J3328" s="267"/>
      <c r="K3328" s="267"/>
      <c r="L3328" s="267"/>
      <c r="M3328" s="182"/>
      <c r="N3328" s="268"/>
      <c r="O3328" s="269"/>
      <c r="P3328" s="184"/>
      <c r="Q3328" s="267"/>
      <c r="R3328" s="270"/>
    </row>
    <row r="3329" spans="1:18" ht="20.25" hidden="1">
      <c r="A3329" s="178"/>
      <c r="B3329" s="183"/>
      <c r="C3329" s="267"/>
      <c r="D3329" s="267"/>
      <c r="E3329" s="267"/>
      <c r="F3329" s="184"/>
      <c r="G3329" s="185"/>
      <c r="H3329" s="267"/>
      <c r="I3329" s="185"/>
      <c r="J3329" s="267"/>
      <c r="K3329" s="267"/>
      <c r="L3329" s="267"/>
      <c r="M3329" s="186"/>
      <c r="N3329" s="268"/>
      <c r="O3329" s="269"/>
      <c r="P3329" s="184"/>
      <c r="Q3329" s="267"/>
      <c r="R3329" s="270"/>
    </row>
    <row r="3330" spans="1:18" ht="20.25" hidden="1">
      <c r="A3330" s="178"/>
      <c r="B3330" s="183"/>
      <c r="C3330" s="267"/>
      <c r="D3330" s="267"/>
      <c r="E3330" s="267"/>
      <c r="F3330" s="184"/>
      <c r="G3330" s="185"/>
      <c r="H3330" s="267"/>
      <c r="I3330" s="185"/>
      <c r="J3330" s="267"/>
      <c r="K3330" s="267"/>
      <c r="L3330" s="267"/>
      <c r="M3330" s="182"/>
      <c r="N3330" s="268"/>
      <c r="O3330" s="269"/>
      <c r="P3330" s="184"/>
      <c r="Q3330" s="267"/>
      <c r="R3330" s="270"/>
    </row>
    <row r="3331" spans="1:18" ht="20.25" hidden="1">
      <c r="A3331" s="178"/>
      <c r="B3331" s="183"/>
      <c r="C3331" s="267"/>
      <c r="D3331" s="267"/>
      <c r="E3331" s="267"/>
      <c r="F3331" s="184"/>
      <c r="G3331" s="185"/>
      <c r="H3331" s="267"/>
      <c r="I3331" s="185"/>
      <c r="J3331" s="267"/>
      <c r="K3331" s="267"/>
      <c r="L3331" s="267"/>
      <c r="M3331" s="186"/>
      <c r="N3331" s="268"/>
      <c r="O3331" s="269"/>
      <c r="P3331" s="184"/>
      <c r="Q3331" s="267"/>
      <c r="R3331" s="270"/>
    </row>
    <row r="3332" spans="1:18" ht="20.25" hidden="1">
      <c r="A3332" s="178"/>
      <c r="B3332" s="183"/>
      <c r="C3332" s="267"/>
      <c r="D3332" s="267"/>
      <c r="E3332" s="267"/>
      <c r="F3332" s="184"/>
      <c r="G3332" s="185"/>
      <c r="H3332" s="267"/>
      <c r="I3332" s="185"/>
      <c r="J3332" s="267"/>
      <c r="K3332" s="267"/>
      <c r="L3332" s="267"/>
      <c r="M3332" s="182"/>
      <c r="N3332" s="268"/>
      <c r="O3332" s="269"/>
      <c r="P3332" s="184"/>
      <c r="Q3332" s="267"/>
      <c r="R3332" s="270"/>
    </row>
    <row r="3333" spans="1:18" ht="20.25" hidden="1">
      <c r="A3333" s="178"/>
      <c r="B3333" s="183"/>
      <c r="C3333" s="267"/>
      <c r="D3333" s="267"/>
      <c r="E3333" s="267"/>
      <c r="F3333" s="184"/>
      <c r="G3333" s="185"/>
      <c r="H3333" s="267"/>
      <c r="I3333" s="185"/>
      <c r="J3333" s="267"/>
      <c r="K3333" s="267"/>
      <c r="L3333" s="267"/>
      <c r="M3333" s="186"/>
      <c r="N3333" s="268"/>
      <c r="O3333" s="269"/>
      <c r="P3333" s="184"/>
      <c r="Q3333" s="267"/>
      <c r="R3333" s="270"/>
    </row>
    <row r="3334" spans="1:18" ht="20.25" hidden="1">
      <c r="A3334" s="178"/>
      <c r="B3334" s="183"/>
      <c r="C3334" s="267"/>
      <c r="D3334" s="267"/>
      <c r="E3334" s="267"/>
      <c r="F3334" s="184"/>
      <c r="G3334" s="185"/>
      <c r="H3334" s="267"/>
      <c r="I3334" s="185"/>
      <c r="J3334" s="267"/>
      <c r="K3334" s="267"/>
      <c r="L3334" s="267"/>
      <c r="M3334" s="182"/>
      <c r="N3334" s="268"/>
      <c r="O3334" s="269"/>
      <c r="P3334" s="184"/>
      <c r="Q3334" s="267"/>
      <c r="R3334" s="270"/>
    </row>
    <row r="3335" spans="1:18" ht="20.25" hidden="1">
      <c r="A3335" s="178"/>
      <c r="B3335" s="183"/>
      <c r="C3335" s="267"/>
      <c r="D3335" s="267"/>
      <c r="E3335" s="267"/>
      <c r="F3335" s="184"/>
      <c r="G3335" s="185"/>
      <c r="H3335" s="267"/>
      <c r="I3335" s="185"/>
      <c r="J3335" s="267"/>
      <c r="K3335" s="267"/>
      <c r="L3335" s="267"/>
      <c r="M3335" s="186"/>
      <c r="N3335" s="268"/>
      <c r="O3335" s="269"/>
      <c r="P3335" s="184"/>
      <c r="Q3335" s="267"/>
      <c r="R3335" s="270"/>
    </row>
    <row r="3336" spans="1:18" ht="20.25" hidden="1">
      <c r="A3336" s="178"/>
      <c r="B3336" s="183"/>
      <c r="C3336" s="267"/>
      <c r="D3336" s="267"/>
      <c r="E3336" s="267"/>
      <c r="F3336" s="184"/>
      <c r="G3336" s="185"/>
      <c r="H3336" s="267"/>
      <c r="I3336" s="185"/>
      <c r="J3336" s="267"/>
      <c r="K3336" s="267"/>
      <c r="L3336" s="267"/>
      <c r="M3336" s="182"/>
      <c r="N3336" s="268"/>
      <c r="O3336" s="269"/>
      <c r="P3336" s="184"/>
      <c r="Q3336" s="267"/>
      <c r="R3336" s="270"/>
    </row>
    <row r="3337" spans="1:18" ht="20.25" hidden="1">
      <c r="A3337" s="178"/>
      <c r="B3337" s="183"/>
      <c r="C3337" s="267"/>
      <c r="D3337" s="267"/>
      <c r="E3337" s="267"/>
      <c r="F3337" s="184"/>
      <c r="G3337" s="185"/>
      <c r="H3337" s="267"/>
      <c r="I3337" s="185"/>
      <c r="J3337" s="267"/>
      <c r="K3337" s="267"/>
      <c r="L3337" s="267"/>
      <c r="M3337" s="186"/>
      <c r="N3337" s="268"/>
      <c r="O3337" s="269"/>
      <c r="P3337" s="184"/>
      <c r="Q3337" s="267"/>
      <c r="R3337" s="270"/>
    </row>
    <row r="3338" spans="1:18" ht="20.25" hidden="1">
      <c r="A3338" s="178"/>
      <c r="B3338" s="183"/>
      <c r="C3338" s="267"/>
      <c r="D3338" s="267"/>
      <c r="E3338" s="267"/>
      <c r="F3338" s="184"/>
      <c r="G3338" s="185"/>
      <c r="H3338" s="267"/>
      <c r="I3338" s="185"/>
      <c r="J3338" s="267"/>
      <c r="K3338" s="267"/>
      <c r="L3338" s="267"/>
      <c r="M3338" s="182"/>
      <c r="N3338" s="268"/>
      <c r="O3338" s="269"/>
      <c r="P3338" s="184"/>
      <c r="Q3338" s="267"/>
      <c r="R3338" s="270"/>
    </row>
    <row r="3339" spans="1:18" ht="20.25" hidden="1">
      <c r="A3339" s="178"/>
      <c r="B3339" s="183"/>
      <c r="C3339" s="267"/>
      <c r="D3339" s="267"/>
      <c r="E3339" s="267"/>
      <c r="F3339" s="184"/>
      <c r="G3339" s="185"/>
      <c r="H3339" s="267"/>
      <c r="I3339" s="185"/>
      <c r="J3339" s="267"/>
      <c r="K3339" s="267"/>
      <c r="L3339" s="267"/>
      <c r="M3339" s="186"/>
      <c r="N3339" s="268"/>
      <c r="O3339" s="269"/>
      <c r="P3339" s="184"/>
      <c r="Q3339" s="267"/>
      <c r="R3339" s="270"/>
    </row>
    <row r="3340" spans="1:18" ht="20.25" hidden="1">
      <c r="A3340" s="178"/>
      <c r="B3340" s="183"/>
      <c r="C3340" s="267"/>
      <c r="D3340" s="267"/>
      <c r="E3340" s="267"/>
      <c r="F3340" s="184"/>
      <c r="G3340" s="185"/>
      <c r="H3340" s="267"/>
      <c r="I3340" s="185"/>
      <c r="J3340" s="267"/>
      <c r="K3340" s="267"/>
      <c r="L3340" s="267"/>
      <c r="M3340" s="182"/>
      <c r="N3340" s="268"/>
      <c r="O3340" s="269"/>
      <c r="P3340" s="184"/>
      <c r="Q3340" s="267"/>
      <c r="R3340" s="270"/>
    </row>
    <row r="3341" spans="1:18" ht="20.25" hidden="1">
      <c r="A3341" s="178"/>
      <c r="B3341" s="183"/>
      <c r="C3341" s="267"/>
      <c r="D3341" s="267"/>
      <c r="E3341" s="267"/>
      <c r="F3341" s="184"/>
      <c r="G3341" s="185"/>
      <c r="H3341" s="267"/>
      <c r="I3341" s="185"/>
      <c r="J3341" s="267"/>
      <c r="K3341" s="267"/>
      <c r="L3341" s="267"/>
      <c r="M3341" s="186"/>
      <c r="N3341" s="268"/>
      <c r="O3341" s="269"/>
      <c r="P3341" s="184"/>
      <c r="Q3341" s="267"/>
      <c r="R3341" s="270"/>
    </row>
    <row r="3342" spans="1:18" ht="20.25" hidden="1">
      <c r="A3342" s="178"/>
      <c r="B3342" s="183"/>
      <c r="C3342" s="267"/>
      <c r="D3342" s="267"/>
      <c r="E3342" s="267"/>
      <c r="F3342" s="184"/>
      <c r="G3342" s="185"/>
      <c r="H3342" s="267"/>
      <c r="I3342" s="185"/>
      <c r="J3342" s="267"/>
      <c r="K3342" s="267"/>
      <c r="L3342" s="267"/>
      <c r="M3342" s="182"/>
      <c r="N3342" s="268"/>
      <c r="O3342" s="269"/>
      <c r="P3342" s="184"/>
      <c r="Q3342" s="267"/>
      <c r="R3342" s="270"/>
    </row>
    <row r="3343" spans="1:18" ht="20.25" hidden="1">
      <c r="A3343" s="178"/>
      <c r="B3343" s="183"/>
      <c r="C3343" s="267"/>
      <c r="D3343" s="267"/>
      <c r="E3343" s="267"/>
      <c r="F3343" s="184"/>
      <c r="G3343" s="185"/>
      <c r="H3343" s="267"/>
      <c r="I3343" s="185"/>
      <c r="J3343" s="267"/>
      <c r="K3343" s="267"/>
      <c r="L3343" s="267"/>
      <c r="M3343" s="186"/>
      <c r="N3343" s="268"/>
      <c r="O3343" s="269"/>
      <c r="P3343" s="184"/>
      <c r="Q3343" s="267"/>
      <c r="R3343" s="270"/>
    </row>
    <row r="3344" spans="1:18" ht="20.25" hidden="1">
      <c r="A3344" s="178"/>
      <c r="B3344" s="183"/>
      <c r="C3344" s="267"/>
      <c r="D3344" s="267"/>
      <c r="E3344" s="267"/>
      <c r="F3344" s="184"/>
      <c r="G3344" s="185"/>
      <c r="H3344" s="267"/>
      <c r="I3344" s="185"/>
      <c r="J3344" s="267"/>
      <c r="K3344" s="267"/>
      <c r="L3344" s="267"/>
      <c r="M3344" s="182"/>
      <c r="N3344" s="268"/>
      <c r="O3344" s="269"/>
      <c r="P3344" s="184"/>
      <c r="Q3344" s="267"/>
      <c r="R3344" s="270"/>
    </row>
    <row r="3345" spans="1:18" ht="20.25" hidden="1">
      <c r="A3345" s="178"/>
      <c r="B3345" s="183"/>
      <c r="C3345" s="267"/>
      <c r="D3345" s="267"/>
      <c r="E3345" s="267"/>
      <c r="F3345" s="184"/>
      <c r="G3345" s="185"/>
      <c r="H3345" s="267"/>
      <c r="I3345" s="185"/>
      <c r="J3345" s="267"/>
      <c r="K3345" s="267"/>
      <c r="L3345" s="267"/>
      <c r="M3345" s="186"/>
      <c r="N3345" s="268"/>
      <c r="O3345" s="269"/>
      <c r="P3345" s="184"/>
      <c r="Q3345" s="267"/>
      <c r="R3345" s="270"/>
    </row>
    <row r="3346" spans="1:18" ht="20.25" hidden="1">
      <c r="A3346" s="178"/>
      <c r="B3346" s="183"/>
      <c r="C3346" s="267"/>
      <c r="D3346" s="267"/>
      <c r="E3346" s="267"/>
      <c r="F3346" s="184"/>
      <c r="G3346" s="185"/>
      <c r="H3346" s="267"/>
      <c r="I3346" s="185"/>
      <c r="J3346" s="267"/>
      <c r="K3346" s="267"/>
      <c r="L3346" s="267"/>
      <c r="M3346" s="182"/>
      <c r="N3346" s="268"/>
      <c r="O3346" s="269"/>
      <c r="P3346" s="184"/>
      <c r="Q3346" s="267"/>
      <c r="R3346" s="270"/>
    </row>
    <row r="3347" spans="1:18" ht="20.25" hidden="1">
      <c r="A3347" s="178"/>
      <c r="B3347" s="183"/>
      <c r="C3347" s="267"/>
      <c r="D3347" s="267"/>
      <c r="E3347" s="267"/>
      <c r="F3347" s="184"/>
      <c r="G3347" s="185"/>
      <c r="H3347" s="267"/>
      <c r="I3347" s="185"/>
      <c r="J3347" s="267"/>
      <c r="K3347" s="267"/>
      <c r="L3347" s="267"/>
      <c r="M3347" s="186"/>
      <c r="N3347" s="268"/>
      <c r="O3347" s="269"/>
      <c r="P3347" s="184"/>
      <c r="Q3347" s="267"/>
      <c r="R3347" s="270"/>
    </row>
    <row r="3348" spans="1:18" ht="20.25" hidden="1">
      <c r="A3348" s="178"/>
      <c r="B3348" s="183"/>
      <c r="C3348" s="267"/>
      <c r="D3348" s="267"/>
      <c r="E3348" s="267"/>
      <c r="F3348" s="184"/>
      <c r="G3348" s="185"/>
      <c r="H3348" s="267"/>
      <c r="I3348" s="185"/>
      <c r="J3348" s="267"/>
      <c r="K3348" s="267"/>
      <c r="L3348" s="267"/>
      <c r="M3348" s="182"/>
      <c r="N3348" s="268"/>
      <c r="O3348" s="269"/>
      <c r="P3348" s="184"/>
      <c r="Q3348" s="267"/>
      <c r="R3348" s="270"/>
    </row>
    <row r="3349" spans="1:18" ht="20.25" hidden="1">
      <c r="A3349" s="178"/>
      <c r="B3349" s="183"/>
      <c r="C3349" s="267"/>
      <c r="D3349" s="267"/>
      <c r="E3349" s="267"/>
      <c r="F3349" s="184"/>
      <c r="G3349" s="185"/>
      <c r="H3349" s="267"/>
      <c r="I3349" s="185"/>
      <c r="J3349" s="267"/>
      <c r="K3349" s="267"/>
      <c r="L3349" s="267"/>
      <c r="M3349" s="186"/>
      <c r="N3349" s="268"/>
      <c r="O3349" s="269"/>
      <c r="P3349" s="184"/>
      <c r="Q3349" s="267"/>
      <c r="R3349" s="270"/>
    </row>
    <row r="3350" spans="1:18" ht="20.25" hidden="1">
      <c r="A3350" s="178"/>
      <c r="B3350" s="183"/>
      <c r="C3350" s="267"/>
      <c r="D3350" s="267"/>
      <c r="E3350" s="267"/>
      <c r="F3350" s="184"/>
      <c r="G3350" s="185"/>
      <c r="H3350" s="267"/>
      <c r="I3350" s="185"/>
      <c r="J3350" s="267"/>
      <c r="K3350" s="267"/>
      <c r="L3350" s="267"/>
      <c r="M3350" s="182"/>
      <c r="N3350" s="268"/>
      <c r="O3350" s="269"/>
      <c r="P3350" s="184"/>
      <c r="Q3350" s="267"/>
      <c r="R3350" s="270"/>
    </row>
    <row r="3351" spans="1:18" ht="20.25" hidden="1">
      <c r="A3351" s="178"/>
      <c r="B3351" s="183"/>
      <c r="C3351" s="267"/>
      <c r="D3351" s="267"/>
      <c r="E3351" s="267"/>
      <c r="F3351" s="184"/>
      <c r="G3351" s="185"/>
      <c r="H3351" s="267"/>
      <c r="I3351" s="185"/>
      <c r="J3351" s="267"/>
      <c r="K3351" s="267"/>
      <c r="L3351" s="267"/>
      <c r="M3351" s="186"/>
      <c r="N3351" s="268"/>
      <c r="O3351" s="269"/>
      <c r="P3351" s="184"/>
      <c r="Q3351" s="267"/>
      <c r="R3351" s="270"/>
    </row>
    <row r="3352" spans="1:18" ht="20.25" hidden="1">
      <c r="A3352" s="178"/>
      <c r="B3352" s="183"/>
      <c r="C3352" s="267"/>
      <c r="D3352" s="267"/>
      <c r="E3352" s="267"/>
      <c r="F3352" s="184"/>
      <c r="G3352" s="185"/>
      <c r="H3352" s="267"/>
      <c r="I3352" s="185"/>
      <c r="J3352" s="267"/>
      <c r="K3352" s="267"/>
      <c r="L3352" s="267"/>
      <c r="M3352" s="182"/>
      <c r="N3352" s="268"/>
      <c r="O3352" s="269"/>
      <c r="P3352" s="184"/>
      <c r="Q3352" s="267"/>
      <c r="R3352" s="270"/>
    </row>
    <row r="3353" spans="1:18" ht="20.25" hidden="1">
      <c r="A3353" s="178"/>
      <c r="B3353" s="183"/>
      <c r="C3353" s="267"/>
      <c r="D3353" s="267"/>
      <c r="E3353" s="267"/>
      <c r="F3353" s="184"/>
      <c r="G3353" s="185"/>
      <c r="H3353" s="267"/>
      <c r="I3353" s="185"/>
      <c r="J3353" s="267"/>
      <c r="K3353" s="267"/>
      <c r="L3353" s="267"/>
      <c r="M3353" s="186"/>
      <c r="N3353" s="268"/>
      <c r="O3353" s="269"/>
      <c r="P3353" s="184"/>
      <c r="Q3353" s="267"/>
      <c r="R3353" s="270"/>
    </row>
    <row r="3354" spans="1:18" ht="20.25" hidden="1">
      <c r="A3354" s="178"/>
      <c r="B3354" s="183"/>
      <c r="C3354" s="267"/>
      <c r="D3354" s="267"/>
      <c r="E3354" s="267"/>
      <c r="F3354" s="184"/>
      <c r="G3354" s="185"/>
      <c r="H3354" s="267"/>
      <c r="I3354" s="185"/>
      <c r="J3354" s="267"/>
      <c r="K3354" s="267"/>
      <c r="L3354" s="267"/>
      <c r="M3354" s="182"/>
      <c r="N3354" s="268"/>
      <c r="O3354" s="269"/>
      <c r="P3354" s="184"/>
      <c r="Q3354" s="267"/>
      <c r="R3354" s="270"/>
    </row>
    <row r="3355" spans="1:18" ht="20.25" hidden="1">
      <c r="A3355" s="178"/>
      <c r="B3355" s="183"/>
      <c r="C3355" s="267"/>
      <c r="D3355" s="267"/>
      <c r="E3355" s="267"/>
      <c r="F3355" s="184"/>
      <c r="G3355" s="185"/>
      <c r="H3355" s="267"/>
      <c r="I3355" s="185"/>
      <c r="J3355" s="267"/>
      <c r="K3355" s="267"/>
      <c r="L3355" s="267"/>
      <c r="M3355" s="186"/>
      <c r="N3355" s="268"/>
      <c r="O3355" s="269"/>
      <c r="P3355" s="184"/>
      <c r="Q3355" s="267"/>
      <c r="R3355" s="270"/>
    </row>
    <row r="3356" spans="1:18" ht="20.25" hidden="1">
      <c r="A3356" s="178"/>
      <c r="B3356" s="183"/>
      <c r="C3356" s="267"/>
      <c r="D3356" s="267"/>
      <c r="E3356" s="267"/>
      <c r="F3356" s="184"/>
      <c r="G3356" s="185"/>
      <c r="H3356" s="267"/>
      <c r="I3356" s="185"/>
      <c r="J3356" s="267"/>
      <c r="K3356" s="267"/>
      <c r="L3356" s="267"/>
      <c r="M3356" s="182"/>
      <c r="N3356" s="268"/>
      <c r="O3356" s="269"/>
      <c r="P3356" s="184"/>
      <c r="Q3356" s="267"/>
      <c r="R3356" s="270"/>
    </row>
    <row r="3357" spans="1:18" ht="20.25" hidden="1">
      <c r="A3357" s="178"/>
      <c r="B3357" s="183"/>
      <c r="C3357" s="267"/>
      <c r="D3357" s="267"/>
      <c r="E3357" s="267"/>
      <c r="F3357" s="184"/>
      <c r="G3357" s="185"/>
      <c r="H3357" s="267"/>
      <c r="I3357" s="185"/>
      <c r="J3357" s="267"/>
      <c r="K3357" s="267"/>
      <c r="L3357" s="267"/>
      <c r="M3357" s="186"/>
      <c r="N3357" s="268"/>
      <c r="O3357" s="269"/>
      <c r="P3357" s="184"/>
      <c r="Q3357" s="267"/>
      <c r="R3357" s="270"/>
    </row>
    <row r="3358" spans="1:18" ht="20.25" hidden="1">
      <c r="A3358" s="178"/>
      <c r="B3358" s="183"/>
      <c r="C3358" s="267"/>
      <c r="D3358" s="267"/>
      <c r="E3358" s="267"/>
      <c r="F3358" s="184"/>
      <c r="G3358" s="185"/>
      <c r="H3358" s="267"/>
      <c r="I3358" s="185"/>
      <c r="J3358" s="267"/>
      <c r="K3358" s="267"/>
      <c r="L3358" s="267"/>
      <c r="M3358" s="182"/>
      <c r="N3358" s="268"/>
      <c r="O3358" s="269"/>
      <c r="P3358" s="184"/>
      <c r="Q3358" s="267"/>
      <c r="R3358" s="270"/>
    </row>
    <row r="3359" spans="1:18" ht="20.25" hidden="1">
      <c r="A3359" s="178"/>
      <c r="B3359" s="183"/>
      <c r="C3359" s="267"/>
      <c r="D3359" s="267"/>
      <c r="E3359" s="267"/>
      <c r="F3359" s="184"/>
      <c r="G3359" s="185"/>
      <c r="H3359" s="267"/>
      <c r="I3359" s="185"/>
      <c r="J3359" s="267"/>
      <c r="K3359" s="267"/>
      <c r="L3359" s="267"/>
      <c r="M3359" s="186"/>
      <c r="N3359" s="268"/>
      <c r="O3359" s="269"/>
      <c r="P3359" s="184"/>
      <c r="Q3359" s="267"/>
      <c r="R3359" s="270"/>
    </row>
    <row r="3360" spans="1:18" ht="20.25" hidden="1">
      <c r="A3360" s="178"/>
      <c r="B3360" s="183"/>
      <c r="C3360" s="267"/>
      <c r="D3360" s="267"/>
      <c r="E3360" s="267"/>
      <c r="F3360" s="184"/>
      <c r="G3360" s="185"/>
      <c r="H3360" s="267"/>
      <c r="I3360" s="185"/>
      <c r="J3360" s="267"/>
      <c r="K3360" s="267"/>
      <c r="L3360" s="267"/>
      <c r="M3360" s="182"/>
      <c r="N3360" s="268"/>
      <c r="O3360" s="269"/>
      <c r="P3360" s="184"/>
      <c r="Q3360" s="267"/>
      <c r="R3360" s="270"/>
    </row>
    <row r="3361" spans="1:18" ht="20.25" hidden="1">
      <c r="A3361" s="178"/>
      <c r="B3361" s="183"/>
      <c r="C3361" s="267"/>
      <c r="D3361" s="267"/>
      <c r="E3361" s="267"/>
      <c r="F3361" s="184"/>
      <c r="G3361" s="185"/>
      <c r="H3361" s="267"/>
      <c r="I3361" s="185"/>
      <c r="J3361" s="267"/>
      <c r="K3361" s="267"/>
      <c r="L3361" s="267"/>
      <c r="M3361" s="186"/>
      <c r="N3361" s="268"/>
      <c r="O3361" s="269"/>
      <c r="P3361" s="184"/>
      <c r="Q3361" s="267"/>
      <c r="R3361" s="270"/>
    </row>
    <row r="3362" spans="1:18" ht="20.25" hidden="1">
      <c r="A3362" s="178"/>
      <c r="B3362" s="183"/>
      <c r="C3362" s="267"/>
      <c r="D3362" s="267"/>
      <c r="E3362" s="267"/>
      <c r="F3362" s="184"/>
      <c r="G3362" s="185"/>
      <c r="H3362" s="267"/>
      <c r="I3362" s="185"/>
      <c r="J3362" s="267"/>
      <c r="K3362" s="267"/>
      <c r="L3362" s="267"/>
      <c r="M3362" s="182"/>
      <c r="N3362" s="268"/>
      <c r="O3362" s="269"/>
      <c r="P3362" s="184"/>
      <c r="Q3362" s="267"/>
      <c r="R3362" s="270"/>
    </row>
    <row r="3363" spans="1:18" ht="20.25" hidden="1">
      <c r="A3363" s="178"/>
      <c r="B3363" s="183"/>
      <c r="C3363" s="267"/>
      <c r="D3363" s="267"/>
      <c r="E3363" s="267"/>
      <c r="F3363" s="184"/>
      <c r="G3363" s="185"/>
      <c r="H3363" s="267"/>
      <c r="I3363" s="185"/>
      <c r="J3363" s="267"/>
      <c r="K3363" s="267"/>
      <c r="L3363" s="267"/>
      <c r="M3363" s="186"/>
      <c r="N3363" s="268"/>
      <c r="O3363" s="269"/>
      <c r="P3363" s="184"/>
      <c r="Q3363" s="267"/>
      <c r="R3363" s="270"/>
    </row>
    <row r="3364" spans="1:18" ht="20.25" hidden="1">
      <c r="A3364" s="178"/>
      <c r="B3364" s="183"/>
      <c r="C3364" s="267"/>
      <c r="D3364" s="267"/>
      <c r="E3364" s="267"/>
      <c r="F3364" s="184"/>
      <c r="G3364" s="185"/>
      <c r="H3364" s="267"/>
      <c r="I3364" s="185"/>
      <c r="J3364" s="267"/>
      <c r="K3364" s="267"/>
      <c r="L3364" s="267"/>
      <c r="M3364" s="182"/>
      <c r="N3364" s="268"/>
      <c r="O3364" s="269"/>
      <c r="P3364" s="184"/>
      <c r="Q3364" s="267"/>
      <c r="R3364" s="270"/>
    </row>
    <row r="3365" spans="1:18" ht="20.25" hidden="1">
      <c r="A3365" s="178"/>
      <c r="B3365" s="183"/>
      <c r="C3365" s="267"/>
      <c r="D3365" s="267"/>
      <c r="E3365" s="267"/>
      <c r="F3365" s="184"/>
      <c r="G3365" s="185"/>
      <c r="H3365" s="267"/>
      <c r="I3365" s="185"/>
      <c r="J3365" s="267"/>
      <c r="K3365" s="267"/>
      <c r="L3365" s="267"/>
      <c r="M3365" s="186"/>
      <c r="N3365" s="268"/>
      <c r="O3365" s="269"/>
      <c r="P3365" s="184"/>
      <c r="Q3365" s="267"/>
      <c r="R3365" s="270"/>
    </row>
    <row r="3366" spans="1:18" ht="20.25" hidden="1">
      <c r="A3366" s="178"/>
      <c r="B3366" s="183"/>
      <c r="C3366" s="267"/>
      <c r="D3366" s="267"/>
      <c r="E3366" s="267"/>
      <c r="F3366" s="184"/>
      <c r="G3366" s="185"/>
      <c r="H3366" s="267"/>
      <c r="I3366" s="185"/>
      <c r="J3366" s="267"/>
      <c r="K3366" s="267"/>
      <c r="L3366" s="267"/>
      <c r="M3366" s="182"/>
      <c r="N3366" s="268"/>
      <c r="O3366" s="269"/>
      <c r="P3366" s="184"/>
      <c r="Q3366" s="267"/>
      <c r="R3366" s="270"/>
    </row>
    <row r="3367" spans="1:18" ht="20.25" hidden="1">
      <c r="A3367" s="178"/>
      <c r="B3367" s="183"/>
      <c r="C3367" s="267"/>
      <c r="D3367" s="267"/>
      <c r="E3367" s="267"/>
      <c r="F3367" s="184"/>
      <c r="G3367" s="185"/>
      <c r="H3367" s="267"/>
      <c r="I3367" s="185"/>
      <c r="J3367" s="267"/>
      <c r="K3367" s="267"/>
      <c r="L3367" s="267"/>
      <c r="M3367" s="186"/>
      <c r="N3367" s="268"/>
      <c r="O3367" s="269"/>
      <c r="P3367" s="184"/>
      <c r="Q3367" s="267"/>
      <c r="R3367" s="270"/>
    </row>
    <row r="3368" spans="1:18" ht="20.25" hidden="1">
      <c r="A3368" s="178"/>
      <c r="B3368" s="183"/>
      <c r="C3368" s="267"/>
      <c r="D3368" s="267"/>
      <c r="E3368" s="267"/>
      <c r="F3368" s="184"/>
      <c r="G3368" s="185"/>
      <c r="H3368" s="267"/>
      <c r="I3368" s="185"/>
      <c r="J3368" s="267"/>
      <c r="K3368" s="267"/>
      <c r="L3368" s="267"/>
      <c r="M3368" s="182"/>
      <c r="N3368" s="268"/>
      <c r="O3368" s="269"/>
      <c r="P3368" s="184"/>
      <c r="Q3368" s="267"/>
      <c r="R3368" s="270"/>
    </row>
    <row r="3369" spans="1:18" ht="20.25" hidden="1">
      <c r="A3369" s="187"/>
      <c r="B3369" s="188"/>
      <c r="C3369" s="271"/>
      <c r="D3369" s="271"/>
      <c r="E3369" s="272"/>
      <c r="F3369" s="189"/>
      <c r="G3369" s="190"/>
      <c r="H3369" s="272"/>
      <c r="I3369" s="190"/>
      <c r="J3369" s="271"/>
      <c r="K3369" s="271"/>
      <c r="L3369" s="271"/>
      <c r="M3369" s="191"/>
      <c r="N3369" s="273"/>
      <c r="O3369" s="274"/>
      <c r="P3369" s="189"/>
      <c r="Q3369" s="272"/>
      <c r="R3369" s="275"/>
    </row>
    <row r="3370" spans="1:18" ht="20.25" hidden="1">
      <c r="A3370" s="50"/>
      <c r="B3370" s="90"/>
      <c r="C3370" s="169"/>
      <c r="D3370" s="169"/>
      <c r="E3370" s="50"/>
      <c r="F3370" s="53"/>
      <c r="G3370" s="70"/>
      <c r="H3370" s="50"/>
      <c r="I3370" s="70"/>
      <c r="M3370" s="54"/>
      <c r="N3370" s="226"/>
      <c r="O3370" s="225"/>
      <c r="P3370" s="53"/>
      <c r="Q3370" s="50"/>
      <c r="R3370" s="34"/>
    </row>
    <row r="3371" spans="1:18" ht="20.25" hidden="1">
      <c r="A3371" s="50"/>
      <c r="B3371" s="90"/>
      <c r="C3371" s="169"/>
      <c r="D3371" s="169"/>
      <c r="E3371" s="50"/>
      <c r="F3371" s="53"/>
      <c r="G3371" s="70"/>
      <c r="H3371" s="50"/>
      <c r="I3371" s="70"/>
      <c r="M3371" s="54"/>
      <c r="N3371" s="226"/>
      <c r="O3371" s="225"/>
      <c r="P3371" s="53"/>
      <c r="Q3371" s="50"/>
      <c r="R3371" s="34"/>
    </row>
    <row r="3372" spans="1:18" ht="20.25" hidden="1">
      <c r="A3372" s="50"/>
      <c r="B3372" s="90"/>
      <c r="C3372" s="169"/>
      <c r="D3372" s="169"/>
      <c r="E3372" s="50"/>
      <c r="F3372" s="53"/>
      <c r="G3372" s="70"/>
      <c r="H3372" s="50"/>
      <c r="I3372" s="70"/>
      <c r="M3372" s="54"/>
      <c r="N3372" s="226"/>
      <c r="O3372" s="225"/>
      <c r="P3372" s="53"/>
      <c r="Q3372" s="50"/>
      <c r="R3372" s="34"/>
    </row>
    <row r="3373" spans="1:18" ht="20.25" hidden="1">
      <c r="A3373" s="50"/>
      <c r="B3373" s="90"/>
      <c r="C3373" s="169"/>
      <c r="D3373" s="169"/>
      <c r="E3373" s="50"/>
      <c r="F3373" s="53"/>
      <c r="G3373" s="70"/>
      <c r="H3373" s="50"/>
      <c r="I3373" s="70"/>
      <c r="M3373" s="54"/>
      <c r="N3373" s="226"/>
      <c r="O3373" s="225"/>
      <c r="P3373" s="53"/>
      <c r="Q3373" s="50"/>
      <c r="R3373" s="34"/>
    </row>
    <row r="3374" spans="1:18" ht="20.25" hidden="1">
      <c r="A3374" s="50"/>
      <c r="B3374" s="90"/>
      <c r="C3374" s="169"/>
      <c r="D3374" s="169"/>
      <c r="E3374" s="50"/>
      <c r="F3374" s="53"/>
      <c r="G3374" s="70"/>
      <c r="H3374" s="50"/>
      <c r="I3374" s="70"/>
      <c r="M3374" s="54"/>
      <c r="N3374" s="226"/>
      <c r="O3374" s="225"/>
      <c r="P3374" s="53"/>
      <c r="Q3374" s="50"/>
      <c r="R3374" s="34"/>
    </row>
    <row r="3375" spans="1:18" ht="20.25" hidden="1">
      <c r="A3375" s="50"/>
      <c r="B3375" s="90"/>
      <c r="C3375" s="169"/>
      <c r="D3375" s="169"/>
      <c r="E3375" s="50"/>
      <c r="F3375" s="53"/>
      <c r="G3375" s="70"/>
      <c r="H3375" s="50"/>
      <c r="I3375" s="70"/>
      <c r="M3375" s="54"/>
      <c r="N3375" s="226"/>
      <c r="O3375" s="225"/>
      <c r="P3375" s="53"/>
      <c r="Q3375" s="50"/>
      <c r="R3375" s="34"/>
    </row>
    <row r="3376" spans="1:18" ht="20.25" hidden="1">
      <c r="A3376" s="50"/>
      <c r="B3376" s="90"/>
      <c r="C3376" s="169"/>
      <c r="D3376" s="169"/>
      <c r="E3376" s="50"/>
      <c r="F3376" s="53"/>
      <c r="G3376" s="70"/>
      <c r="H3376" s="50"/>
      <c r="I3376" s="70"/>
      <c r="M3376" s="54"/>
      <c r="N3376" s="226"/>
      <c r="O3376" s="225"/>
      <c r="P3376" s="53"/>
      <c r="Q3376" s="50"/>
      <c r="R3376" s="34"/>
    </row>
    <row r="3377" spans="1:18" ht="20.25" hidden="1">
      <c r="A3377" s="50"/>
      <c r="B3377" s="90"/>
      <c r="C3377" s="169"/>
      <c r="D3377" s="169"/>
      <c r="E3377" s="50"/>
      <c r="F3377" s="53"/>
      <c r="G3377" s="70"/>
      <c r="H3377" s="50"/>
      <c r="I3377" s="70"/>
      <c r="M3377" s="54"/>
      <c r="N3377" s="226"/>
      <c r="O3377" s="225"/>
      <c r="P3377" s="53"/>
      <c r="Q3377" s="50"/>
      <c r="R3377" s="34"/>
    </row>
    <row r="3378" spans="1:18" ht="20.25" hidden="1">
      <c r="A3378" s="50"/>
      <c r="B3378" s="90"/>
      <c r="C3378" s="169"/>
      <c r="D3378" s="169"/>
      <c r="E3378" s="50"/>
      <c r="F3378" s="53"/>
      <c r="G3378" s="70"/>
      <c r="H3378" s="50"/>
      <c r="I3378" s="70"/>
      <c r="M3378" s="54"/>
      <c r="N3378" s="226"/>
      <c r="O3378" s="225"/>
      <c r="P3378" s="53"/>
      <c r="Q3378" s="50"/>
      <c r="R3378" s="34"/>
    </row>
    <row r="3379" spans="1:18" ht="20.25" hidden="1">
      <c r="A3379" s="50"/>
      <c r="B3379" s="90"/>
      <c r="C3379" s="169"/>
      <c r="D3379" s="169"/>
      <c r="E3379" s="50"/>
      <c r="F3379" s="53"/>
      <c r="G3379" s="70"/>
      <c r="H3379" s="50"/>
      <c r="I3379" s="70"/>
      <c r="M3379" s="54"/>
      <c r="N3379" s="226"/>
      <c r="O3379" s="225"/>
      <c r="P3379" s="53"/>
      <c r="Q3379" s="50"/>
      <c r="R3379" s="34"/>
    </row>
    <row r="3380" spans="1:18" ht="20.25" hidden="1">
      <c r="A3380" s="50"/>
      <c r="B3380" s="90"/>
      <c r="C3380" s="169"/>
      <c r="D3380" s="169"/>
      <c r="E3380" s="50"/>
      <c r="F3380" s="53"/>
      <c r="G3380" s="70"/>
      <c r="H3380" s="50"/>
      <c r="I3380" s="70"/>
      <c r="M3380" s="54"/>
      <c r="N3380" s="226"/>
      <c r="O3380" s="225"/>
      <c r="P3380" s="53"/>
      <c r="Q3380" s="50"/>
      <c r="R3380" s="34"/>
    </row>
    <row r="3381" spans="1:18" ht="20.25" hidden="1">
      <c r="A3381" s="50"/>
      <c r="B3381" s="90"/>
      <c r="C3381" s="169"/>
      <c r="D3381" s="169"/>
      <c r="E3381" s="50"/>
      <c r="F3381" s="53"/>
      <c r="G3381" s="70"/>
      <c r="H3381" s="50"/>
      <c r="I3381" s="70"/>
      <c r="M3381" s="54"/>
      <c r="N3381" s="226"/>
      <c r="O3381" s="225"/>
      <c r="P3381" s="53"/>
      <c r="Q3381" s="50"/>
      <c r="R3381" s="34"/>
    </row>
    <row r="3382" spans="1:18" ht="20.25" hidden="1">
      <c r="A3382" s="50"/>
      <c r="B3382" s="90"/>
      <c r="C3382" s="169"/>
      <c r="D3382" s="169"/>
      <c r="E3382" s="50"/>
      <c r="F3382" s="53"/>
      <c r="G3382" s="70"/>
      <c r="H3382" s="50"/>
      <c r="I3382" s="70"/>
      <c r="M3382" s="54"/>
      <c r="N3382" s="226"/>
      <c r="O3382" s="225"/>
      <c r="P3382" s="53"/>
      <c r="Q3382" s="50"/>
      <c r="R3382" s="34"/>
    </row>
    <row r="3383" spans="1:18" ht="20.25" hidden="1">
      <c r="A3383" s="50"/>
      <c r="B3383" s="90"/>
      <c r="C3383" s="169"/>
      <c r="D3383" s="169"/>
      <c r="E3383" s="50"/>
      <c r="F3383" s="53"/>
      <c r="G3383" s="70"/>
      <c r="H3383" s="50"/>
      <c r="I3383" s="70"/>
      <c r="M3383" s="54"/>
      <c r="N3383" s="226"/>
      <c r="O3383" s="225"/>
      <c r="P3383" s="53"/>
      <c r="Q3383" s="50"/>
      <c r="R3383" s="34"/>
    </row>
    <row r="3384" spans="1:18" ht="20.25" hidden="1">
      <c r="A3384" s="50"/>
      <c r="B3384" s="90"/>
      <c r="C3384" s="169"/>
      <c r="D3384" s="169"/>
      <c r="E3384" s="50"/>
      <c r="F3384" s="53"/>
      <c r="G3384" s="70"/>
      <c r="H3384" s="50"/>
      <c r="I3384" s="70"/>
      <c r="M3384" s="54"/>
      <c r="N3384" s="226"/>
      <c r="O3384" s="225"/>
      <c r="P3384" s="53"/>
      <c r="Q3384" s="50"/>
      <c r="R3384" s="34"/>
    </row>
    <row r="3385" spans="1:18" ht="20.25" hidden="1">
      <c r="A3385" s="50"/>
      <c r="B3385" s="90"/>
      <c r="C3385" s="169"/>
      <c r="D3385" s="169"/>
      <c r="E3385" s="50"/>
      <c r="F3385" s="53"/>
      <c r="G3385" s="70"/>
      <c r="H3385" s="50"/>
      <c r="I3385" s="70"/>
      <c r="M3385" s="54"/>
      <c r="N3385" s="226"/>
      <c r="O3385" s="225"/>
      <c r="P3385" s="53"/>
      <c r="Q3385" s="50"/>
      <c r="R3385" s="34"/>
    </row>
    <row r="3386" spans="1:18" ht="20.25" hidden="1">
      <c r="A3386" s="50"/>
      <c r="B3386" s="90"/>
      <c r="C3386" s="169"/>
      <c r="D3386" s="169"/>
      <c r="E3386" s="50"/>
      <c r="F3386" s="53"/>
      <c r="G3386" s="70"/>
      <c r="H3386" s="50"/>
      <c r="I3386" s="70"/>
      <c r="M3386" s="54"/>
      <c r="N3386" s="226"/>
      <c r="O3386" s="225"/>
      <c r="P3386" s="53"/>
      <c r="Q3386" s="50"/>
      <c r="R3386" s="34"/>
    </row>
    <row r="3387" spans="1:18" ht="20.25" hidden="1">
      <c r="A3387" s="50"/>
      <c r="B3387" s="90"/>
      <c r="C3387" s="169"/>
      <c r="D3387" s="169"/>
      <c r="E3387" s="50"/>
      <c r="F3387" s="53"/>
      <c r="G3387" s="70"/>
      <c r="H3387" s="50"/>
      <c r="I3387" s="70"/>
      <c r="M3387" s="54"/>
      <c r="N3387" s="226"/>
      <c r="O3387" s="225"/>
      <c r="P3387" s="53"/>
      <c r="Q3387" s="50"/>
      <c r="R3387" s="34"/>
    </row>
    <row r="3388" spans="1:18" ht="20.25" hidden="1">
      <c r="A3388" s="50"/>
      <c r="B3388" s="90"/>
      <c r="C3388" s="169"/>
      <c r="D3388" s="169"/>
      <c r="E3388" s="50"/>
      <c r="F3388" s="53"/>
      <c r="G3388" s="70"/>
      <c r="H3388" s="50"/>
      <c r="I3388" s="70"/>
      <c r="M3388" s="54"/>
      <c r="N3388" s="226"/>
      <c r="O3388" s="225"/>
      <c r="P3388" s="53"/>
      <c r="Q3388" s="50"/>
      <c r="R3388" s="34"/>
    </row>
    <row r="3389" spans="1:18" ht="20.25" hidden="1">
      <c r="A3389" s="50"/>
      <c r="B3389" s="90"/>
      <c r="C3389" s="169"/>
      <c r="D3389" s="169"/>
      <c r="E3389" s="50"/>
      <c r="F3389" s="53"/>
      <c r="G3389" s="70"/>
      <c r="H3389" s="50"/>
      <c r="I3389" s="70"/>
      <c r="M3389" s="54"/>
      <c r="N3389" s="226"/>
      <c r="O3389" s="225"/>
      <c r="P3389" s="53"/>
      <c r="Q3389" s="50"/>
      <c r="R3389" s="34"/>
    </row>
    <row r="3390" spans="1:18" ht="20.25" hidden="1">
      <c r="A3390" s="50"/>
      <c r="B3390" s="90"/>
      <c r="C3390" s="169"/>
      <c r="D3390" s="169"/>
      <c r="E3390" s="50"/>
      <c r="F3390" s="53"/>
      <c r="G3390" s="70"/>
      <c r="H3390" s="50"/>
      <c r="I3390" s="70"/>
      <c r="M3390" s="54"/>
      <c r="N3390" s="226"/>
      <c r="O3390" s="225"/>
      <c r="P3390" s="53"/>
      <c r="Q3390" s="50"/>
      <c r="R3390" s="34"/>
    </row>
    <row r="3391" spans="1:18" ht="20.25" hidden="1">
      <c r="A3391" s="50"/>
      <c r="B3391" s="90"/>
      <c r="C3391" s="169"/>
      <c r="D3391" s="169"/>
      <c r="E3391" s="50"/>
      <c r="F3391" s="53"/>
      <c r="G3391" s="70"/>
      <c r="H3391" s="50"/>
      <c r="I3391" s="70"/>
      <c r="M3391" s="54"/>
      <c r="N3391" s="226"/>
      <c r="O3391" s="225"/>
      <c r="P3391" s="53"/>
      <c r="Q3391" s="50"/>
      <c r="R3391" s="34"/>
    </row>
    <row r="3392" spans="1:18" ht="20.25" hidden="1">
      <c r="A3392" s="50"/>
      <c r="B3392" s="90"/>
      <c r="C3392" s="169"/>
      <c r="D3392" s="169"/>
      <c r="E3392" s="50"/>
      <c r="F3392" s="53"/>
      <c r="G3392" s="70"/>
      <c r="H3392" s="50"/>
      <c r="I3392" s="70"/>
      <c r="M3392" s="54"/>
      <c r="N3392" s="226"/>
      <c r="O3392" s="225"/>
      <c r="P3392" s="53"/>
      <c r="Q3392" s="50"/>
      <c r="R3392" s="34"/>
    </row>
    <row r="3393" spans="1:18" ht="20.25" hidden="1">
      <c r="A3393" s="50"/>
      <c r="B3393" s="90"/>
      <c r="C3393" s="169"/>
      <c r="D3393" s="169"/>
      <c r="E3393" s="50"/>
      <c r="F3393" s="53"/>
      <c r="G3393" s="70"/>
      <c r="H3393" s="50"/>
      <c r="I3393" s="70"/>
      <c r="M3393" s="54"/>
      <c r="N3393" s="226"/>
      <c r="O3393" s="225"/>
      <c r="P3393" s="53"/>
      <c r="Q3393" s="50"/>
      <c r="R3393" s="34"/>
    </row>
    <row r="3394" spans="1:18" ht="20.25" hidden="1">
      <c r="A3394" s="50"/>
      <c r="B3394" s="90"/>
      <c r="C3394" s="169"/>
      <c r="D3394" s="169"/>
      <c r="E3394" s="50"/>
      <c r="F3394" s="53"/>
      <c r="G3394" s="70"/>
      <c r="H3394" s="50"/>
      <c r="I3394" s="70"/>
      <c r="M3394" s="54"/>
      <c r="N3394" s="226"/>
      <c r="O3394" s="225"/>
      <c r="P3394" s="53"/>
      <c r="Q3394" s="50"/>
      <c r="R3394" s="34"/>
    </row>
    <row r="3395" spans="1:18" ht="20.25" hidden="1">
      <c r="A3395" s="50"/>
      <c r="B3395" s="90"/>
      <c r="C3395" s="169"/>
      <c r="D3395" s="169"/>
      <c r="E3395" s="50"/>
      <c r="F3395" s="53"/>
      <c r="G3395" s="70"/>
      <c r="H3395" s="50"/>
      <c r="I3395" s="70"/>
      <c r="M3395" s="54"/>
      <c r="N3395" s="226"/>
      <c r="O3395" s="225"/>
      <c r="P3395" s="53"/>
      <c r="Q3395" s="50"/>
      <c r="R3395" s="34"/>
    </row>
    <row r="3396" spans="1:18" ht="20.25" hidden="1">
      <c r="A3396" s="50"/>
      <c r="B3396" s="90"/>
      <c r="C3396" s="169"/>
      <c r="D3396" s="169"/>
      <c r="E3396" s="50"/>
      <c r="F3396" s="53"/>
      <c r="G3396" s="70"/>
      <c r="H3396" s="50"/>
      <c r="I3396" s="70"/>
      <c r="M3396" s="54"/>
      <c r="N3396" s="226"/>
      <c r="O3396" s="225"/>
      <c r="P3396" s="53"/>
      <c r="Q3396" s="50"/>
      <c r="R3396" s="34"/>
    </row>
    <row r="3397" spans="1:18" ht="20.25" hidden="1">
      <c r="A3397" s="50"/>
      <c r="B3397" s="90"/>
      <c r="C3397" s="169"/>
      <c r="D3397" s="169"/>
      <c r="E3397" s="50"/>
      <c r="F3397" s="53"/>
      <c r="G3397" s="70"/>
      <c r="H3397" s="50"/>
      <c r="I3397" s="70"/>
      <c r="M3397" s="54"/>
      <c r="N3397" s="226"/>
      <c r="O3397" s="225"/>
      <c r="P3397" s="53"/>
      <c r="Q3397" s="50"/>
      <c r="R3397" s="34"/>
    </row>
    <row r="3398" spans="1:18" ht="20.25" hidden="1">
      <c r="A3398" s="50"/>
      <c r="B3398" s="90"/>
      <c r="C3398" s="169"/>
      <c r="D3398" s="169"/>
      <c r="E3398" s="50"/>
      <c r="F3398" s="53"/>
      <c r="G3398" s="70"/>
      <c r="H3398" s="50"/>
      <c r="I3398" s="70"/>
      <c r="M3398" s="54"/>
      <c r="N3398" s="226"/>
      <c r="O3398" s="225"/>
      <c r="P3398" s="53"/>
      <c r="Q3398" s="50"/>
      <c r="R3398" s="34"/>
    </row>
    <row r="3399" spans="1:18" ht="20.25" hidden="1">
      <c r="A3399" s="50"/>
      <c r="B3399" s="90"/>
      <c r="C3399" s="169"/>
      <c r="D3399" s="169"/>
      <c r="E3399" s="50"/>
      <c r="F3399" s="53"/>
      <c r="G3399" s="70"/>
      <c r="H3399" s="50"/>
      <c r="I3399" s="70"/>
      <c r="M3399" s="54"/>
      <c r="N3399" s="226"/>
      <c r="O3399" s="225"/>
      <c r="P3399" s="53"/>
      <c r="Q3399" s="50"/>
      <c r="R3399" s="34"/>
    </row>
    <row r="3400" spans="1:18" ht="20.25" hidden="1">
      <c r="A3400" s="50"/>
      <c r="B3400" s="90"/>
      <c r="C3400" s="169"/>
      <c r="D3400" s="169"/>
      <c r="E3400" s="50"/>
      <c r="F3400" s="53"/>
      <c r="G3400" s="70"/>
      <c r="H3400" s="50"/>
      <c r="I3400" s="70"/>
      <c r="M3400" s="54"/>
      <c r="N3400" s="226"/>
      <c r="O3400" s="225"/>
      <c r="P3400" s="53"/>
      <c r="Q3400" s="50"/>
      <c r="R3400" s="34"/>
    </row>
    <row r="3401" spans="1:18" ht="20.25" hidden="1">
      <c r="A3401" s="50"/>
      <c r="B3401" s="90"/>
      <c r="C3401" s="169"/>
      <c r="D3401" s="169"/>
      <c r="E3401" s="50"/>
      <c r="F3401" s="53"/>
      <c r="G3401" s="70"/>
      <c r="H3401" s="50"/>
      <c r="I3401" s="70"/>
      <c r="M3401" s="54"/>
      <c r="N3401" s="226"/>
      <c r="O3401" s="225"/>
      <c r="P3401" s="53"/>
      <c r="Q3401" s="50"/>
      <c r="R3401" s="34"/>
    </row>
    <row r="3402" spans="1:18" ht="20.25" hidden="1">
      <c r="A3402" s="50"/>
      <c r="B3402" s="90"/>
      <c r="C3402" s="169"/>
      <c r="D3402" s="169"/>
      <c r="E3402" s="50"/>
      <c r="F3402" s="53"/>
      <c r="G3402" s="70"/>
      <c r="H3402" s="50"/>
      <c r="I3402" s="70"/>
      <c r="M3402" s="54"/>
      <c r="N3402" s="226"/>
      <c r="O3402" s="225"/>
      <c r="P3402" s="53"/>
      <c r="Q3402" s="50"/>
      <c r="R3402" s="34"/>
    </row>
    <row r="3403" spans="1:18" ht="20.25" hidden="1">
      <c r="A3403" s="50"/>
      <c r="B3403" s="90"/>
      <c r="C3403" s="169"/>
      <c r="D3403" s="169"/>
      <c r="E3403" s="50"/>
      <c r="F3403" s="53"/>
      <c r="G3403" s="70"/>
      <c r="H3403" s="50"/>
      <c r="I3403" s="70"/>
      <c r="M3403" s="54"/>
      <c r="N3403" s="226"/>
      <c r="O3403" s="225"/>
      <c r="P3403" s="53"/>
      <c r="Q3403" s="50"/>
      <c r="R3403" s="34"/>
    </row>
    <row r="3404" spans="1:18" ht="20.25" hidden="1">
      <c r="A3404" s="50"/>
      <c r="B3404" s="90"/>
      <c r="C3404" s="169"/>
      <c r="D3404" s="169"/>
      <c r="E3404" s="50"/>
      <c r="F3404" s="53"/>
      <c r="G3404" s="70"/>
      <c r="H3404" s="50"/>
      <c r="I3404" s="70"/>
      <c r="M3404" s="54"/>
      <c r="N3404" s="226"/>
      <c r="O3404" s="225"/>
      <c r="P3404" s="53"/>
      <c r="Q3404" s="50"/>
      <c r="R3404" s="34"/>
    </row>
    <row r="3405" spans="1:18" ht="20.25" hidden="1">
      <c r="A3405" s="50"/>
      <c r="B3405" s="90"/>
      <c r="C3405" s="169"/>
      <c r="D3405" s="169"/>
      <c r="E3405" s="50"/>
      <c r="F3405" s="53"/>
      <c r="G3405" s="70"/>
      <c r="H3405" s="50"/>
      <c r="I3405" s="70"/>
      <c r="M3405" s="54"/>
      <c r="N3405" s="226"/>
      <c r="O3405" s="225"/>
      <c r="P3405" s="53"/>
      <c r="Q3405" s="50"/>
      <c r="R3405" s="34"/>
    </row>
    <row r="3406" spans="1:18" ht="20.25" hidden="1">
      <c r="A3406" s="50"/>
      <c r="B3406" s="90"/>
      <c r="C3406" s="169"/>
      <c r="D3406" s="169"/>
      <c r="E3406" s="50"/>
      <c r="F3406" s="53"/>
      <c r="G3406" s="70"/>
      <c r="H3406" s="50"/>
      <c r="I3406" s="70"/>
      <c r="M3406" s="54"/>
      <c r="N3406" s="226"/>
      <c r="O3406" s="225"/>
      <c r="P3406" s="53"/>
      <c r="Q3406" s="50"/>
      <c r="R3406" s="34"/>
    </row>
    <row r="3407" spans="1:18" ht="20.25" hidden="1">
      <c r="A3407" s="50"/>
      <c r="B3407" s="90"/>
      <c r="C3407" s="169"/>
      <c r="D3407" s="169"/>
      <c r="E3407" s="50"/>
      <c r="F3407" s="53"/>
      <c r="G3407" s="70"/>
      <c r="H3407" s="50"/>
      <c r="I3407" s="70"/>
      <c r="M3407" s="54"/>
      <c r="N3407" s="226"/>
      <c r="O3407" s="225"/>
      <c r="P3407" s="53"/>
      <c r="Q3407" s="50"/>
      <c r="R3407" s="34"/>
    </row>
    <row r="3408" spans="1:18" ht="20.25" hidden="1">
      <c r="A3408" s="50"/>
      <c r="B3408" s="90"/>
      <c r="C3408" s="169"/>
      <c r="D3408" s="169"/>
      <c r="E3408" s="50"/>
      <c r="F3408" s="53"/>
      <c r="G3408" s="70"/>
      <c r="H3408" s="50"/>
      <c r="I3408" s="70"/>
      <c r="M3408" s="54"/>
      <c r="N3408" s="226"/>
      <c r="O3408" s="225"/>
      <c r="P3408" s="53"/>
      <c r="Q3408" s="50"/>
      <c r="R3408" s="34"/>
    </row>
    <row r="3409" spans="1:18" ht="20.25" hidden="1">
      <c r="A3409" s="50"/>
      <c r="B3409" s="90"/>
      <c r="C3409" s="169"/>
      <c r="D3409" s="169"/>
      <c r="E3409" s="50"/>
      <c r="F3409" s="53"/>
      <c r="G3409" s="70"/>
      <c r="H3409" s="50"/>
      <c r="I3409" s="70"/>
      <c r="M3409" s="54"/>
      <c r="N3409" s="226"/>
      <c r="O3409" s="225"/>
      <c r="P3409" s="53"/>
      <c r="Q3409" s="50"/>
      <c r="R3409" s="34"/>
    </row>
    <row r="3410" spans="1:18" ht="20.25" hidden="1">
      <c r="A3410" s="50"/>
      <c r="B3410" s="90"/>
      <c r="C3410" s="169"/>
      <c r="D3410" s="169"/>
      <c r="E3410" s="50"/>
      <c r="F3410" s="53"/>
      <c r="G3410" s="70"/>
      <c r="H3410" s="50"/>
      <c r="I3410" s="70"/>
      <c r="M3410" s="54"/>
      <c r="N3410" s="226"/>
      <c r="O3410" s="225"/>
      <c r="P3410" s="53"/>
      <c r="Q3410" s="50"/>
      <c r="R3410" s="34"/>
    </row>
    <row r="3411" spans="1:18" ht="20.25" hidden="1">
      <c r="A3411" s="50"/>
      <c r="B3411" s="90"/>
      <c r="C3411" s="169"/>
      <c r="D3411" s="169"/>
      <c r="E3411" s="50"/>
      <c r="F3411" s="53"/>
      <c r="G3411" s="70"/>
      <c r="H3411" s="50"/>
      <c r="I3411" s="70"/>
      <c r="M3411" s="54"/>
      <c r="N3411" s="226"/>
      <c r="O3411" s="225"/>
      <c r="P3411" s="53"/>
      <c r="Q3411" s="50"/>
      <c r="R3411" s="34"/>
    </row>
    <row r="3412" spans="1:18" ht="20.25" hidden="1">
      <c r="A3412" s="50"/>
      <c r="B3412" s="90"/>
      <c r="C3412" s="169"/>
      <c r="D3412" s="169"/>
      <c r="E3412" s="50"/>
      <c r="F3412" s="53"/>
      <c r="G3412" s="70"/>
      <c r="H3412" s="50"/>
      <c r="I3412" s="70"/>
      <c r="M3412" s="54"/>
      <c r="N3412" s="226"/>
      <c r="O3412" s="225"/>
      <c r="P3412" s="53"/>
      <c r="Q3412" s="50"/>
      <c r="R3412" s="34"/>
    </row>
    <row r="3413" spans="1:18" ht="20.25" hidden="1">
      <c r="A3413" s="50"/>
      <c r="B3413" s="90"/>
      <c r="C3413" s="169"/>
      <c r="D3413" s="169"/>
      <c r="E3413" s="50"/>
      <c r="F3413" s="53"/>
      <c r="G3413" s="70"/>
      <c r="H3413" s="50"/>
      <c r="I3413" s="70"/>
      <c r="M3413" s="54"/>
      <c r="N3413" s="226"/>
      <c r="O3413" s="225"/>
      <c r="P3413" s="53"/>
      <c r="Q3413" s="50"/>
      <c r="R3413" s="34"/>
    </row>
    <row r="3414" spans="1:18" ht="20.25" hidden="1">
      <c r="A3414" s="50"/>
      <c r="B3414" s="90"/>
      <c r="C3414" s="169"/>
      <c r="D3414" s="169"/>
      <c r="E3414" s="50"/>
      <c r="F3414" s="53"/>
      <c r="G3414" s="70"/>
      <c r="H3414" s="50"/>
      <c r="I3414" s="70"/>
      <c r="M3414" s="54"/>
      <c r="N3414" s="226"/>
      <c r="O3414" s="225"/>
      <c r="P3414" s="53"/>
      <c r="Q3414" s="50"/>
      <c r="R3414" s="34"/>
    </row>
    <row r="3415" spans="1:18" ht="20.25" hidden="1">
      <c r="A3415" s="50"/>
      <c r="B3415" s="90"/>
      <c r="C3415" s="169"/>
      <c r="D3415" s="169"/>
      <c r="E3415" s="50"/>
      <c r="F3415" s="53"/>
      <c r="G3415" s="70"/>
      <c r="H3415" s="50"/>
      <c r="I3415" s="70"/>
      <c r="M3415" s="54"/>
      <c r="N3415" s="226"/>
      <c r="O3415" s="225"/>
      <c r="P3415" s="53"/>
      <c r="Q3415" s="50"/>
      <c r="R3415" s="34"/>
    </row>
    <row r="3416" spans="1:18" ht="20.25" hidden="1">
      <c r="A3416" s="50"/>
      <c r="B3416" s="90"/>
      <c r="C3416" s="169"/>
      <c r="D3416" s="169"/>
      <c r="E3416" s="50"/>
      <c r="F3416" s="53"/>
      <c r="G3416" s="70"/>
      <c r="H3416" s="50"/>
      <c r="I3416" s="70"/>
      <c r="M3416" s="54"/>
      <c r="N3416" s="226"/>
      <c r="O3416" s="225"/>
      <c r="P3416" s="53"/>
      <c r="Q3416" s="50"/>
      <c r="R3416" s="34"/>
    </row>
    <row r="3417" spans="1:18" ht="20.25" hidden="1">
      <c r="A3417" s="50"/>
      <c r="B3417" s="90"/>
      <c r="C3417" s="169"/>
      <c r="D3417" s="169"/>
      <c r="E3417" s="50"/>
      <c r="F3417" s="53"/>
      <c r="G3417" s="70"/>
      <c r="H3417" s="50"/>
      <c r="I3417" s="70"/>
      <c r="M3417" s="54"/>
      <c r="N3417" s="226"/>
      <c r="O3417" s="225"/>
      <c r="P3417" s="53"/>
      <c r="Q3417" s="50"/>
      <c r="R3417" s="34"/>
    </row>
    <row r="3418" spans="1:18" ht="20.25" hidden="1">
      <c r="A3418" s="50"/>
      <c r="B3418" s="90"/>
      <c r="C3418" s="169"/>
      <c r="D3418" s="169"/>
      <c r="E3418" s="50"/>
      <c r="F3418" s="53"/>
      <c r="G3418" s="70"/>
      <c r="H3418" s="50"/>
      <c r="I3418" s="70"/>
      <c r="M3418" s="54"/>
      <c r="N3418" s="226"/>
      <c r="O3418" s="225"/>
      <c r="P3418" s="53"/>
      <c r="Q3418" s="50"/>
      <c r="R3418" s="34"/>
    </row>
    <row r="3419" spans="1:18" ht="20.25" hidden="1">
      <c r="A3419" s="50"/>
      <c r="B3419" s="90"/>
      <c r="C3419" s="169"/>
      <c r="D3419" s="169"/>
      <c r="E3419" s="50"/>
      <c r="F3419" s="53"/>
      <c r="G3419" s="70"/>
      <c r="H3419" s="50"/>
      <c r="I3419" s="70"/>
      <c r="M3419" s="54"/>
      <c r="N3419" s="226"/>
      <c r="O3419" s="225"/>
      <c r="P3419" s="53"/>
      <c r="Q3419" s="50"/>
      <c r="R3419" s="34"/>
    </row>
    <row r="3420" spans="1:18" ht="20.25" hidden="1">
      <c r="A3420" s="50"/>
      <c r="B3420" s="90"/>
      <c r="C3420" s="169"/>
      <c r="D3420" s="169"/>
      <c r="E3420" s="50"/>
      <c r="F3420" s="53"/>
      <c r="G3420" s="70"/>
      <c r="H3420" s="50"/>
      <c r="I3420" s="70"/>
      <c r="M3420" s="54"/>
      <c r="N3420" s="226"/>
      <c r="O3420" s="225"/>
      <c r="P3420" s="53"/>
      <c r="Q3420" s="50"/>
      <c r="R3420" s="34"/>
    </row>
    <row r="3421" spans="1:18" ht="20.25" hidden="1">
      <c r="A3421" s="50"/>
      <c r="B3421" s="90"/>
      <c r="C3421" s="169"/>
      <c r="D3421" s="169"/>
      <c r="E3421" s="50"/>
      <c r="F3421" s="53"/>
      <c r="G3421" s="70"/>
      <c r="H3421" s="50"/>
      <c r="I3421" s="70"/>
      <c r="M3421" s="54"/>
      <c r="N3421" s="226"/>
      <c r="O3421" s="225"/>
      <c r="P3421" s="53"/>
      <c r="Q3421" s="50"/>
      <c r="R3421" s="34"/>
    </row>
    <row r="3422" spans="1:18" ht="20.25" hidden="1">
      <c r="A3422" s="50"/>
      <c r="B3422" s="90"/>
      <c r="C3422" s="169"/>
      <c r="D3422" s="169"/>
      <c r="E3422" s="50"/>
      <c r="F3422" s="53"/>
      <c r="G3422" s="70"/>
      <c r="H3422" s="50"/>
      <c r="I3422" s="70"/>
      <c r="M3422" s="54"/>
      <c r="N3422" s="226"/>
      <c r="O3422" s="225"/>
      <c r="P3422" s="53"/>
      <c r="Q3422" s="50"/>
      <c r="R3422" s="34"/>
    </row>
    <row r="3423" spans="1:18" ht="20.25" hidden="1">
      <c r="A3423" s="50"/>
      <c r="B3423" s="90"/>
      <c r="C3423" s="169"/>
      <c r="D3423" s="169"/>
      <c r="E3423" s="50"/>
      <c r="F3423" s="53"/>
      <c r="G3423" s="70"/>
      <c r="H3423" s="50"/>
      <c r="I3423" s="70"/>
      <c r="M3423" s="54"/>
      <c r="N3423" s="226"/>
      <c r="O3423" s="225"/>
      <c r="P3423" s="53"/>
      <c r="Q3423" s="50"/>
      <c r="R3423" s="34"/>
    </row>
    <row r="3424" spans="1:18" ht="20.25" hidden="1">
      <c r="A3424" s="50"/>
      <c r="B3424" s="90"/>
      <c r="C3424" s="169"/>
      <c r="D3424" s="169"/>
      <c r="E3424" s="50"/>
      <c r="F3424" s="53"/>
      <c r="G3424" s="70"/>
      <c r="H3424" s="50"/>
      <c r="I3424" s="70"/>
      <c r="M3424" s="54"/>
      <c r="N3424" s="226"/>
      <c r="O3424" s="225"/>
      <c r="P3424" s="53"/>
      <c r="Q3424" s="50"/>
      <c r="R3424" s="34"/>
    </row>
    <row r="3425" spans="1:18" ht="20.25" hidden="1">
      <c r="A3425" s="50"/>
      <c r="B3425" s="90"/>
      <c r="C3425" s="169"/>
      <c r="D3425" s="169"/>
      <c r="E3425" s="50"/>
      <c r="F3425" s="53"/>
      <c r="G3425" s="70"/>
      <c r="H3425" s="50"/>
      <c r="I3425" s="70"/>
      <c r="M3425" s="54"/>
      <c r="N3425" s="226"/>
      <c r="O3425" s="225"/>
      <c r="P3425" s="53"/>
      <c r="Q3425" s="50"/>
      <c r="R3425" s="34"/>
    </row>
    <row r="3426" spans="1:18" ht="20.25" hidden="1">
      <c r="A3426" s="50"/>
      <c r="B3426" s="90"/>
      <c r="C3426" s="169"/>
      <c r="D3426" s="169"/>
      <c r="E3426" s="50"/>
      <c r="F3426" s="53"/>
      <c r="G3426" s="70"/>
      <c r="H3426" s="50"/>
      <c r="I3426" s="70"/>
      <c r="M3426" s="54"/>
      <c r="N3426" s="226"/>
      <c r="O3426" s="225"/>
      <c r="P3426" s="53"/>
      <c r="Q3426" s="50"/>
      <c r="R3426" s="34"/>
    </row>
    <row r="3427" spans="1:18" ht="20.25" hidden="1">
      <c r="C3427" s="169"/>
      <c r="D3427" s="169"/>
      <c r="F3427" s="193"/>
      <c r="G3427" s="194"/>
      <c r="I3427" s="194"/>
    </row>
    <row r="3428" spans="1:18" ht="20.25" hidden="1">
      <c r="C3428" s="169"/>
      <c r="D3428" s="169"/>
      <c r="F3428" s="193"/>
      <c r="G3428" s="194"/>
      <c r="I3428" s="194"/>
    </row>
    <row r="3429" spans="1:18" ht="20.25" hidden="1">
      <c r="C3429" s="169"/>
      <c r="D3429" s="169"/>
      <c r="F3429" s="193"/>
      <c r="G3429" s="194"/>
      <c r="I3429" s="194"/>
    </row>
    <row r="3430" spans="1:18" ht="20.25" hidden="1">
      <c r="C3430" s="169"/>
      <c r="D3430" s="169"/>
      <c r="F3430" s="193"/>
      <c r="G3430" s="194"/>
      <c r="I3430" s="194"/>
    </row>
    <row r="3431" spans="1:18" ht="20.25" hidden="1">
      <c r="C3431" s="169"/>
      <c r="D3431" s="169"/>
      <c r="F3431" s="193"/>
      <c r="G3431" s="194"/>
      <c r="I3431" s="194"/>
    </row>
    <row r="3432" spans="1:18" ht="20.25" hidden="1">
      <c r="C3432" s="169"/>
      <c r="D3432" s="169"/>
      <c r="F3432" s="193"/>
      <c r="G3432" s="194"/>
      <c r="I3432" s="194"/>
    </row>
    <row r="3433" spans="1:18" ht="20.25" hidden="1">
      <c r="C3433" s="169"/>
      <c r="D3433" s="169"/>
      <c r="F3433" s="193"/>
      <c r="G3433" s="194"/>
      <c r="I3433" s="194"/>
    </row>
    <row r="3434" spans="1:18" ht="20.25" hidden="1">
      <c r="C3434" s="169"/>
      <c r="D3434" s="169"/>
      <c r="F3434" s="193"/>
      <c r="G3434" s="194"/>
      <c r="I3434" s="194"/>
    </row>
    <row r="3435" spans="1:18" ht="20.25" hidden="1">
      <c r="C3435" s="169"/>
      <c r="D3435" s="169"/>
      <c r="F3435" s="193"/>
      <c r="G3435" s="194"/>
      <c r="I3435" s="194"/>
    </row>
    <row r="3436" spans="1:18" ht="20.25" hidden="1">
      <c r="C3436" s="169"/>
      <c r="D3436" s="169"/>
      <c r="F3436" s="193"/>
      <c r="G3436" s="194"/>
      <c r="I3436" s="194"/>
    </row>
    <row r="3437" spans="1:18" ht="20.25" hidden="1">
      <c r="C3437" s="169"/>
      <c r="D3437" s="169"/>
      <c r="F3437" s="193"/>
      <c r="G3437" s="194"/>
      <c r="I3437" s="194"/>
    </row>
    <row r="3438" spans="1:18" ht="20.25" hidden="1">
      <c r="C3438" s="169"/>
      <c r="D3438" s="169"/>
      <c r="F3438" s="193"/>
      <c r="G3438" s="194"/>
      <c r="I3438" s="194"/>
    </row>
    <row r="3439" spans="1:18" ht="20.25" hidden="1">
      <c r="C3439" s="169"/>
      <c r="D3439" s="169"/>
      <c r="F3439" s="193"/>
      <c r="G3439" s="194"/>
      <c r="I3439" s="194"/>
    </row>
    <row r="3440" spans="1:18" ht="20.25" hidden="1">
      <c r="C3440" s="169"/>
      <c r="D3440" s="169"/>
      <c r="F3440" s="193"/>
      <c r="G3440" s="194"/>
      <c r="I3440" s="194"/>
    </row>
    <row r="3441" spans="3:9" ht="20.25" hidden="1">
      <c r="C3441" s="169"/>
      <c r="D3441" s="169"/>
      <c r="F3441" s="193"/>
      <c r="G3441" s="194"/>
      <c r="I3441" s="194"/>
    </row>
    <row r="3442" spans="3:9" ht="20.25" hidden="1">
      <c r="C3442" s="169"/>
      <c r="D3442" s="169"/>
      <c r="F3442" s="193"/>
      <c r="G3442" s="194"/>
      <c r="I3442" s="194"/>
    </row>
    <row r="3443" spans="3:9" ht="20.25" hidden="1">
      <c r="C3443" s="169"/>
      <c r="D3443" s="169"/>
      <c r="F3443" s="193"/>
      <c r="G3443" s="194"/>
      <c r="I3443" s="194"/>
    </row>
    <row r="3444" spans="3:9" ht="20.25" hidden="1">
      <c r="C3444" s="169"/>
      <c r="D3444" s="169"/>
      <c r="F3444" s="193"/>
      <c r="G3444" s="194"/>
      <c r="I3444" s="194"/>
    </row>
    <row r="3445" spans="3:9" ht="20.25" hidden="1">
      <c r="C3445" s="169"/>
      <c r="D3445" s="169"/>
      <c r="F3445" s="193"/>
      <c r="G3445" s="194"/>
      <c r="I3445" s="194"/>
    </row>
    <row r="3446" spans="3:9" ht="20.25" hidden="1">
      <c r="C3446" s="169"/>
      <c r="D3446" s="169"/>
      <c r="F3446" s="193"/>
      <c r="G3446" s="194"/>
      <c r="I3446" s="194"/>
    </row>
    <row r="3447" spans="3:9" ht="20.25" hidden="1">
      <c r="C3447" s="169"/>
      <c r="D3447" s="169"/>
      <c r="F3447" s="193"/>
      <c r="G3447" s="194"/>
      <c r="I3447" s="194"/>
    </row>
    <row r="3448" spans="3:9" ht="20.25" hidden="1">
      <c r="C3448" s="169"/>
      <c r="D3448" s="169"/>
      <c r="F3448" s="193"/>
      <c r="G3448" s="194"/>
      <c r="I3448" s="194"/>
    </row>
    <row r="3449" spans="3:9" ht="20.25" hidden="1">
      <c r="C3449" s="169"/>
      <c r="D3449" s="169"/>
      <c r="F3449" s="193"/>
      <c r="G3449" s="194"/>
      <c r="I3449" s="194"/>
    </row>
    <row r="3450" spans="3:9" ht="20.25" hidden="1">
      <c r="C3450" s="169"/>
      <c r="D3450" s="169"/>
      <c r="F3450" s="193"/>
      <c r="G3450" s="194"/>
      <c r="I3450" s="194"/>
    </row>
    <row r="3451" spans="3:9" ht="20.25" hidden="1">
      <c r="C3451" s="169"/>
      <c r="D3451" s="169"/>
      <c r="F3451" s="193"/>
      <c r="G3451" s="194"/>
      <c r="I3451" s="194"/>
    </row>
    <row r="3452" spans="3:9" ht="20.25" hidden="1">
      <c r="C3452" s="169"/>
      <c r="D3452" s="169"/>
      <c r="F3452" s="193"/>
      <c r="G3452" s="194"/>
      <c r="I3452" s="194"/>
    </row>
    <row r="3453" spans="3:9" ht="20.25" hidden="1">
      <c r="C3453" s="169"/>
      <c r="D3453" s="169"/>
      <c r="F3453" s="193"/>
      <c r="G3453" s="194"/>
      <c r="I3453" s="194"/>
    </row>
    <row r="3454" spans="3:9" ht="20.25" hidden="1">
      <c r="C3454" s="169"/>
      <c r="D3454" s="169"/>
      <c r="F3454" s="193"/>
      <c r="G3454" s="194"/>
      <c r="I3454" s="194"/>
    </row>
    <row r="3455" spans="3:9" ht="20.25" hidden="1">
      <c r="C3455" s="169"/>
      <c r="D3455" s="169"/>
      <c r="F3455" s="193"/>
      <c r="G3455" s="194"/>
      <c r="I3455" s="194"/>
    </row>
    <row r="3456" spans="3:9" ht="20.25" hidden="1">
      <c r="C3456" s="169"/>
      <c r="D3456" s="169"/>
      <c r="F3456" s="193"/>
      <c r="G3456" s="194"/>
      <c r="I3456" s="194"/>
    </row>
    <row r="3457" spans="3:9" ht="20.25" hidden="1">
      <c r="C3457" s="169"/>
      <c r="D3457" s="169"/>
      <c r="F3457" s="193"/>
      <c r="G3457" s="194"/>
      <c r="I3457" s="194"/>
    </row>
    <row r="3458" spans="3:9" ht="20.25" hidden="1">
      <c r="C3458" s="169"/>
      <c r="D3458" s="169"/>
      <c r="F3458" s="193"/>
      <c r="G3458" s="194"/>
      <c r="I3458" s="194"/>
    </row>
    <row r="3459" spans="3:9" ht="20.25" hidden="1">
      <c r="C3459" s="169"/>
      <c r="D3459" s="169"/>
      <c r="F3459" s="193"/>
      <c r="G3459" s="194"/>
      <c r="I3459" s="194"/>
    </row>
    <row r="3460" spans="3:9" ht="20.25" hidden="1">
      <c r="C3460" s="169"/>
      <c r="D3460" s="169"/>
      <c r="F3460" s="193"/>
      <c r="G3460" s="194"/>
      <c r="I3460" s="194"/>
    </row>
    <row r="3461" spans="3:9" ht="20.25" hidden="1">
      <c r="C3461" s="169"/>
      <c r="D3461" s="169"/>
      <c r="F3461" s="193"/>
      <c r="G3461" s="194"/>
      <c r="I3461" s="194"/>
    </row>
    <row r="3462" spans="3:9" ht="20.25" hidden="1">
      <c r="C3462" s="169"/>
      <c r="D3462" s="169"/>
      <c r="F3462" s="193"/>
      <c r="G3462" s="194"/>
      <c r="I3462" s="194"/>
    </row>
    <row r="3463" spans="3:9" ht="20.25" hidden="1">
      <c r="C3463" s="169"/>
      <c r="D3463" s="169"/>
      <c r="F3463" s="193"/>
      <c r="G3463" s="194"/>
      <c r="I3463" s="194"/>
    </row>
    <row r="3464" spans="3:9" ht="20.25" hidden="1">
      <c r="C3464" s="169"/>
      <c r="D3464" s="169"/>
      <c r="F3464" s="193"/>
      <c r="G3464" s="194"/>
      <c r="I3464" s="194"/>
    </row>
    <row r="3465" spans="3:9" ht="20.25" hidden="1">
      <c r="C3465" s="169"/>
      <c r="D3465" s="169"/>
      <c r="F3465" s="193"/>
      <c r="G3465" s="194"/>
      <c r="I3465" s="194"/>
    </row>
    <row r="3466" spans="3:9" ht="20.25" hidden="1">
      <c r="C3466" s="169"/>
      <c r="D3466" s="169"/>
      <c r="F3466" s="193"/>
      <c r="G3466" s="194"/>
      <c r="I3466" s="194"/>
    </row>
    <row r="3467" spans="3:9" ht="20.25" hidden="1">
      <c r="C3467" s="169"/>
      <c r="D3467" s="169"/>
      <c r="F3467" s="193"/>
      <c r="G3467" s="194"/>
      <c r="I3467" s="194"/>
    </row>
    <row r="3468" spans="3:9" ht="20.25" hidden="1">
      <c r="C3468" s="169"/>
      <c r="D3468" s="169"/>
      <c r="F3468" s="193"/>
      <c r="G3468" s="194"/>
      <c r="I3468" s="194"/>
    </row>
    <row r="3469" spans="3:9" ht="20.25" hidden="1">
      <c r="C3469" s="169"/>
      <c r="D3469" s="169"/>
      <c r="F3469" s="193"/>
      <c r="G3469" s="194"/>
      <c r="I3469" s="194"/>
    </row>
    <row r="3470" spans="3:9" ht="20.25" hidden="1">
      <c r="C3470" s="169"/>
      <c r="D3470" s="169"/>
      <c r="F3470" s="193"/>
      <c r="G3470" s="194"/>
      <c r="I3470" s="194"/>
    </row>
    <row r="3471" spans="3:9" ht="20.25" hidden="1">
      <c r="C3471" s="169"/>
      <c r="D3471" s="169"/>
      <c r="F3471" s="193"/>
      <c r="G3471" s="194"/>
      <c r="I3471" s="194"/>
    </row>
    <row r="3472" spans="3:9" ht="20.25" hidden="1">
      <c r="C3472" s="169"/>
      <c r="D3472" s="169"/>
      <c r="F3472" s="193"/>
      <c r="G3472" s="194"/>
      <c r="I3472" s="194"/>
    </row>
    <row r="3473" spans="3:9" ht="20.25" hidden="1">
      <c r="C3473" s="169"/>
      <c r="D3473" s="169"/>
      <c r="F3473" s="193"/>
      <c r="G3473" s="194"/>
      <c r="I3473" s="194"/>
    </row>
    <row r="3474" spans="3:9" ht="20.25" hidden="1">
      <c r="C3474" s="169"/>
      <c r="D3474" s="169"/>
      <c r="F3474" s="193"/>
      <c r="G3474" s="194"/>
      <c r="I3474" s="194"/>
    </row>
    <row r="3475" spans="3:9" ht="20.25" hidden="1">
      <c r="C3475" s="169"/>
      <c r="D3475" s="169"/>
      <c r="F3475" s="193"/>
      <c r="G3475" s="194"/>
      <c r="I3475" s="194"/>
    </row>
    <row r="3476" spans="3:9" ht="20.25" hidden="1">
      <c r="C3476" s="169"/>
      <c r="D3476" s="169"/>
      <c r="F3476" s="193"/>
      <c r="G3476" s="194"/>
      <c r="I3476" s="194"/>
    </row>
    <row r="3477" spans="3:9" ht="20.25" hidden="1">
      <c r="C3477" s="169"/>
      <c r="D3477" s="169"/>
      <c r="F3477" s="193"/>
      <c r="G3477" s="194"/>
      <c r="I3477" s="194"/>
    </row>
    <row r="3478" spans="3:9" ht="20.25" hidden="1">
      <c r="C3478" s="169"/>
      <c r="D3478" s="169"/>
      <c r="F3478" s="193"/>
      <c r="G3478" s="194"/>
      <c r="I3478" s="194"/>
    </row>
    <row r="3479" spans="3:9" ht="20.25" hidden="1">
      <c r="C3479" s="169"/>
      <c r="D3479" s="169"/>
      <c r="F3479" s="193"/>
      <c r="G3479" s="194"/>
      <c r="I3479" s="194"/>
    </row>
    <row r="3480" spans="3:9" ht="20.25" hidden="1">
      <c r="C3480" s="169"/>
      <c r="D3480" s="169"/>
      <c r="F3480" s="193"/>
      <c r="G3480" s="194"/>
      <c r="I3480" s="194"/>
    </row>
    <row r="3481" spans="3:9" ht="20.25" hidden="1">
      <c r="C3481" s="169"/>
      <c r="D3481" s="169"/>
      <c r="F3481" s="193"/>
      <c r="G3481" s="194"/>
      <c r="I3481" s="194"/>
    </row>
    <row r="3482" spans="3:9" ht="20.25" hidden="1">
      <c r="C3482" s="169"/>
      <c r="D3482" s="169"/>
      <c r="F3482" s="193"/>
      <c r="G3482" s="194"/>
      <c r="I3482" s="194"/>
    </row>
    <row r="3483" spans="3:9" ht="20.25" hidden="1">
      <c r="C3483" s="169"/>
      <c r="D3483" s="169"/>
      <c r="F3483" s="193"/>
      <c r="G3483" s="194"/>
      <c r="I3483" s="194"/>
    </row>
    <row r="3484" spans="3:9" ht="20.25" hidden="1">
      <c r="C3484" s="169"/>
      <c r="D3484" s="169"/>
      <c r="F3484" s="193"/>
      <c r="G3484" s="194"/>
      <c r="I3484" s="194"/>
    </row>
    <row r="3485" spans="3:9" ht="20.25" hidden="1">
      <c r="C3485" s="169"/>
      <c r="D3485" s="169"/>
      <c r="F3485" s="193"/>
      <c r="G3485" s="194"/>
      <c r="I3485" s="194"/>
    </row>
    <row r="3486" spans="3:9" ht="20.25" hidden="1">
      <c r="C3486" s="169"/>
      <c r="D3486" s="169"/>
      <c r="F3486" s="193"/>
      <c r="G3486" s="194"/>
      <c r="I3486" s="194"/>
    </row>
    <row r="3487" spans="3:9" ht="20.25" hidden="1">
      <c r="C3487" s="169"/>
      <c r="D3487" s="169"/>
      <c r="F3487" s="193"/>
      <c r="G3487" s="194"/>
      <c r="I3487" s="194"/>
    </row>
    <row r="3488" spans="3:9" ht="20.25" hidden="1">
      <c r="C3488" s="169"/>
      <c r="D3488" s="169"/>
      <c r="F3488" s="193"/>
      <c r="G3488" s="194"/>
      <c r="I3488" s="194"/>
    </row>
    <row r="3489" spans="3:9" ht="20.25" hidden="1">
      <c r="C3489" s="169"/>
      <c r="D3489" s="169"/>
      <c r="F3489" s="193"/>
      <c r="G3489" s="194"/>
      <c r="I3489" s="194"/>
    </row>
    <row r="3490" spans="3:9" ht="20.25" hidden="1">
      <c r="C3490" s="169"/>
      <c r="D3490" s="169"/>
      <c r="F3490" s="193"/>
      <c r="G3490" s="194"/>
      <c r="I3490" s="194"/>
    </row>
    <row r="3491" spans="3:9" ht="20.25" hidden="1">
      <c r="C3491" s="169"/>
      <c r="D3491" s="169"/>
      <c r="F3491" s="193"/>
      <c r="G3491" s="194"/>
      <c r="I3491" s="194"/>
    </row>
    <row r="3492" spans="3:9" ht="20.25" hidden="1">
      <c r="C3492" s="169"/>
      <c r="D3492" s="169"/>
      <c r="F3492" s="193"/>
      <c r="G3492" s="194"/>
      <c r="I3492" s="194"/>
    </row>
    <row r="3493" spans="3:9" ht="20.25" hidden="1">
      <c r="C3493" s="169"/>
      <c r="D3493" s="169"/>
      <c r="F3493" s="193"/>
      <c r="G3493" s="194"/>
      <c r="I3493" s="194"/>
    </row>
    <row r="3494" spans="3:9" ht="20.25" hidden="1">
      <c r="C3494" s="169"/>
      <c r="D3494" s="169"/>
      <c r="F3494" s="193"/>
      <c r="G3494" s="194"/>
      <c r="I3494" s="194"/>
    </row>
    <row r="3495" spans="3:9" ht="20.25" hidden="1">
      <c r="C3495" s="169"/>
      <c r="D3495" s="169"/>
      <c r="F3495" s="193"/>
      <c r="G3495" s="194"/>
      <c r="I3495" s="194"/>
    </row>
    <row r="3496" spans="3:9" ht="20.25" hidden="1">
      <c r="C3496" s="169"/>
      <c r="D3496" s="169"/>
      <c r="F3496" s="193"/>
      <c r="G3496" s="194"/>
      <c r="I3496" s="194"/>
    </row>
    <row r="3497" spans="3:9" ht="20.25" hidden="1">
      <c r="C3497" s="169"/>
      <c r="D3497" s="169"/>
      <c r="F3497" s="193"/>
      <c r="G3497" s="194"/>
      <c r="I3497" s="194"/>
    </row>
    <row r="3498" spans="3:9" ht="20.25" hidden="1">
      <c r="C3498" s="169"/>
      <c r="D3498" s="169"/>
      <c r="F3498" s="193"/>
      <c r="G3498" s="194"/>
      <c r="I3498" s="194"/>
    </row>
    <row r="3499" spans="3:9" ht="20.25" hidden="1">
      <c r="C3499" s="169"/>
      <c r="D3499" s="169"/>
      <c r="F3499" s="193"/>
      <c r="G3499" s="194"/>
      <c r="I3499" s="194"/>
    </row>
    <row r="3500" spans="3:9" ht="20.25" hidden="1">
      <c r="C3500" s="169"/>
      <c r="D3500" s="169"/>
      <c r="F3500" s="193"/>
      <c r="G3500" s="194"/>
      <c r="I3500" s="194"/>
    </row>
    <row r="3501" spans="3:9" ht="20.25" hidden="1">
      <c r="C3501" s="169"/>
      <c r="D3501" s="169"/>
      <c r="F3501" s="193"/>
      <c r="G3501" s="194"/>
      <c r="I3501" s="194"/>
    </row>
    <row r="3502" spans="3:9" ht="20.25" hidden="1">
      <c r="C3502" s="169"/>
      <c r="D3502" s="169"/>
      <c r="F3502" s="193"/>
      <c r="G3502" s="194"/>
      <c r="I3502" s="194"/>
    </row>
    <row r="3503" spans="3:9" ht="20.25" hidden="1">
      <c r="C3503" s="169"/>
      <c r="D3503" s="169"/>
      <c r="F3503" s="193"/>
      <c r="G3503" s="194"/>
      <c r="I3503" s="194"/>
    </row>
    <row r="3504" spans="3:9" ht="20.25" hidden="1">
      <c r="C3504" s="169"/>
      <c r="D3504" s="169"/>
      <c r="F3504" s="193"/>
      <c r="G3504" s="194"/>
      <c r="I3504" s="194"/>
    </row>
    <row r="3505" spans="3:9" ht="20.25" hidden="1">
      <c r="C3505" s="169"/>
      <c r="D3505" s="169"/>
      <c r="F3505" s="193"/>
      <c r="G3505" s="194"/>
      <c r="I3505" s="194"/>
    </row>
    <row r="3506" spans="3:9" ht="20.25" hidden="1">
      <c r="C3506" s="169"/>
      <c r="D3506" s="169"/>
      <c r="F3506" s="193"/>
      <c r="G3506" s="194"/>
      <c r="I3506" s="194"/>
    </row>
    <row r="3507" spans="3:9" ht="20.25" hidden="1">
      <c r="C3507" s="169"/>
      <c r="D3507" s="169"/>
      <c r="F3507" s="193"/>
      <c r="G3507" s="194"/>
      <c r="I3507" s="194"/>
    </row>
    <row r="3508" spans="3:9" ht="20.25" hidden="1">
      <c r="C3508" s="169"/>
      <c r="D3508" s="169"/>
      <c r="F3508" s="193"/>
      <c r="G3508" s="194"/>
      <c r="I3508" s="194"/>
    </row>
    <row r="3509" spans="3:9" ht="20.25" hidden="1">
      <c r="C3509" s="169"/>
      <c r="D3509" s="169"/>
      <c r="F3509" s="193"/>
      <c r="G3509" s="194"/>
      <c r="I3509" s="194"/>
    </row>
    <row r="3510" spans="3:9" ht="20.25" hidden="1">
      <c r="C3510" s="169"/>
      <c r="D3510" s="169"/>
      <c r="F3510" s="193"/>
      <c r="G3510" s="194"/>
      <c r="I3510" s="194"/>
    </row>
    <row r="3511" spans="3:9" ht="20.25" hidden="1">
      <c r="C3511" s="169"/>
      <c r="D3511" s="169"/>
      <c r="F3511" s="193"/>
      <c r="G3511" s="194"/>
      <c r="I3511" s="194"/>
    </row>
    <row r="3512" spans="3:9" ht="20.25" hidden="1">
      <c r="C3512" s="169"/>
      <c r="D3512" s="169"/>
      <c r="F3512" s="193"/>
      <c r="G3512" s="194"/>
      <c r="I3512" s="194"/>
    </row>
    <row r="3513" spans="3:9" ht="20.25" hidden="1">
      <c r="C3513" s="169"/>
      <c r="D3513" s="169"/>
      <c r="F3513" s="193"/>
      <c r="G3513" s="194"/>
      <c r="I3513" s="194"/>
    </row>
    <row r="3514" spans="3:9" ht="20.25" hidden="1">
      <c r="C3514" s="169"/>
      <c r="D3514" s="169"/>
      <c r="F3514" s="193"/>
      <c r="G3514" s="194"/>
      <c r="I3514" s="194"/>
    </row>
    <row r="3515" spans="3:9" ht="20.25" hidden="1">
      <c r="C3515" s="169"/>
      <c r="D3515" s="169"/>
      <c r="F3515" s="193"/>
      <c r="G3515" s="194"/>
      <c r="I3515" s="194"/>
    </row>
    <row r="3516" spans="3:9" ht="20.25" hidden="1">
      <c r="C3516" s="169"/>
      <c r="D3516" s="169"/>
      <c r="F3516" s="193"/>
      <c r="G3516" s="194"/>
      <c r="I3516" s="194"/>
    </row>
    <row r="3517" spans="3:9" ht="20.25" hidden="1">
      <c r="C3517" s="169"/>
      <c r="D3517" s="169"/>
      <c r="F3517" s="193"/>
      <c r="G3517" s="194"/>
      <c r="I3517" s="194"/>
    </row>
    <row r="3518" spans="3:9" ht="20.25" hidden="1">
      <c r="C3518" s="169"/>
      <c r="D3518" s="169"/>
      <c r="F3518" s="193"/>
      <c r="G3518" s="194"/>
      <c r="I3518" s="194"/>
    </row>
    <row r="3519" spans="3:9" ht="20.25" hidden="1">
      <c r="C3519" s="169"/>
      <c r="D3519" s="169"/>
      <c r="F3519" s="193"/>
      <c r="G3519" s="194"/>
      <c r="I3519" s="194"/>
    </row>
    <row r="3520" spans="3:9" ht="20.25" hidden="1">
      <c r="C3520" s="169"/>
      <c r="D3520" s="169"/>
      <c r="F3520" s="193"/>
      <c r="G3520" s="194"/>
      <c r="I3520" s="194"/>
    </row>
    <row r="3521" spans="3:9" ht="20.25" hidden="1">
      <c r="C3521" s="169"/>
      <c r="D3521" s="169"/>
      <c r="F3521" s="193"/>
      <c r="G3521" s="194"/>
      <c r="I3521" s="194"/>
    </row>
    <row r="3522" spans="3:9" ht="20.25" hidden="1">
      <c r="C3522" s="169"/>
      <c r="D3522" s="169"/>
      <c r="F3522" s="193"/>
      <c r="G3522" s="194"/>
      <c r="I3522" s="194"/>
    </row>
    <row r="3523" spans="3:9" ht="20.25" hidden="1">
      <c r="C3523" s="169"/>
      <c r="D3523" s="169"/>
      <c r="F3523" s="193"/>
      <c r="G3523" s="194"/>
      <c r="I3523" s="194"/>
    </row>
    <row r="3524" spans="3:9" ht="20.25" hidden="1">
      <c r="C3524" s="169"/>
      <c r="D3524" s="169"/>
      <c r="F3524" s="193"/>
      <c r="G3524" s="194"/>
      <c r="I3524" s="194"/>
    </row>
    <row r="3525" spans="3:9" ht="20.25" hidden="1">
      <c r="C3525" s="169"/>
      <c r="D3525" s="169"/>
      <c r="F3525" s="193"/>
      <c r="G3525" s="194"/>
      <c r="I3525" s="194"/>
    </row>
    <row r="3526" spans="3:9" ht="20.25" hidden="1">
      <c r="C3526" s="169"/>
      <c r="D3526" s="169"/>
      <c r="F3526" s="193"/>
      <c r="G3526" s="194"/>
      <c r="I3526" s="194"/>
    </row>
    <row r="3527" spans="3:9" ht="20.25" hidden="1">
      <c r="C3527" s="169"/>
      <c r="D3527" s="169"/>
      <c r="F3527" s="193"/>
      <c r="G3527" s="194"/>
      <c r="I3527" s="194"/>
    </row>
    <row r="3528" spans="3:9" ht="20.25" hidden="1">
      <c r="C3528" s="169"/>
      <c r="D3528" s="169"/>
      <c r="F3528" s="193"/>
      <c r="G3528" s="194"/>
      <c r="I3528" s="194"/>
    </row>
    <row r="3529" spans="3:9" ht="20.25" hidden="1">
      <c r="C3529" s="169"/>
      <c r="D3529" s="169"/>
      <c r="F3529" s="193"/>
      <c r="G3529" s="194"/>
      <c r="I3529" s="194"/>
    </row>
    <row r="3530" spans="3:9" ht="20.25" hidden="1">
      <c r="C3530" s="169"/>
      <c r="D3530" s="169"/>
      <c r="F3530" s="193"/>
      <c r="G3530" s="194"/>
      <c r="I3530" s="194"/>
    </row>
    <row r="3531" spans="3:9" ht="20.25" hidden="1">
      <c r="C3531" s="169"/>
      <c r="D3531" s="169"/>
      <c r="F3531" s="193"/>
      <c r="G3531" s="194"/>
      <c r="I3531" s="194"/>
    </row>
    <row r="3532" spans="3:9" ht="20.25" hidden="1">
      <c r="C3532" s="169"/>
      <c r="D3532" s="169"/>
      <c r="F3532" s="193"/>
      <c r="G3532" s="194"/>
      <c r="I3532" s="194"/>
    </row>
    <row r="3533" spans="3:9" ht="20.25" hidden="1">
      <c r="C3533" s="169"/>
      <c r="D3533" s="169"/>
      <c r="F3533" s="193"/>
      <c r="G3533" s="194"/>
      <c r="I3533" s="194"/>
    </row>
    <row r="3534" spans="3:9" ht="20.25" hidden="1">
      <c r="C3534" s="169"/>
      <c r="D3534" s="169"/>
      <c r="F3534" s="193"/>
      <c r="G3534" s="194"/>
      <c r="I3534" s="194"/>
    </row>
    <row r="3535" spans="3:9" ht="20.25" hidden="1">
      <c r="C3535" s="169"/>
      <c r="D3535" s="169"/>
      <c r="F3535" s="193"/>
      <c r="G3535" s="194"/>
      <c r="I3535" s="194"/>
    </row>
    <row r="3536" spans="3:9" ht="20.25" hidden="1">
      <c r="C3536" s="169"/>
      <c r="D3536" s="169"/>
      <c r="F3536" s="193"/>
      <c r="G3536" s="194"/>
      <c r="I3536" s="194"/>
    </row>
    <row r="3537" spans="3:9" ht="20.25" hidden="1">
      <c r="C3537" s="169"/>
      <c r="D3537" s="169"/>
      <c r="F3537" s="193"/>
      <c r="G3537" s="194"/>
      <c r="I3537" s="194"/>
    </row>
    <row r="3538" spans="3:9" ht="20.25" hidden="1">
      <c r="C3538" s="169"/>
      <c r="D3538" s="169"/>
      <c r="F3538" s="193"/>
      <c r="G3538" s="194"/>
      <c r="I3538" s="194"/>
    </row>
    <row r="3539" spans="3:9" ht="20.25" hidden="1">
      <c r="C3539" s="169"/>
      <c r="D3539" s="169"/>
      <c r="F3539" s="193"/>
      <c r="G3539" s="194"/>
      <c r="I3539" s="194"/>
    </row>
    <row r="3540" spans="3:9" ht="20.25" hidden="1">
      <c r="C3540" s="169"/>
      <c r="D3540" s="169"/>
      <c r="F3540" s="193"/>
      <c r="G3540" s="194"/>
      <c r="I3540" s="194"/>
    </row>
    <row r="3541" spans="3:9" ht="20.25" hidden="1">
      <c r="C3541" s="169"/>
      <c r="D3541" s="169"/>
      <c r="F3541" s="193"/>
      <c r="G3541" s="194"/>
      <c r="I3541" s="194"/>
    </row>
    <row r="3542" spans="3:9" ht="20.25" hidden="1">
      <c r="C3542" s="169"/>
      <c r="D3542" s="169"/>
      <c r="F3542" s="193"/>
      <c r="G3542" s="194"/>
      <c r="I3542" s="194"/>
    </row>
    <row r="3543" spans="3:9" ht="20.25" hidden="1">
      <c r="C3543" s="169"/>
      <c r="D3543" s="169"/>
      <c r="F3543" s="193"/>
      <c r="G3543" s="194"/>
      <c r="I3543" s="194"/>
    </row>
    <row r="3544" spans="3:9" ht="20.25" hidden="1">
      <c r="C3544" s="169"/>
      <c r="D3544" s="169"/>
      <c r="F3544" s="193"/>
      <c r="G3544" s="194"/>
      <c r="I3544" s="194"/>
    </row>
    <row r="3545" spans="3:9" ht="20.25" hidden="1">
      <c r="C3545" s="169"/>
      <c r="D3545" s="169"/>
      <c r="F3545" s="193"/>
      <c r="G3545" s="194"/>
      <c r="I3545" s="194"/>
    </row>
    <row r="3546" spans="3:9" ht="20.25" hidden="1">
      <c r="C3546" s="169"/>
      <c r="D3546" s="169"/>
      <c r="F3546" s="193"/>
      <c r="G3546" s="194"/>
      <c r="I3546" s="194"/>
    </row>
    <row r="3547" spans="3:9" ht="20.25" hidden="1">
      <c r="C3547" s="169"/>
      <c r="D3547" s="169"/>
      <c r="F3547" s="193"/>
      <c r="G3547" s="194"/>
      <c r="I3547" s="194"/>
    </row>
    <row r="3548" spans="3:9" ht="20.25" hidden="1">
      <c r="C3548" s="169"/>
      <c r="D3548" s="169"/>
      <c r="F3548" s="193"/>
      <c r="G3548" s="194"/>
      <c r="I3548" s="194"/>
    </row>
    <row r="3549" spans="3:9" ht="20.25" hidden="1">
      <c r="C3549" s="169"/>
      <c r="D3549" s="169"/>
      <c r="F3549" s="193"/>
      <c r="G3549" s="194"/>
      <c r="I3549" s="194"/>
    </row>
    <row r="3550" spans="3:9" ht="20.25" hidden="1">
      <c r="C3550" s="169"/>
      <c r="D3550" s="169"/>
      <c r="F3550" s="193"/>
      <c r="G3550" s="194"/>
      <c r="I3550" s="194"/>
    </row>
    <row r="3551" spans="3:9" ht="20.25" hidden="1">
      <c r="C3551" s="169"/>
      <c r="D3551" s="169"/>
      <c r="F3551" s="193"/>
      <c r="G3551" s="194"/>
      <c r="I3551" s="194"/>
    </row>
    <row r="3552" spans="3:9" ht="20.25" hidden="1">
      <c r="C3552" s="169"/>
      <c r="D3552" s="169"/>
      <c r="F3552" s="193"/>
      <c r="G3552" s="194"/>
      <c r="I3552" s="194"/>
    </row>
    <row r="3553" spans="3:9" ht="20.25" hidden="1">
      <c r="C3553" s="169"/>
      <c r="D3553" s="169"/>
      <c r="F3553" s="193"/>
      <c r="G3553" s="194"/>
      <c r="I3553" s="194"/>
    </row>
    <row r="3554" spans="3:9" ht="20.25" hidden="1">
      <c r="C3554" s="169"/>
      <c r="D3554" s="169"/>
      <c r="F3554" s="193"/>
      <c r="G3554" s="194"/>
      <c r="I3554" s="194"/>
    </row>
    <row r="3555" spans="3:9" ht="20.25" hidden="1">
      <c r="C3555" s="169"/>
      <c r="D3555" s="169"/>
      <c r="F3555" s="193"/>
      <c r="G3555" s="194"/>
      <c r="I3555" s="194"/>
    </row>
    <row r="3556" spans="3:9" ht="20.25" hidden="1">
      <c r="C3556" s="169"/>
      <c r="D3556" s="169"/>
      <c r="F3556" s="193"/>
      <c r="G3556" s="194"/>
      <c r="I3556" s="194"/>
    </row>
    <row r="3557" spans="3:9" ht="20.25" hidden="1">
      <c r="C3557" s="169"/>
      <c r="D3557" s="169"/>
      <c r="F3557" s="193"/>
      <c r="G3557" s="194"/>
      <c r="I3557" s="194"/>
    </row>
    <row r="3558" spans="3:9" ht="20.25" hidden="1">
      <c r="C3558" s="169"/>
      <c r="D3558" s="169"/>
      <c r="F3558" s="193"/>
      <c r="G3558" s="194"/>
      <c r="I3558" s="194"/>
    </row>
    <row r="3559" spans="3:9" ht="20.25" hidden="1">
      <c r="C3559" s="169"/>
      <c r="D3559" s="169"/>
      <c r="F3559" s="193"/>
      <c r="G3559" s="194"/>
      <c r="I3559" s="194"/>
    </row>
    <row r="3560" spans="3:9" ht="20.25" hidden="1">
      <c r="C3560" s="169"/>
      <c r="D3560" s="169"/>
      <c r="F3560" s="193"/>
      <c r="G3560" s="194"/>
      <c r="I3560" s="194"/>
    </row>
    <row r="3561" spans="3:9" ht="20.25" hidden="1">
      <c r="C3561" s="169"/>
      <c r="D3561" s="169"/>
      <c r="F3561" s="193"/>
      <c r="G3561" s="194"/>
      <c r="I3561" s="194"/>
    </row>
    <row r="3562" spans="3:9" ht="20.25" hidden="1">
      <c r="C3562" s="169"/>
      <c r="D3562" s="169"/>
      <c r="F3562" s="193"/>
      <c r="G3562" s="194"/>
      <c r="I3562" s="194"/>
    </row>
    <row r="3563" spans="3:9" ht="20.25" hidden="1">
      <c r="C3563" s="169"/>
      <c r="D3563" s="169"/>
      <c r="F3563" s="193"/>
      <c r="G3563" s="194"/>
      <c r="I3563" s="194"/>
    </row>
    <row r="3564" spans="3:9" ht="20.25" hidden="1">
      <c r="C3564" s="169"/>
      <c r="D3564" s="169"/>
      <c r="F3564" s="193"/>
      <c r="G3564" s="194"/>
      <c r="I3564" s="194"/>
    </row>
    <row r="3565" spans="3:9" ht="20.25" hidden="1">
      <c r="C3565" s="169"/>
      <c r="D3565" s="169"/>
      <c r="F3565" s="193"/>
      <c r="G3565" s="194"/>
      <c r="I3565" s="194"/>
    </row>
    <row r="3566" spans="3:9" ht="20.25" hidden="1">
      <c r="C3566" s="169"/>
      <c r="D3566" s="169"/>
      <c r="F3566" s="193"/>
      <c r="G3566" s="194"/>
      <c r="I3566" s="194"/>
    </row>
    <row r="3567" spans="3:9" ht="20.25" hidden="1">
      <c r="C3567" s="169"/>
      <c r="D3567" s="169"/>
      <c r="F3567" s="193"/>
      <c r="G3567" s="194"/>
      <c r="I3567" s="194"/>
    </row>
    <row r="3568" spans="3:9" ht="20.25" hidden="1">
      <c r="C3568" s="169"/>
      <c r="D3568" s="169"/>
      <c r="F3568" s="193"/>
      <c r="G3568" s="194"/>
      <c r="I3568" s="194"/>
    </row>
    <row r="3569" spans="3:9" ht="20.25" hidden="1">
      <c r="C3569" s="169"/>
      <c r="D3569" s="169"/>
      <c r="F3569" s="193"/>
      <c r="G3569" s="194"/>
      <c r="I3569" s="194"/>
    </row>
    <row r="3570" spans="3:9" ht="20.25" hidden="1">
      <c r="C3570" s="169"/>
      <c r="D3570" s="169"/>
      <c r="F3570" s="193"/>
      <c r="G3570" s="194"/>
      <c r="I3570" s="194"/>
    </row>
    <row r="3571" spans="3:9" ht="20.25" hidden="1">
      <c r="C3571" s="169"/>
      <c r="D3571" s="169"/>
      <c r="F3571" s="193"/>
      <c r="G3571" s="194"/>
      <c r="I3571" s="194"/>
    </row>
    <row r="3572" spans="3:9" ht="20.25" hidden="1">
      <c r="C3572" s="169"/>
      <c r="D3572" s="169"/>
      <c r="F3572" s="193"/>
      <c r="G3572" s="194"/>
      <c r="I3572" s="194"/>
    </row>
    <row r="3573" spans="3:9" ht="20.25" hidden="1">
      <c r="C3573" s="169"/>
      <c r="D3573" s="169"/>
      <c r="F3573" s="193"/>
      <c r="G3573" s="194"/>
      <c r="I3573" s="194"/>
    </row>
    <row r="3574" spans="3:9" ht="20.25" hidden="1">
      <c r="C3574" s="169"/>
      <c r="D3574" s="169"/>
      <c r="F3574" s="193"/>
      <c r="G3574" s="194"/>
      <c r="I3574" s="194"/>
    </row>
    <row r="3575" spans="3:9" ht="20.25" hidden="1">
      <c r="C3575" s="169"/>
      <c r="D3575" s="169"/>
      <c r="F3575" s="193"/>
      <c r="G3575" s="194"/>
      <c r="I3575" s="194"/>
    </row>
    <row r="3576" spans="3:9" ht="20.25" hidden="1">
      <c r="C3576" s="169"/>
      <c r="D3576" s="169"/>
      <c r="F3576" s="193"/>
      <c r="G3576" s="194"/>
      <c r="I3576" s="194"/>
    </row>
    <row r="3577" spans="3:9" ht="20.25" hidden="1">
      <c r="C3577" s="169"/>
      <c r="D3577" s="169"/>
      <c r="F3577" s="193"/>
      <c r="G3577" s="194"/>
      <c r="I3577" s="194"/>
    </row>
    <row r="3578" spans="3:9" ht="20.25" hidden="1">
      <c r="C3578" s="169"/>
      <c r="D3578" s="169"/>
      <c r="F3578" s="193"/>
      <c r="G3578" s="194"/>
      <c r="I3578" s="194"/>
    </row>
    <row r="3579" spans="3:9" ht="20.25" hidden="1">
      <c r="C3579" s="169"/>
      <c r="D3579" s="169"/>
      <c r="F3579" s="193"/>
      <c r="G3579" s="194"/>
      <c r="I3579" s="194"/>
    </row>
    <row r="3580" spans="3:9" ht="20.25" hidden="1">
      <c r="C3580" s="169"/>
      <c r="D3580" s="169"/>
      <c r="F3580" s="193"/>
      <c r="G3580" s="194"/>
      <c r="I3580" s="194"/>
    </row>
    <row r="3581" spans="3:9" ht="20.25" hidden="1">
      <c r="C3581" s="169"/>
      <c r="D3581" s="169"/>
      <c r="F3581" s="193"/>
      <c r="G3581" s="194"/>
      <c r="I3581" s="194"/>
    </row>
    <row r="3582" spans="3:9" ht="20.25" hidden="1">
      <c r="C3582" s="169"/>
      <c r="D3582" s="169"/>
      <c r="F3582" s="193"/>
      <c r="G3582" s="194"/>
      <c r="I3582" s="194"/>
    </row>
    <row r="3583" spans="3:9" ht="20.25" hidden="1">
      <c r="C3583" s="169"/>
      <c r="D3583" s="169"/>
      <c r="F3583" s="193"/>
      <c r="G3583" s="194"/>
      <c r="I3583" s="194"/>
    </row>
    <row r="3584" spans="3:9" ht="20.25" hidden="1">
      <c r="C3584" s="169"/>
      <c r="D3584" s="169"/>
      <c r="F3584" s="193"/>
      <c r="G3584" s="194"/>
      <c r="I3584" s="194"/>
    </row>
    <row r="3585" spans="3:9" ht="20.25" hidden="1">
      <c r="C3585" s="169"/>
      <c r="D3585" s="169"/>
      <c r="F3585" s="193"/>
      <c r="G3585" s="194"/>
      <c r="I3585" s="194"/>
    </row>
    <row r="3586" spans="3:9" ht="20.25" hidden="1">
      <c r="C3586" s="169"/>
      <c r="D3586" s="169"/>
      <c r="F3586" s="193"/>
      <c r="G3586" s="194"/>
      <c r="I3586" s="194"/>
    </row>
    <row r="3587" spans="3:9" ht="20.25" hidden="1">
      <c r="C3587" s="169"/>
      <c r="D3587" s="169"/>
      <c r="F3587" s="193"/>
      <c r="G3587" s="194"/>
      <c r="I3587" s="194"/>
    </row>
    <row r="3588" spans="3:9" ht="20.25" hidden="1">
      <c r="C3588" s="169"/>
      <c r="D3588" s="169"/>
      <c r="F3588" s="193"/>
      <c r="G3588" s="194"/>
      <c r="I3588" s="194"/>
    </row>
    <row r="3589" spans="3:9" ht="20.25" hidden="1">
      <c r="C3589" s="169"/>
      <c r="D3589" s="169"/>
      <c r="F3589" s="193"/>
      <c r="G3589" s="194"/>
      <c r="I3589" s="194"/>
    </row>
    <row r="3590" spans="3:9" ht="20.25" hidden="1">
      <c r="C3590" s="169"/>
      <c r="D3590" s="169"/>
      <c r="F3590" s="193"/>
      <c r="G3590" s="194"/>
      <c r="I3590" s="194"/>
    </row>
    <row r="3591" spans="3:9" ht="20.25" hidden="1">
      <c r="C3591" s="169"/>
      <c r="D3591" s="169"/>
      <c r="F3591" s="193"/>
      <c r="G3591" s="194"/>
      <c r="I3591" s="194"/>
    </row>
    <row r="3592" spans="3:9" ht="20.25" hidden="1">
      <c r="C3592" s="169"/>
      <c r="D3592" s="169"/>
      <c r="F3592" s="193"/>
      <c r="G3592" s="194"/>
      <c r="I3592" s="194"/>
    </row>
    <row r="3593" spans="3:9" ht="20.25" hidden="1">
      <c r="C3593" s="169"/>
      <c r="D3593" s="169"/>
      <c r="F3593" s="193"/>
      <c r="G3593" s="194"/>
      <c r="I3593" s="194"/>
    </row>
    <row r="3594" spans="3:9" ht="20.25" hidden="1">
      <c r="C3594" s="169"/>
      <c r="D3594" s="169"/>
      <c r="F3594" s="193"/>
      <c r="G3594" s="194"/>
      <c r="I3594" s="194"/>
    </row>
    <row r="3595" spans="3:9" ht="20.25" hidden="1">
      <c r="C3595" s="169"/>
      <c r="D3595" s="169"/>
      <c r="F3595" s="193"/>
      <c r="G3595" s="194"/>
      <c r="I3595" s="194"/>
    </row>
    <row r="3596" spans="3:9" ht="20.25" hidden="1">
      <c r="C3596" s="169"/>
      <c r="D3596" s="169"/>
      <c r="F3596" s="193"/>
      <c r="G3596" s="194"/>
      <c r="I3596" s="194"/>
    </row>
    <row r="3597" spans="3:9" ht="20.25" hidden="1">
      <c r="C3597" s="169"/>
      <c r="D3597" s="169"/>
      <c r="F3597" s="193"/>
      <c r="G3597" s="194"/>
      <c r="I3597" s="194"/>
    </row>
    <row r="3598" spans="3:9" ht="20.25" hidden="1">
      <c r="C3598" s="169"/>
      <c r="D3598" s="169"/>
      <c r="F3598" s="193"/>
      <c r="G3598" s="194"/>
      <c r="I3598" s="194"/>
    </row>
    <row r="3599" spans="3:9" ht="20.25" hidden="1">
      <c r="C3599" s="169"/>
      <c r="D3599" s="169"/>
      <c r="F3599" s="193"/>
      <c r="G3599" s="194"/>
      <c r="I3599" s="194"/>
    </row>
    <row r="3600" spans="3:9" ht="20.25" hidden="1">
      <c r="C3600" s="169"/>
      <c r="D3600" s="169"/>
      <c r="F3600" s="193"/>
      <c r="G3600" s="194"/>
      <c r="I3600" s="194"/>
    </row>
    <row r="3601" spans="3:19" ht="20.25" hidden="1">
      <c r="C3601" s="169"/>
      <c r="D3601" s="169"/>
      <c r="F3601" s="193"/>
      <c r="G3601" s="194"/>
      <c r="I3601" s="194"/>
    </row>
    <row r="3602" spans="3:19" ht="20.25" hidden="1">
      <c r="C3602" s="169"/>
      <c r="D3602" s="169"/>
      <c r="F3602" s="193"/>
      <c r="G3602" s="194"/>
      <c r="I3602" s="194"/>
    </row>
    <row r="3603" spans="3:19" ht="20.25" hidden="1">
      <c r="C3603" s="169"/>
      <c r="D3603" s="169"/>
      <c r="F3603" s="193"/>
      <c r="G3603" s="194"/>
      <c r="I3603" s="194"/>
    </row>
    <row r="3604" spans="3:19" ht="20.25" hidden="1">
      <c r="C3604" s="169"/>
      <c r="D3604" s="169"/>
      <c r="F3604" s="193"/>
      <c r="G3604" s="194"/>
      <c r="I3604" s="194"/>
    </row>
    <row r="3605" spans="3:19" ht="20.25" hidden="1">
      <c r="C3605" s="169"/>
      <c r="D3605" s="169"/>
      <c r="F3605" s="193"/>
      <c r="G3605" s="194"/>
      <c r="I3605" s="194"/>
    </row>
    <row r="3606" spans="3:19" ht="20.25" hidden="1">
      <c r="C3606" s="169"/>
      <c r="D3606" s="169"/>
      <c r="F3606" s="193"/>
      <c r="G3606" s="194"/>
      <c r="I3606" s="194"/>
    </row>
    <row r="3607" spans="3:19" ht="20.25" hidden="1">
      <c r="C3607" s="169"/>
      <c r="D3607" s="169"/>
      <c r="F3607" s="193"/>
      <c r="G3607" s="194"/>
      <c r="I3607" s="194"/>
    </row>
    <row r="3608" spans="3:19" ht="20.25" hidden="1">
      <c r="C3608" s="169"/>
      <c r="D3608" s="169"/>
      <c r="F3608" s="193"/>
      <c r="G3608" s="194"/>
      <c r="I3608" s="194"/>
    </row>
    <row r="3609" spans="3:19" ht="20.25" hidden="1">
      <c r="C3609" s="169"/>
      <c r="D3609" s="169"/>
      <c r="F3609" s="193"/>
      <c r="G3609" s="194"/>
      <c r="I3609" s="194"/>
    </row>
    <row r="3610" spans="3:19" ht="20.25" hidden="1">
      <c r="C3610" s="169"/>
      <c r="D3610" s="169"/>
      <c r="F3610" s="193"/>
      <c r="G3610" s="194"/>
      <c r="I3610" s="194"/>
    </row>
    <row r="3611" spans="3:19" ht="20.25" hidden="1">
      <c r="C3611" s="169"/>
      <c r="D3611" s="169"/>
      <c r="F3611" s="193"/>
      <c r="G3611" s="194"/>
      <c r="I3611" s="194"/>
    </row>
    <row r="3612" spans="3:19" ht="20.25" hidden="1">
      <c r="C3612" s="169"/>
      <c r="D3612" s="169"/>
      <c r="F3612" s="193"/>
      <c r="G3612" s="194"/>
      <c r="I3612" s="194"/>
    </row>
    <row r="3613" spans="3:19" ht="20.25" hidden="1">
      <c r="C3613" s="169"/>
      <c r="D3613" s="169"/>
      <c r="F3613" s="193"/>
      <c r="G3613" s="194"/>
      <c r="I3613" s="194"/>
    </row>
    <row r="3614" spans="3:19" ht="20.25" hidden="1">
      <c r="C3614" s="169"/>
      <c r="D3614" s="169"/>
      <c r="F3614" s="193"/>
      <c r="G3614" s="194"/>
      <c r="I3614" s="194"/>
      <c r="R3614" s="278"/>
      <c r="S3614" s="278"/>
    </row>
    <row r="3615" spans="3:19" ht="20.25" hidden="1">
      <c r="C3615" s="169"/>
      <c r="D3615" s="169"/>
      <c r="F3615" s="193"/>
      <c r="G3615" s="194"/>
      <c r="I3615" s="194"/>
    </row>
    <row r="3616" spans="3:19" ht="20.25" hidden="1">
      <c r="C3616" s="169"/>
      <c r="D3616" s="169"/>
      <c r="F3616" s="193"/>
      <c r="G3616" s="194"/>
      <c r="I3616" s="194"/>
    </row>
    <row r="3617" spans="3:9" ht="20.25" hidden="1">
      <c r="C3617" s="169"/>
      <c r="D3617" s="169"/>
      <c r="F3617" s="193"/>
      <c r="G3617" s="194"/>
      <c r="I3617" s="194"/>
    </row>
    <row r="3618" spans="3:9" ht="20.25" hidden="1">
      <c r="C3618" s="169"/>
      <c r="D3618" s="169"/>
      <c r="F3618" s="193"/>
      <c r="G3618" s="194"/>
      <c r="I3618" s="194"/>
    </row>
    <row r="3619" spans="3:9" ht="20.25" hidden="1">
      <c r="C3619" s="169"/>
      <c r="D3619" s="169"/>
      <c r="F3619" s="193"/>
      <c r="G3619" s="194"/>
      <c r="I3619" s="194"/>
    </row>
    <row r="3620" spans="3:9" ht="20.25" hidden="1">
      <c r="C3620" s="169"/>
      <c r="D3620" s="169"/>
      <c r="F3620" s="193"/>
      <c r="G3620" s="194"/>
      <c r="I3620" s="194"/>
    </row>
    <row r="3621" spans="3:9" ht="20.25" hidden="1">
      <c r="C3621" s="169"/>
      <c r="D3621" s="169"/>
      <c r="F3621" s="193"/>
      <c r="G3621" s="194"/>
      <c r="I3621" s="194"/>
    </row>
    <row r="3622" spans="3:9" ht="20.25" hidden="1">
      <c r="C3622" s="169"/>
      <c r="D3622" s="169"/>
      <c r="F3622" s="193"/>
      <c r="G3622" s="194"/>
      <c r="I3622" s="194"/>
    </row>
    <row r="3623" spans="3:9" ht="20.25" hidden="1">
      <c r="C3623" s="169"/>
      <c r="D3623" s="169"/>
      <c r="F3623" s="193"/>
      <c r="G3623" s="194"/>
      <c r="I3623" s="194"/>
    </row>
    <row r="3624" spans="3:9" ht="20.25" hidden="1">
      <c r="C3624" s="169"/>
      <c r="D3624" s="169"/>
      <c r="F3624" s="193"/>
      <c r="G3624" s="194"/>
      <c r="I3624" s="194"/>
    </row>
    <row r="3625" spans="3:9" ht="20.25" hidden="1">
      <c r="C3625" s="169"/>
      <c r="D3625" s="169"/>
      <c r="F3625" s="193"/>
      <c r="G3625" s="194"/>
      <c r="I3625" s="194"/>
    </row>
    <row r="3626" spans="3:9" ht="20.25" hidden="1">
      <c r="C3626" s="169"/>
      <c r="D3626" s="169"/>
      <c r="F3626" s="193"/>
      <c r="G3626" s="194"/>
      <c r="I3626" s="194"/>
    </row>
    <row r="3627" spans="3:9" ht="20.25" hidden="1">
      <c r="C3627" s="169"/>
      <c r="D3627" s="169"/>
      <c r="F3627" s="193"/>
      <c r="G3627" s="194"/>
      <c r="I3627" s="194"/>
    </row>
    <row r="3628" spans="3:9" ht="20.25" hidden="1">
      <c r="C3628" s="169"/>
      <c r="D3628" s="169"/>
      <c r="F3628" s="193"/>
      <c r="G3628" s="194"/>
      <c r="I3628" s="194"/>
    </row>
    <row r="3629" spans="3:9" ht="20.25" hidden="1">
      <c r="C3629" s="169"/>
      <c r="D3629" s="169"/>
      <c r="F3629" s="193"/>
      <c r="G3629" s="194"/>
      <c r="I3629" s="194"/>
    </row>
    <row r="3630" spans="3:9" ht="20.25" hidden="1">
      <c r="C3630" s="169"/>
      <c r="D3630" s="169"/>
      <c r="F3630" s="193"/>
      <c r="G3630" s="194"/>
      <c r="I3630" s="194"/>
    </row>
    <row r="3631" spans="3:9" ht="20.25" hidden="1">
      <c r="C3631" s="169"/>
      <c r="D3631" s="169"/>
      <c r="F3631" s="193"/>
      <c r="G3631" s="194"/>
      <c r="I3631" s="194"/>
    </row>
    <row r="3632" spans="3:9" ht="20.25" hidden="1">
      <c r="C3632" s="169"/>
      <c r="D3632" s="169"/>
      <c r="F3632" s="193"/>
      <c r="G3632" s="194"/>
      <c r="I3632" s="194"/>
    </row>
    <row r="3633" spans="3:9" ht="20.25" hidden="1">
      <c r="C3633" s="169"/>
      <c r="D3633" s="169"/>
      <c r="F3633" s="193"/>
      <c r="G3633" s="194"/>
      <c r="I3633" s="194"/>
    </row>
    <row r="3634" spans="3:9" ht="20.25" hidden="1">
      <c r="C3634" s="169"/>
      <c r="D3634" s="169"/>
      <c r="F3634" s="193"/>
      <c r="G3634" s="194"/>
      <c r="I3634" s="194"/>
    </row>
    <row r="3635" spans="3:9" ht="20.25" hidden="1">
      <c r="C3635" s="169"/>
      <c r="D3635" s="169"/>
      <c r="F3635" s="193"/>
      <c r="G3635" s="194"/>
      <c r="I3635" s="194"/>
    </row>
    <row r="3636" spans="3:9" ht="20.25" hidden="1">
      <c r="C3636" s="169"/>
      <c r="D3636" s="169"/>
      <c r="F3636" s="193"/>
      <c r="G3636" s="194"/>
      <c r="I3636" s="194"/>
    </row>
    <row r="3637" spans="3:9" ht="20.25" hidden="1">
      <c r="C3637" s="169"/>
      <c r="D3637" s="169"/>
      <c r="F3637" s="193"/>
      <c r="G3637" s="194"/>
      <c r="I3637" s="194"/>
    </row>
    <row r="3638" spans="3:9" ht="20.25" hidden="1">
      <c r="C3638" s="169"/>
      <c r="D3638" s="169"/>
      <c r="F3638" s="193"/>
      <c r="G3638" s="194"/>
      <c r="I3638" s="194"/>
    </row>
    <row r="3639" spans="3:9" ht="20.25" hidden="1">
      <c r="C3639" s="169"/>
      <c r="D3639" s="169"/>
      <c r="F3639" s="193"/>
      <c r="G3639" s="194"/>
      <c r="I3639" s="194"/>
    </row>
    <row r="3640" spans="3:9" ht="20.25" hidden="1">
      <c r="C3640" s="169"/>
      <c r="D3640" s="169"/>
      <c r="F3640" s="193"/>
      <c r="G3640" s="194"/>
      <c r="I3640" s="194"/>
    </row>
    <row r="3641" spans="3:9" ht="20.25" hidden="1">
      <c r="C3641" s="169"/>
      <c r="D3641" s="169"/>
      <c r="F3641" s="193"/>
      <c r="G3641" s="194"/>
      <c r="I3641" s="194"/>
    </row>
    <row r="3642" spans="3:9" ht="20.25" hidden="1">
      <c r="C3642" s="169"/>
      <c r="D3642" s="169"/>
      <c r="F3642" s="193"/>
      <c r="G3642" s="194"/>
      <c r="I3642" s="194"/>
    </row>
    <row r="3643" spans="3:9" ht="20.25" hidden="1">
      <c r="C3643" s="169"/>
      <c r="D3643" s="169"/>
      <c r="F3643" s="193"/>
      <c r="G3643" s="194"/>
      <c r="I3643" s="194"/>
    </row>
    <row r="3644" spans="3:9" ht="20.25" hidden="1">
      <c r="C3644" s="169"/>
      <c r="D3644" s="169"/>
      <c r="F3644" s="193"/>
      <c r="G3644" s="194"/>
      <c r="I3644" s="194"/>
    </row>
    <row r="3645" spans="3:9" ht="20.25" hidden="1">
      <c r="C3645" s="169"/>
      <c r="D3645" s="169"/>
      <c r="F3645" s="193"/>
      <c r="G3645" s="194"/>
      <c r="I3645" s="194"/>
    </row>
    <row r="3646" spans="3:9" ht="20.25" hidden="1">
      <c r="C3646" s="169"/>
      <c r="D3646" s="169"/>
      <c r="F3646" s="193"/>
      <c r="G3646" s="194"/>
      <c r="I3646" s="196"/>
    </row>
    <row r="3647" spans="3:9" ht="20.25" hidden="1">
      <c r="C3647" s="169"/>
      <c r="D3647" s="169"/>
      <c r="F3647" s="193"/>
      <c r="G3647" s="194"/>
      <c r="I3647" s="194"/>
    </row>
    <row r="3648" spans="3:9" ht="20.25" hidden="1">
      <c r="C3648" s="169"/>
      <c r="D3648" s="169"/>
      <c r="F3648" s="193"/>
      <c r="G3648" s="194"/>
      <c r="I3648" s="194"/>
    </row>
    <row r="3649" spans="3:9" ht="20.25" hidden="1">
      <c r="C3649" s="169"/>
      <c r="D3649" s="169"/>
      <c r="F3649" s="193"/>
      <c r="G3649" s="194"/>
      <c r="I3649" s="194"/>
    </row>
    <row r="3650" spans="3:9" ht="20.25" hidden="1">
      <c r="C3650" s="169"/>
      <c r="D3650" s="169"/>
      <c r="F3650" s="193"/>
      <c r="G3650" s="194"/>
      <c r="I3650" s="194"/>
    </row>
    <row r="3651" spans="3:9" ht="20.25" hidden="1">
      <c r="C3651" s="169"/>
      <c r="D3651" s="169"/>
      <c r="F3651" s="193"/>
      <c r="G3651" s="194"/>
      <c r="I3651" s="194"/>
    </row>
    <row r="3652" spans="3:9" ht="20.25" hidden="1">
      <c r="C3652" s="169"/>
      <c r="D3652" s="169"/>
      <c r="F3652" s="193"/>
      <c r="G3652" s="194"/>
      <c r="I3652" s="194"/>
    </row>
    <row r="3653" spans="3:9" ht="20.25" hidden="1">
      <c r="C3653" s="169"/>
      <c r="D3653" s="169"/>
      <c r="F3653" s="193"/>
      <c r="G3653" s="194"/>
      <c r="I3653" s="194"/>
    </row>
    <row r="3654" spans="3:9" ht="20.25" hidden="1">
      <c r="C3654" s="169"/>
      <c r="D3654" s="169"/>
      <c r="F3654" s="193"/>
      <c r="G3654" s="194"/>
      <c r="I3654" s="194"/>
    </row>
    <row r="3655" spans="3:9" ht="20.25" hidden="1">
      <c r="C3655" s="169"/>
      <c r="D3655" s="169"/>
      <c r="F3655" s="193"/>
      <c r="G3655" s="194"/>
      <c r="I3655" s="194"/>
    </row>
    <row r="3656" spans="3:9" ht="20.25" hidden="1">
      <c r="C3656" s="169"/>
      <c r="D3656" s="169"/>
      <c r="F3656" s="193"/>
      <c r="G3656" s="194"/>
      <c r="I3656" s="194"/>
    </row>
    <row r="3657" spans="3:9" ht="20.25" hidden="1">
      <c r="C3657" s="169"/>
      <c r="D3657" s="169"/>
      <c r="F3657" s="193"/>
      <c r="G3657" s="194"/>
      <c r="I3657" s="194"/>
    </row>
    <row r="3658" spans="3:9" ht="20.25" hidden="1">
      <c r="C3658" s="169"/>
      <c r="D3658" s="169"/>
      <c r="F3658" s="193"/>
      <c r="G3658" s="194"/>
      <c r="I3658" s="194"/>
    </row>
    <row r="3659" spans="3:9" ht="20.25" hidden="1">
      <c r="C3659" s="169"/>
      <c r="D3659" s="169"/>
      <c r="F3659" s="193"/>
      <c r="G3659" s="194"/>
      <c r="I3659" s="194"/>
    </row>
    <row r="3660" spans="3:9" ht="20.25" hidden="1">
      <c r="C3660" s="169"/>
      <c r="D3660" s="169"/>
      <c r="F3660" s="193"/>
      <c r="G3660" s="194"/>
      <c r="I3660" s="194"/>
    </row>
    <row r="3661" spans="3:9" ht="20.25" hidden="1">
      <c r="C3661" s="169"/>
      <c r="D3661" s="169"/>
      <c r="F3661" s="193"/>
      <c r="G3661" s="194"/>
      <c r="I3661" s="194"/>
    </row>
    <row r="3662" spans="3:9" ht="20.25" hidden="1">
      <c r="C3662" s="169"/>
      <c r="D3662" s="169"/>
      <c r="F3662" s="193"/>
      <c r="G3662" s="194"/>
      <c r="I3662" s="194"/>
    </row>
    <row r="3663" spans="3:9" ht="20.25" hidden="1">
      <c r="C3663" s="169"/>
      <c r="D3663" s="169"/>
      <c r="F3663" s="193"/>
      <c r="G3663" s="194"/>
      <c r="I3663" s="194"/>
    </row>
    <row r="3664" spans="3:9" ht="20.25" hidden="1">
      <c r="C3664" s="169"/>
      <c r="D3664" s="169"/>
      <c r="F3664" s="193"/>
      <c r="G3664" s="194"/>
      <c r="I3664" s="194"/>
    </row>
    <row r="3665" spans="3:9" ht="20.25" hidden="1">
      <c r="C3665" s="169"/>
      <c r="D3665" s="169"/>
      <c r="F3665" s="193"/>
      <c r="G3665" s="194"/>
      <c r="I3665" s="194"/>
    </row>
    <row r="3666" spans="3:9" ht="20.25" hidden="1">
      <c r="C3666" s="169"/>
      <c r="D3666" s="169"/>
      <c r="F3666" s="193"/>
      <c r="G3666" s="194"/>
      <c r="I3666" s="194"/>
    </row>
    <row r="3667" spans="3:9" ht="20.25" hidden="1">
      <c r="C3667" s="169"/>
      <c r="D3667" s="169"/>
      <c r="F3667" s="193"/>
      <c r="G3667" s="194"/>
      <c r="I3667" s="194"/>
    </row>
    <row r="3668" spans="3:9" ht="20.25" hidden="1">
      <c r="C3668" s="169"/>
      <c r="D3668" s="169"/>
      <c r="F3668" s="193"/>
      <c r="G3668" s="194"/>
      <c r="I3668" s="194"/>
    </row>
    <row r="3669" spans="3:9" ht="20.25" hidden="1">
      <c r="C3669" s="169"/>
      <c r="D3669" s="169"/>
      <c r="F3669" s="193"/>
      <c r="G3669" s="194"/>
      <c r="I3669" s="194"/>
    </row>
    <row r="3670" spans="3:9" ht="20.25" hidden="1">
      <c r="C3670" s="169"/>
      <c r="D3670" s="169"/>
      <c r="F3670" s="193"/>
      <c r="G3670" s="194"/>
      <c r="I3670" s="194"/>
    </row>
    <row r="3671" spans="3:9" ht="20.25" hidden="1">
      <c r="C3671" s="169"/>
      <c r="D3671" s="169"/>
      <c r="F3671" s="193"/>
      <c r="G3671" s="194"/>
      <c r="I3671" s="194"/>
    </row>
    <row r="3672" spans="3:9" ht="20.25" hidden="1">
      <c r="C3672" s="169"/>
      <c r="D3672" s="169"/>
      <c r="F3672" s="193"/>
      <c r="G3672" s="194"/>
      <c r="I3672" s="194"/>
    </row>
    <row r="3673" spans="3:9" ht="20.25" hidden="1">
      <c r="C3673" s="169"/>
      <c r="D3673" s="169"/>
      <c r="F3673" s="193"/>
      <c r="G3673" s="194"/>
      <c r="I3673" s="194"/>
    </row>
    <row r="3674" spans="3:9" ht="20.25" hidden="1">
      <c r="C3674" s="169"/>
      <c r="D3674" s="169"/>
      <c r="F3674" s="193"/>
      <c r="G3674" s="194"/>
      <c r="I3674" s="194"/>
    </row>
    <row r="3675" spans="3:9" ht="20.25" hidden="1">
      <c r="C3675" s="169"/>
      <c r="D3675" s="169"/>
      <c r="F3675" s="193"/>
      <c r="G3675" s="194"/>
      <c r="I3675" s="194"/>
    </row>
    <row r="3676" spans="3:9" ht="20.25" hidden="1">
      <c r="C3676" s="169"/>
      <c r="D3676" s="169"/>
      <c r="F3676" s="193"/>
      <c r="G3676" s="194"/>
      <c r="I3676" s="194"/>
    </row>
    <row r="3677" spans="3:9" ht="20.25" hidden="1">
      <c r="C3677" s="169"/>
      <c r="D3677" s="169"/>
      <c r="F3677" s="193"/>
      <c r="G3677" s="194"/>
      <c r="I3677" s="194"/>
    </row>
    <row r="3678" spans="3:9" ht="20.25" hidden="1">
      <c r="C3678" s="169"/>
      <c r="D3678" s="169"/>
      <c r="F3678" s="193"/>
      <c r="G3678" s="194"/>
      <c r="I3678" s="194"/>
    </row>
    <row r="3679" spans="3:9" ht="20.25" hidden="1">
      <c r="C3679" s="169"/>
      <c r="D3679" s="169"/>
      <c r="F3679" s="193"/>
      <c r="G3679" s="194"/>
      <c r="I3679" s="194"/>
    </row>
    <row r="3680" spans="3:9" ht="20.25" hidden="1">
      <c r="C3680" s="169"/>
      <c r="D3680" s="169"/>
      <c r="F3680" s="193"/>
      <c r="G3680" s="194"/>
      <c r="I3680" s="194"/>
    </row>
    <row r="3681" spans="3:9" ht="20.25" hidden="1">
      <c r="C3681" s="169"/>
      <c r="D3681" s="169"/>
      <c r="F3681" s="193"/>
      <c r="G3681" s="194"/>
      <c r="I3681" s="194"/>
    </row>
    <row r="3682" spans="3:9" ht="20.25" hidden="1">
      <c r="C3682" s="169"/>
      <c r="D3682" s="169"/>
      <c r="F3682" s="193"/>
      <c r="G3682" s="194"/>
      <c r="I3682" s="194"/>
    </row>
    <row r="3683" spans="3:9" ht="20.25" hidden="1">
      <c r="C3683" s="169"/>
      <c r="D3683" s="169"/>
      <c r="F3683" s="193"/>
      <c r="G3683" s="194"/>
      <c r="I3683" s="194"/>
    </row>
    <row r="3684" spans="3:9" ht="20.25" hidden="1">
      <c r="C3684" s="169"/>
      <c r="D3684" s="169"/>
      <c r="F3684" s="193"/>
      <c r="G3684" s="194"/>
      <c r="I3684" s="194"/>
    </row>
    <row r="3685" spans="3:9" ht="20.25" hidden="1">
      <c r="C3685" s="169"/>
      <c r="D3685" s="169"/>
      <c r="F3685" s="193"/>
      <c r="G3685" s="194"/>
      <c r="I3685" s="194"/>
    </row>
    <row r="3686" spans="3:9" ht="20.25" hidden="1">
      <c r="C3686" s="169"/>
      <c r="D3686" s="169"/>
      <c r="F3686" s="193"/>
      <c r="G3686" s="194"/>
      <c r="I3686" s="194"/>
    </row>
    <row r="3687" spans="3:9" ht="20.25" hidden="1">
      <c r="C3687" s="169"/>
      <c r="D3687" s="169"/>
      <c r="F3687" s="193"/>
      <c r="G3687" s="194"/>
      <c r="I3687" s="194"/>
    </row>
    <row r="3688" spans="3:9" ht="20.25" hidden="1">
      <c r="C3688" s="169"/>
      <c r="D3688" s="169"/>
      <c r="F3688" s="193"/>
      <c r="G3688" s="194"/>
      <c r="I3688" s="194"/>
    </row>
    <row r="3689" spans="3:9" ht="20.25" hidden="1">
      <c r="C3689" s="169"/>
      <c r="D3689" s="169"/>
      <c r="F3689" s="193"/>
      <c r="G3689" s="194"/>
      <c r="I3689" s="194"/>
    </row>
    <row r="3690" spans="3:9" ht="20.25" hidden="1">
      <c r="C3690" s="169"/>
      <c r="D3690" s="169"/>
      <c r="F3690" s="193"/>
      <c r="G3690" s="194"/>
      <c r="I3690" s="194"/>
    </row>
    <row r="3691" spans="3:9" ht="20.25" hidden="1">
      <c r="C3691" s="169"/>
      <c r="D3691" s="169"/>
      <c r="F3691" s="193"/>
      <c r="G3691" s="194"/>
      <c r="I3691" s="194"/>
    </row>
    <row r="3692" spans="3:9" ht="20.25" hidden="1">
      <c r="C3692" s="169"/>
      <c r="D3692" s="169"/>
      <c r="F3692" s="193"/>
      <c r="G3692" s="194"/>
      <c r="I3692" s="194"/>
    </row>
    <row r="3693" spans="3:9" ht="20.25" hidden="1">
      <c r="C3693" s="169"/>
      <c r="D3693" s="169"/>
      <c r="F3693" s="193"/>
      <c r="G3693" s="194"/>
      <c r="I3693" s="194"/>
    </row>
    <row r="3694" spans="3:9" ht="20.25" hidden="1">
      <c r="C3694" s="169"/>
      <c r="D3694" s="169"/>
      <c r="F3694" s="193"/>
      <c r="G3694" s="194"/>
      <c r="I3694" s="194"/>
    </row>
    <row r="3695" spans="3:9" ht="20.25" hidden="1">
      <c r="C3695" s="169"/>
      <c r="D3695" s="169"/>
      <c r="F3695" s="193"/>
      <c r="G3695" s="194"/>
      <c r="I3695" s="194"/>
    </row>
    <row r="3696" spans="3:9" ht="20.25" hidden="1">
      <c r="C3696" s="169"/>
      <c r="D3696" s="169"/>
      <c r="F3696" s="193"/>
      <c r="G3696" s="194"/>
      <c r="I3696" s="194"/>
    </row>
    <row r="3697" spans="3:9" ht="20.25" hidden="1">
      <c r="C3697" s="169"/>
      <c r="D3697" s="169"/>
      <c r="F3697" s="193"/>
      <c r="G3697" s="194"/>
      <c r="I3697" s="194"/>
    </row>
    <row r="3698" spans="3:9" ht="20.25" hidden="1">
      <c r="C3698" s="169"/>
      <c r="D3698" s="169"/>
      <c r="F3698" s="193"/>
      <c r="G3698" s="194"/>
      <c r="I3698" s="194"/>
    </row>
    <row r="3699" spans="3:9" ht="20.25" hidden="1">
      <c r="C3699" s="169"/>
      <c r="D3699" s="169"/>
      <c r="F3699" s="193"/>
      <c r="G3699" s="194"/>
      <c r="I3699" s="194"/>
    </row>
    <row r="3700" spans="3:9" ht="20.25" hidden="1">
      <c r="C3700" s="169"/>
      <c r="D3700" s="169"/>
      <c r="F3700" s="193"/>
      <c r="G3700" s="194"/>
      <c r="I3700" s="194"/>
    </row>
    <row r="3701" spans="3:9" ht="20.25" hidden="1">
      <c r="C3701" s="169"/>
      <c r="D3701" s="169"/>
      <c r="F3701" s="193"/>
      <c r="G3701" s="194"/>
      <c r="I3701" s="194"/>
    </row>
    <row r="3702" spans="3:9" ht="20.25" hidden="1">
      <c r="C3702" s="169"/>
      <c r="D3702" s="169"/>
      <c r="F3702" s="193"/>
      <c r="G3702" s="194"/>
      <c r="I3702" s="194"/>
    </row>
    <row r="3703" spans="3:9" ht="20.25" hidden="1">
      <c r="C3703" s="169"/>
      <c r="D3703" s="169"/>
      <c r="F3703" s="193"/>
      <c r="G3703" s="194"/>
      <c r="I3703" s="194"/>
    </row>
    <row r="3704" spans="3:9" ht="20.25" hidden="1">
      <c r="C3704" s="169"/>
      <c r="D3704" s="169"/>
      <c r="F3704" s="193"/>
      <c r="G3704" s="194"/>
      <c r="I3704" s="194"/>
    </row>
    <row r="3705" spans="3:9" ht="20.25" hidden="1">
      <c r="C3705" s="169"/>
      <c r="D3705" s="169"/>
      <c r="F3705" s="193"/>
      <c r="G3705" s="194"/>
      <c r="I3705" s="194"/>
    </row>
    <row r="3706" spans="3:9" ht="20.25" hidden="1">
      <c r="C3706" s="169"/>
      <c r="D3706" s="169"/>
      <c r="F3706" s="193"/>
      <c r="G3706" s="194"/>
      <c r="I3706" s="194"/>
    </row>
    <row r="3707" spans="3:9" ht="20.25" hidden="1">
      <c r="C3707" s="169"/>
      <c r="D3707" s="169"/>
      <c r="F3707" s="193"/>
      <c r="G3707" s="194"/>
      <c r="I3707" s="194"/>
    </row>
    <row r="3708" spans="3:9" ht="20.25" hidden="1">
      <c r="C3708" s="169"/>
      <c r="D3708" s="169"/>
      <c r="F3708" s="193"/>
      <c r="G3708" s="194"/>
      <c r="I3708" s="194"/>
    </row>
    <row r="3709" spans="3:9" ht="20.25" hidden="1">
      <c r="C3709" s="169"/>
      <c r="D3709" s="169"/>
      <c r="F3709" s="193"/>
      <c r="G3709" s="194"/>
      <c r="I3709" s="194"/>
    </row>
    <row r="3710" spans="3:9" ht="20.25" hidden="1">
      <c r="C3710" s="169"/>
      <c r="D3710" s="169"/>
      <c r="F3710" s="193"/>
      <c r="G3710" s="194"/>
      <c r="I3710" s="194"/>
    </row>
    <row r="3711" spans="3:9" ht="20.25" hidden="1">
      <c r="C3711" s="169"/>
      <c r="D3711" s="169"/>
      <c r="F3711" s="193"/>
      <c r="G3711" s="194"/>
      <c r="I3711" s="194"/>
    </row>
    <row r="3712" spans="3:9" ht="20.25" hidden="1">
      <c r="C3712" s="169"/>
      <c r="D3712" s="169"/>
      <c r="F3712" s="193"/>
      <c r="G3712" s="194"/>
      <c r="I3712" s="194"/>
    </row>
    <row r="3713" spans="3:9" ht="20.25" hidden="1">
      <c r="C3713" s="169"/>
      <c r="D3713" s="169"/>
      <c r="F3713" s="193"/>
      <c r="G3713" s="194"/>
      <c r="I3713" s="194"/>
    </row>
    <row r="3714" spans="3:9" ht="20.25" hidden="1">
      <c r="C3714" s="169"/>
      <c r="D3714" s="169"/>
      <c r="F3714" s="193"/>
      <c r="G3714" s="194"/>
      <c r="I3714" s="194"/>
    </row>
    <row r="3715" spans="3:9" ht="20.25" hidden="1">
      <c r="C3715" s="169"/>
      <c r="D3715" s="169"/>
      <c r="F3715" s="193"/>
      <c r="G3715" s="194"/>
      <c r="I3715" s="194"/>
    </row>
    <row r="3716" spans="3:9" ht="20.25" hidden="1">
      <c r="C3716" s="169"/>
      <c r="D3716" s="169"/>
      <c r="F3716" s="193"/>
      <c r="G3716" s="194"/>
      <c r="I3716" s="194"/>
    </row>
    <row r="3717" spans="3:9" ht="20.25" hidden="1">
      <c r="C3717" s="169"/>
      <c r="D3717" s="169"/>
      <c r="F3717" s="193"/>
      <c r="G3717" s="194"/>
      <c r="I3717" s="194"/>
    </row>
    <row r="3718" spans="3:9" ht="20.25" hidden="1">
      <c r="C3718" s="169"/>
      <c r="D3718" s="169"/>
      <c r="F3718" s="193"/>
      <c r="G3718" s="194"/>
      <c r="I3718" s="194"/>
    </row>
    <row r="3719" spans="3:9" ht="20.25" hidden="1">
      <c r="C3719" s="169"/>
      <c r="D3719" s="169"/>
      <c r="F3719" s="193"/>
      <c r="G3719" s="194"/>
      <c r="I3719" s="194"/>
    </row>
    <row r="3720" spans="3:9" ht="20.25" hidden="1">
      <c r="C3720" s="169"/>
      <c r="D3720" s="169"/>
      <c r="F3720" s="193"/>
      <c r="G3720" s="194"/>
      <c r="I3720" s="194"/>
    </row>
    <row r="3721" spans="3:9" ht="20.25" hidden="1">
      <c r="C3721" s="169"/>
      <c r="D3721" s="169"/>
      <c r="F3721" s="193"/>
      <c r="G3721" s="194"/>
      <c r="I3721" s="194"/>
    </row>
    <row r="3722" spans="3:9" ht="20.25" hidden="1">
      <c r="C3722" s="169"/>
      <c r="D3722" s="169"/>
      <c r="F3722" s="193"/>
      <c r="G3722" s="194"/>
      <c r="I3722" s="194"/>
    </row>
    <row r="3723" spans="3:9" ht="20.25" hidden="1">
      <c r="C3723" s="169"/>
      <c r="D3723" s="169"/>
      <c r="F3723" s="193"/>
      <c r="G3723" s="194"/>
      <c r="I3723" s="194"/>
    </row>
    <row r="3724" spans="3:9" ht="20.25" hidden="1">
      <c r="C3724" s="169"/>
      <c r="D3724" s="169"/>
      <c r="F3724" s="193"/>
      <c r="G3724" s="194"/>
      <c r="I3724" s="194"/>
    </row>
    <row r="3725" spans="3:9" ht="20.25" hidden="1">
      <c r="C3725" s="169"/>
      <c r="D3725" s="169"/>
      <c r="F3725" s="193"/>
      <c r="G3725" s="194"/>
      <c r="I3725" s="194"/>
    </row>
    <row r="3726" spans="3:9" ht="20.25" hidden="1">
      <c r="C3726" s="169"/>
      <c r="D3726" s="169"/>
      <c r="F3726" s="193"/>
      <c r="G3726" s="194"/>
      <c r="I3726" s="194"/>
    </row>
    <row r="3727" spans="3:9" ht="20.25" hidden="1">
      <c r="C3727" s="169"/>
      <c r="D3727" s="169"/>
      <c r="F3727" s="193"/>
      <c r="G3727" s="194"/>
      <c r="I3727" s="194"/>
    </row>
    <row r="3728" spans="3:9" ht="20.25" hidden="1">
      <c r="C3728" s="169"/>
      <c r="D3728" s="169"/>
      <c r="F3728" s="193"/>
      <c r="G3728" s="194"/>
      <c r="I3728" s="194"/>
    </row>
    <row r="3729" spans="3:9" ht="20.25" hidden="1">
      <c r="C3729" s="169"/>
      <c r="D3729" s="169"/>
      <c r="F3729" s="193"/>
      <c r="G3729" s="194"/>
      <c r="I3729" s="194"/>
    </row>
    <row r="3730" spans="3:9" ht="20.25" hidden="1">
      <c r="C3730" s="169"/>
      <c r="D3730" s="169"/>
      <c r="F3730" s="193"/>
      <c r="G3730" s="194"/>
      <c r="I3730" s="194"/>
    </row>
    <row r="3731" spans="3:9" ht="20.25" hidden="1">
      <c r="C3731" s="169"/>
      <c r="D3731" s="169"/>
      <c r="F3731" s="193"/>
      <c r="G3731" s="194"/>
      <c r="I3731" s="194"/>
    </row>
    <row r="3732" spans="3:9" ht="20.25" hidden="1">
      <c r="C3732" s="169"/>
      <c r="D3732" s="169"/>
      <c r="F3732" s="193"/>
      <c r="G3732" s="194"/>
      <c r="I3732" s="194"/>
    </row>
    <row r="3733" spans="3:9" ht="20.25" hidden="1">
      <c r="C3733" s="169"/>
      <c r="D3733" s="169"/>
      <c r="F3733" s="193"/>
      <c r="G3733" s="194"/>
      <c r="I3733" s="194"/>
    </row>
    <row r="3734" spans="3:9" ht="20.25" hidden="1">
      <c r="C3734" s="169"/>
      <c r="D3734" s="169"/>
      <c r="F3734" s="193"/>
      <c r="G3734" s="194"/>
      <c r="I3734" s="194"/>
    </row>
    <row r="3735" spans="3:9" ht="20.25" hidden="1">
      <c r="C3735" s="169"/>
      <c r="D3735" s="169"/>
      <c r="F3735" s="193"/>
      <c r="G3735" s="194"/>
      <c r="I3735" s="194"/>
    </row>
    <row r="3736" spans="3:9" ht="20.25" hidden="1">
      <c r="C3736" s="169"/>
      <c r="D3736" s="169"/>
      <c r="F3736" s="193"/>
      <c r="G3736" s="194"/>
      <c r="I3736" s="194"/>
    </row>
    <row r="3737" spans="3:9" ht="20.25" hidden="1">
      <c r="C3737" s="169"/>
      <c r="D3737" s="169"/>
      <c r="F3737" s="193"/>
      <c r="G3737" s="194"/>
      <c r="I3737" s="194"/>
    </row>
    <row r="3738" spans="3:9" ht="20.25" hidden="1">
      <c r="C3738" s="169"/>
      <c r="D3738" s="169"/>
      <c r="F3738" s="193"/>
      <c r="G3738" s="194"/>
      <c r="I3738" s="194"/>
    </row>
    <row r="3739" spans="3:9" ht="20.25" hidden="1">
      <c r="C3739" s="169"/>
      <c r="D3739" s="169"/>
      <c r="F3739" s="193"/>
      <c r="G3739" s="194"/>
      <c r="I3739" s="194"/>
    </row>
    <row r="3740" spans="3:9" ht="20.25" hidden="1">
      <c r="C3740" s="169"/>
      <c r="D3740" s="169"/>
      <c r="F3740" s="193"/>
      <c r="G3740" s="194"/>
      <c r="I3740" s="194"/>
    </row>
    <row r="3741" spans="3:9" ht="20.25" hidden="1">
      <c r="C3741" s="169"/>
      <c r="D3741" s="169"/>
      <c r="F3741" s="193"/>
      <c r="G3741" s="194"/>
      <c r="I3741" s="194"/>
    </row>
    <row r="3742" spans="3:9" ht="20.25" hidden="1">
      <c r="C3742" s="169"/>
      <c r="D3742" s="169"/>
      <c r="F3742" s="193"/>
      <c r="G3742" s="194"/>
      <c r="I3742" s="194"/>
    </row>
    <row r="3743" spans="3:9" ht="20.25" hidden="1">
      <c r="C3743" s="169"/>
      <c r="D3743" s="169"/>
      <c r="F3743" s="193"/>
      <c r="G3743" s="194"/>
      <c r="I3743" s="194"/>
    </row>
    <row r="3744" spans="3:9" ht="20.25" hidden="1">
      <c r="C3744" s="169"/>
      <c r="D3744" s="169"/>
      <c r="F3744" s="193"/>
      <c r="G3744" s="194"/>
      <c r="I3744" s="194"/>
    </row>
    <row r="3745" spans="3:9" ht="20.25" hidden="1">
      <c r="C3745" s="169"/>
      <c r="D3745" s="169"/>
      <c r="F3745" s="193"/>
      <c r="G3745" s="194"/>
      <c r="I3745" s="194"/>
    </row>
    <row r="3746" spans="3:9" ht="20.25" hidden="1">
      <c r="C3746" s="169"/>
      <c r="D3746" s="169"/>
      <c r="F3746" s="193"/>
      <c r="G3746" s="194"/>
      <c r="I3746" s="194"/>
    </row>
    <row r="3747" spans="3:9" ht="20.25" hidden="1">
      <c r="C3747" s="169"/>
      <c r="D3747" s="169"/>
      <c r="F3747" s="193"/>
      <c r="G3747" s="194"/>
      <c r="I3747" s="194"/>
    </row>
    <row r="3748" spans="3:9" ht="20.25" hidden="1">
      <c r="C3748" s="169"/>
      <c r="D3748" s="169"/>
      <c r="F3748" s="193"/>
      <c r="G3748" s="194"/>
      <c r="I3748" s="194"/>
    </row>
    <row r="3749" spans="3:9" ht="20.25" hidden="1">
      <c r="C3749" s="169"/>
      <c r="D3749" s="169"/>
      <c r="F3749" s="193"/>
      <c r="G3749" s="194"/>
      <c r="I3749" s="194"/>
    </row>
    <row r="3750" spans="3:9" ht="20.25" hidden="1">
      <c r="C3750" s="169"/>
      <c r="D3750" s="169"/>
      <c r="F3750" s="193"/>
      <c r="G3750" s="194"/>
      <c r="I3750" s="194"/>
    </row>
    <row r="3751" spans="3:9" ht="20.25" hidden="1">
      <c r="C3751" s="169"/>
      <c r="D3751" s="169"/>
      <c r="F3751" s="193"/>
      <c r="G3751" s="194"/>
      <c r="I3751" s="194"/>
    </row>
    <row r="3752" spans="3:9" ht="20.25" hidden="1">
      <c r="C3752" s="169"/>
      <c r="D3752" s="169"/>
      <c r="F3752" s="193"/>
      <c r="G3752" s="194"/>
      <c r="I3752" s="194"/>
    </row>
    <row r="3753" spans="3:9" ht="20.25" hidden="1">
      <c r="C3753" s="169"/>
      <c r="D3753" s="169"/>
      <c r="F3753" s="193"/>
      <c r="G3753" s="194"/>
      <c r="I3753" s="194"/>
    </row>
    <row r="3754" spans="3:9" ht="20.25" hidden="1">
      <c r="C3754" s="169"/>
      <c r="D3754" s="169"/>
      <c r="F3754" s="193"/>
      <c r="G3754" s="194"/>
      <c r="I3754" s="194"/>
    </row>
    <row r="3755" spans="3:9" ht="20.25" hidden="1">
      <c r="C3755" s="169"/>
      <c r="D3755" s="169"/>
      <c r="F3755" s="193"/>
      <c r="G3755" s="194"/>
      <c r="I3755" s="194"/>
    </row>
    <row r="3756" spans="3:9" ht="20.25" hidden="1">
      <c r="C3756" s="169"/>
      <c r="D3756" s="169"/>
      <c r="F3756" s="193"/>
      <c r="G3756" s="194"/>
      <c r="I3756" s="194"/>
    </row>
    <row r="3757" spans="3:9" ht="20.25" hidden="1">
      <c r="C3757" s="169"/>
      <c r="D3757" s="169"/>
      <c r="F3757" s="193"/>
      <c r="G3757" s="194"/>
      <c r="I3757" s="194"/>
    </row>
    <row r="3758" spans="3:9" ht="20.25" hidden="1">
      <c r="C3758" s="169"/>
      <c r="D3758" s="169"/>
      <c r="F3758" s="193"/>
      <c r="G3758" s="194"/>
      <c r="I3758" s="194"/>
    </row>
    <row r="3759" spans="3:9" ht="20.25" hidden="1">
      <c r="C3759" s="169"/>
      <c r="D3759" s="169"/>
      <c r="F3759" s="193"/>
      <c r="G3759" s="194"/>
      <c r="I3759" s="194"/>
    </row>
    <row r="3760" spans="3:9" ht="20.25" hidden="1">
      <c r="C3760" s="169"/>
      <c r="D3760" s="169"/>
      <c r="F3760" s="193"/>
      <c r="G3760" s="194"/>
      <c r="I3760" s="194"/>
    </row>
    <row r="3761" spans="3:9" ht="20.25" hidden="1">
      <c r="C3761" s="169"/>
      <c r="D3761" s="169"/>
      <c r="F3761" s="193"/>
      <c r="G3761" s="194"/>
      <c r="I3761" s="194"/>
    </row>
    <row r="3762" spans="3:9" ht="20.25" hidden="1">
      <c r="C3762" s="169"/>
      <c r="D3762" s="169"/>
      <c r="F3762" s="193"/>
      <c r="G3762" s="194"/>
      <c r="I3762" s="194"/>
    </row>
    <row r="3763" spans="3:9" ht="20.25" hidden="1">
      <c r="C3763" s="169"/>
      <c r="D3763" s="169"/>
      <c r="F3763" s="193"/>
      <c r="G3763" s="194"/>
      <c r="I3763" s="194"/>
    </row>
    <row r="3764" spans="3:9" ht="20.25" hidden="1">
      <c r="C3764" s="169"/>
      <c r="D3764" s="169"/>
      <c r="F3764" s="193"/>
      <c r="G3764" s="194"/>
      <c r="I3764" s="194"/>
    </row>
    <row r="3765" spans="3:9" ht="20.25" hidden="1">
      <c r="C3765" s="169"/>
      <c r="D3765" s="169"/>
      <c r="F3765" s="193"/>
      <c r="G3765" s="194"/>
      <c r="I3765" s="194"/>
    </row>
    <row r="3766" spans="3:9" ht="20.25" hidden="1">
      <c r="C3766" s="169"/>
      <c r="D3766" s="169"/>
      <c r="F3766" s="193"/>
      <c r="G3766" s="194"/>
      <c r="I3766" s="194"/>
    </row>
    <row r="3767" spans="3:9" ht="20.25" hidden="1">
      <c r="C3767" s="169"/>
      <c r="D3767" s="169"/>
      <c r="F3767" s="193"/>
      <c r="G3767" s="194"/>
      <c r="I3767" s="194"/>
    </row>
    <row r="3768" spans="3:9" ht="20.25" hidden="1">
      <c r="C3768" s="169"/>
      <c r="D3768" s="169"/>
      <c r="F3768" s="193"/>
      <c r="G3768" s="194"/>
      <c r="I3768" s="194"/>
    </row>
    <row r="3769" spans="3:9" ht="20.25" hidden="1">
      <c r="C3769" s="169"/>
      <c r="D3769" s="169"/>
      <c r="F3769" s="193"/>
      <c r="G3769" s="194"/>
      <c r="I3769" s="194"/>
    </row>
    <row r="3770" spans="3:9" ht="20.25" hidden="1">
      <c r="C3770" s="169"/>
      <c r="D3770" s="169"/>
      <c r="F3770" s="193"/>
      <c r="G3770" s="194"/>
      <c r="I3770" s="194"/>
    </row>
    <row r="3771" spans="3:9" ht="20.25" hidden="1">
      <c r="C3771" s="169"/>
      <c r="D3771" s="169"/>
      <c r="F3771" s="193"/>
      <c r="G3771" s="194"/>
      <c r="I3771" s="194"/>
    </row>
    <row r="3772" spans="3:9" ht="20.25" hidden="1">
      <c r="C3772" s="169"/>
      <c r="D3772" s="169"/>
      <c r="F3772" s="193"/>
      <c r="G3772" s="194"/>
      <c r="I3772" s="194"/>
    </row>
    <row r="3773" spans="3:9" ht="20.25" hidden="1">
      <c r="C3773" s="169"/>
      <c r="D3773" s="169"/>
      <c r="F3773" s="193"/>
      <c r="G3773" s="194"/>
      <c r="I3773" s="194"/>
    </row>
    <row r="3774" spans="3:9" ht="20.25" hidden="1">
      <c r="C3774" s="169"/>
      <c r="D3774" s="169"/>
      <c r="F3774" s="193"/>
      <c r="G3774" s="194"/>
      <c r="I3774" s="194"/>
    </row>
    <row r="3775" spans="3:9" ht="20.25" hidden="1">
      <c r="C3775" s="169"/>
      <c r="D3775" s="169"/>
      <c r="F3775" s="193"/>
      <c r="G3775" s="194"/>
      <c r="I3775" s="194"/>
    </row>
    <row r="3776" spans="3:9" ht="20.25" hidden="1">
      <c r="C3776" s="169"/>
      <c r="D3776" s="169"/>
      <c r="F3776" s="193"/>
      <c r="G3776" s="194"/>
      <c r="I3776" s="194"/>
    </row>
    <row r="3777" spans="3:9" ht="20.25" hidden="1">
      <c r="C3777" s="169"/>
      <c r="D3777" s="169"/>
      <c r="F3777" s="193"/>
      <c r="G3777" s="194"/>
      <c r="I3777" s="194"/>
    </row>
    <row r="3778" spans="3:9" ht="20.25" hidden="1">
      <c r="C3778" s="169"/>
      <c r="D3778" s="169"/>
      <c r="F3778" s="193"/>
      <c r="G3778" s="194"/>
      <c r="I3778" s="194"/>
    </row>
    <row r="3779" spans="3:9" ht="20.25" hidden="1">
      <c r="C3779" s="169"/>
      <c r="D3779" s="169"/>
      <c r="F3779" s="193"/>
      <c r="G3779" s="194"/>
      <c r="I3779" s="194"/>
    </row>
    <row r="3780" spans="3:9" ht="20.25" hidden="1">
      <c r="C3780" s="169"/>
      <c r="D3780" s="169"/>
      <c r="F3780" s="193"/>
      <c r="G3780" s="194"/>
      <c r="I3780" s="194"/>
    </row>
    <row r="3781" spans="3:9" ht="20.25" hidden="1">
      <c r="C3781" s="169"/>
      <c r="D3781" s="169"/>
      <c r="F3781" s="193"/>
      <c r="G3781" s="194"/>
      <c r="I3781" s="194"/>
    </row>
    <row r="3782" spans="3:9" ht="20.25" hidden="1">
      <c r="C3782" s="169"/>
      <c r="D3782" s="169"/>
      <c r="F3782" s="193"/>
      <c r="G3782" s="194"/>
      <c r="I3782" s="194"/>
    </row>
    <row r="3783" spans="3:9" ht="20.25" hidden="1">
      <c r="C3783" s="169"/>
      <c r="D3783" s="169"/>
      <c r="F3783" s="193"/>
      <c r="G3783" s="194"/>
      <c r="I3783" s="194"/>
    </row>
    <row r="3784" spans="3:9" ht="20.25" hidden="1">
      <c r="C3784" s="169"/>
      <c r="D3784" s="169"/>
      <c r="F3784" s="193"/>
      <c r="G3784" s="194"/>
      <c r="I3784" s="194"/>
    </row>
    <row r="3785" spans="3:9" ht="20.25" hidden="1">
      <c r="C3785" s="169"/>
      <c r="D3785" s="169"/>
      <c r="F3785" s="193"/>
      <c r="G3785" s="194"/>
      <c r="I3785" s="194"/>
    </row>
    <row r="3786" spans="3:9" ht="20.25" hidden="1">
      <c r="C3786" s="169"/>
      <c r="D3786" s="169"/>
      <c r="F3786" s="193"/>
      <c r="G3786" s="194"/>
      <c r="I3786" s="194"/>
    </row>
    <row r="3787" spans="3:9" ht="20.25" hidden="1">
      <c r="C3787" s="169"/>
      <c r="D3787" s="169"/>
      <c r="F3787" s="193"/>
      <c r="G3787" s="194"/>
      <c r="I3787" s="194"/>
    </row>
    <row r="3788" spans="3:9" ht="20.25" hidden="1">
      <c r="C3788" s="169"/>
      <c r="D3788" s="169"/>
      <c r="F3788" s="193"/>
      <c r="G3788" s="194"/>
      <c r="I3788" s="194"/>
    </row>
    <row r="3789" spans="3:9" ht="20.25" hidden="1">
      <c r="C3789" s="169"/>
      <c r="D3789" s="169"/>
      <c r="F3789" s="193"/>
      <c r="G3789" s="194"/>
      <c r="I3789" s="194"/>
    </row>
    <row r="3790" spans="3:9" ht="20.25" hidden="1">
      <c r="C3790" s="169"/>
      <c r="D3790" s="169"/>
      <c r="F3790" s="193"/>
      <c r="G3790" s="194"/>
      <c r="I3790" s="194"/>
    </row>
    <row r="3791" spans="3:9" ht="20.25" hidden="1">
      <c r="C3791" s="169"/>
      <c r="D3791" s="169"/>
      <c r="F3791" s="193"/>
      <c r="G3791" s="194"/>
      <c r="I3791" s="194"/>
    </row>
    <row r="3792" spans="3:9" ht="20.25" hidden="1">
      <c r="C3792" s="169"/>
      <c r="D3792" s="169"/>
      <c r="F3792" s="193"/>
      <c r="G3792" s="194"/>
      <c r="I3792" s="194"/>
    </row>
    <row r="3793" spans="3:9" ht="20.25" hidden="1">
      <c r="C3793" s="169"/>
      <c r="D3793" s="169"/>
      <c r="F3793" s="193"/>
      <c r="G3793" s="194"/>
      <c r="I3793" s="194"/>
    </row>
    <row r="3794" spans="3:9" ht="20.25" hidden="1">
      <c r="C3794" s="169"/>
      <c r="D3794" s="169"/>
      <c r="F3794" s="193"/>
      <c r="G3794" s="194"/>
      <c r="I3794" s="194"/>
    </row>
    <row r="3795" spans="3:9" ht="20.25" hidden="1">
      <c r="C3795" s="169"/>
      <c r="D3795" s="169"/>
      <c r="F3795" s="193"/>
      <c r="G3795" s="194"/>
      <c r="I3795" s="194"/>
    </row>
    <row r="3796" spans="3:9" ht="20.25" hidden="1">
      <c r="C3796" s="169"/>
      <c r="D3796" s="169"/>
      <c r="F3796" s="193"/>
      <c r="G3796" s="194"/>
      <c r="I3796" s="194"/>
    </row>
    <row r="3797" spans="3:9" ht="20.25" hidden="1">
      <c r="C3797" s="169"/>
      <c r="D3797" s="169"/>
      <c r="F3797" s="193"/>
      <c r="G3797" s="194"/>
      <c r="I3797" s="194"/>
    </row>
    <row r="3798" spans="3:9" ht="20.25" hidden="1">
      <c r="C3798" s="169"/>
      <c r="D3798" s="169"/>
      <c r="F3798" s="193"/>
      <c r="G3798" s="194"/>
      <c r="I3798" s="194"/>
    </row>
    <row r="3799" spans="3:9" ht="20.25" hidden="1">
      <c r="C3799" s="169"/>
      <c r="D3799" s="169"/>
      <c r="F3799" s="193"/>
      <c r="G3799" s="194"/>
      <c r="I3799" s="194"/>
    </row>
    <row r="3800" spans="3:9" ht="20.25" hidden="1">
      <c r="C3800" s="169"/>
      <c r="D3800" s="169"/>
      <c r="F3800" s="193"/>
      <c r="G3800" s="194"/>
      <c r="I3800" s="194"/>
    </row>
    <row r="3801" spans="3:9" ht="20.25" hidden="1">
      <c r="C3801" s="169"/>
      <c r="D3801" s="169"/>
      <c r="F3801" s="193"/>
      <c r="G3801" s="194"/>
      <c r="I3801" s="194"/>
    </row>
    <row r="3802" spans="3:9" ht="20.25" hidden="1">
      <c r="C3802" s="169"/>
      <c r="D3802" s="169"/>
      <c r="F3802" s="193"/>
      <c r="G3802" s="194"/>
      <c r="I3802" s="194"/>
    </row>
    <row r="3803" spans="3:9" ht="20.25" hidden="1">
      <c r="C3803" s="169"/>
      <c r="D3803" s="169"/>
      <c r="F3803" s="193"/>
      <c r="G3803" s="194"/>
      <c r="I3803" s="194"/>
    </row>
    <row r="3804" spans="3:9" ht="20.25" hidden="1">
      <c r="C3804" s="169"/>
      <c r="D3804" s="169"/>
      <c r="F3804" s="193"/>
      <c r="G3804" s="194"/>
      <c r="I3804" s="194"/>
    </row>
    <row r="3805" spans="3:9" ht="20.25" hidden="1">
      <c r="C3805" s="169"/>
      <c r="D3805" s="169"/>
      <c r="F3805" s="193"/>
      <c r="G3805" s="194"/>
      <c r="I3805" s="194"/>
    </row>
    <row r="3806" spans="3:9" ht="20.25" hidden="1">
      <c r="C3806" s="169"/>
      <c r="D3806" s="169"/>
      <c r="F3806" s="193"/>
      <c r="G3806" s="194"/>
      <c r="I3806" s="194"/>
    </row>
    <row r="3807" spans="3:9" ht="20.25" hidden="1">
      <c r="C3807" s="169"/>
      <c r="D3807" s="169"/>
      <c r="F3807" s="193"/>
      <c r="G3807" s="194"/>
      <c r="I3807" s="194"/>
    </row>
    <row r="3808" spans="3:9" ht="20.25" hidden="1">
      <c r="C3808" s="169"/>
      <c r="D3808" s="169"/>
      <c r="F3808" s="193"/>
      <c r="G3808" s="194"/>
      <c r="I3808" s="194"/>
    </row>
    <row r="3809" spans="3:9" ht="20.25" hidden="1">
      <c r="C3809" s="169"/>
      <c r="D3809" s="169"/>
      <c r="F3809" s="193"/>
      <c r="G3809" s="194"/>
      <c r="I3809" s="194"/>
    </row>
    <row r="3810" spans="3:9" ht="20.25" hidden="1">
      <c r="C3810" s="169"/>
      <c r="D3810" s="169"/>
      <c r="F3810" s="193"/>
      <c r="G3810" s="194"/>
      <c r="I3810" s="194"/>
    </row>
    <row r="3811" spans="3:9" ht="20.25" hidden="1">
      <c r="C3811" s="169"/>
      <c r="D3811" s="169"/>
      <c r="F3811" s="193"/>
      <c r="G3811" s="194"/>
      <c r="I3811" s="194"/>
    </row>
    <row r="3812" spans="3:9" ht="20.25" hidden="1">
      <c r="C3812" s="169"/>
      <c r="D3812" s="169"/>
      <c r="F3812" s="193"/>
      <c r="G3812" s="194"/>
      <c r="I3812" s="194"/>
    </row>
    <row r="3813" spans="3:9" ht="20.25" hidden="1">
      <c r="C3813" s="169"/>
      <c r="D3813" s="169"/>
      <c r="F3813" s="193"/>
      <c r="G3813" s="194"/>
      <c r="I3813" s="194"/>
    </row>
    <row r="3814" spans="3:9" ht="20.25" hidden="1">
      <c r="C3814" s="169"/>
      <c r="D3814" s="169"/>
      <c r="F3814" s="193"/>
      <c r="G3814" s="194"/>
      <c r="I3814" s="194"/>
    </row>
    <row r="3815" spans="3:9" ht="20.25" hidden="1">
      <c r="C3815" s="169"/>
      <c r="D3815" s="169"/>
      <c r="F3815" s="193"/>
      <c r="G3815" s="194"/>
      <c r="I3815" s="194"/>
    </row>
    <row r="3816" spans="3:9" ht="20.25" hidden="1">
      <c r="C3816" s="169"/>
      <c r="D3816" s="169"/>
      <c r="F3816" s="193"/>
      <c r="G3816" s="194"/>
      <c r="I3816" s="194"/>
    </row>
    <row r="3817" spans="3:9" ht="20.25" hidden="1">
      <c r="C3817" s="169"/>
      <c r="D3817" s="169"/>
      <c r="F3817" s="193"/>
      <c r="G3817" s="194"/>
      <c r="I3817" s="194"/>
    </row>
    <row r="3818" spans="3:9" ht="20.25" hidden="1">
      <c r="C3818" s="169"/>
      <c r="D3818" s="169"/>
      <c r="F3818" s="193"/>
      <c r="G3818" s="194"/>
      <c r="I3818" s="194"/>
    </row>
    <row r="3819" spans="3:9" ht="20.25" hidden="1">
      <c r="C3819" s="169"/>
      <c r="D3819" s="169"/>
      <c r="F3819" s="193"/>
      <c r="G3819" s="194"/>
      <c r="I3819" s="194"/>
    </row>
    <row r="3820" spans="3:9" ht="20.25" hidden="1">
      <c r="C3820" s="169"/>
      <c r="D3820" s="169"/>
      <c r="F3820" s="193"/>
      <c r="G3820" s="194"/>
      <c r="I3820" s="194"/>
    </row>
    <row r="3821" spans="3:9" ht="20.25" hidden="1">
      <c r="C3821" s="169"/>
      <c r="D3821" s="169"/>
      <c r="F3821" s="193"/>
      <c r="G3821" s="194"/>
      <c r="I3821" s="194"/>
    </row>
    <row r="3822" spans="3:9" ht="20.25" hidden="1">
      <c r="C3822" s="169"/>
      <c r="D3822" s="169"/>
      <c r="F3822" s="193"/>
      <c r="G3822" s="194"/>
      <c r="I3822" s="194"/>
    </row>
    <row r="3823" spans="3:9" ht="20.25" hidden="1">
      <c r="C3823" s="169"/>
      <c r="D3823" s="169"/>
      <c r="F3823" s="193"/>
      <c r="G3823" s="194"/>
      <c r="I3823" s="194"/>
    </row>
    <row r="3824" spans="3:9" ht="20.25" hidden="1">
      <c r="C3824" s="169"/>
      <c r="D3824" s="169"/>
      <c r="F3824" s="193"/>
      <c r="G3824" s="194"/>
      <c r="I3824" s="194"/>
    </row>
    <row r="3825" spans="3:9" ht="20.25" hidden="1">
      <c r="C3825" s="169"/>
      <c r="D3825" s="169"/>
      <c r="F3825" s="193"/>
      <c r="G3825" s="194"/>
      <c r="I3825" s="194"/>
    </row>
    <row r="3826" spans="3:9" ht="20.25" hidden="1">
      <c r="C3826" s="169"/>
      <c r="D3826" s="169"/>
      <c r="F3826" s="193"/>
      <c r="G3826" s="194"/>
      <c r="I3826" s="194"/>
    </row>
    <row r="3827" spans="3:9" ht="20.25" hidden="1">
      <c r="C3827" s="169"/>
      <c r="D3827" s="169"/>
      <c r="F3827" s="193"/>
      <c r="G3827" s="194"/>
      <c r="I3827" s="194"/>
    </row>
    <row r="3828" spans="3:9" ht="20.25" hidden="1">
      <c r="C3828" s="169"/>
      <c r="D3828" s="169"/>
      <c r="F3828" s="193"/>
      <c r="G3828" s="194"/>
      <c r="I3828" s="194"/>
    </row>
    <row r="3829" spans="3:9" ht="20.25" hidden="1">
      <c r="C3829" s="169"/>
      <c r="D3829" s="169"/>
      <c r="F3829" s="193"/>
      <c r="G3829" s="194"/>
      <c r="I3829" s="194"/>
    </row>
    <row r="3830" spans="3:9" ht="20.25" hidden="1">
      <c r="C3830" s="169"/>
      <c r="D3830" s="169"/>
      <c r="F3830" s="193"/>
      <c r="G3830" s="194"/>
      <c r="I3830" s="194"/>
    </row>
    <row r="3831" spans="3:9" ht="20.25" hidden="1">
      <c r="C3831" s="169"/>
      <c r="D3831" s="169"/>
      <c r="F3831" s="193"/>
      <c r="G3831" s="194"/>
      <c r="I3831" s="194"/>
    </row>
    <row r="3832" spans="3:9" ht="20.25" hidden="1">
      <c r="C3832" s="169"/>
      <c r="D3832" s="169"/>
      <c r="F3832" s="193"/>
      <c r="G3832" s="194"/>
      <c r="I3832" s="194"/>
    </row>
    <row r="3833" spans="3:9" ht="20.25" hidden="1">
      <c r="C3833" s="169"/>
      <c r="D3833" s="169"/>
      <c r="F3833" s="193"/>
      <c r="G3833" s="194"/>
      <c r="I3833" s="194"/>
    </row>
    <row r="3834" spans="3:9" ht="20.25" hidden="1">
      <c r="C3834" s="169"/>
      <c r="D3834" s="169"/>
      <c r="F3834" s="193"/>
      <c r="G3834" s="194"/>
      <c r="I3834" s="194"/>
    </row>
    <row r="3835" spans="3:9" ht="20.25" hidden="1">
      <c r="C3835" s="169"/>
      <c r="D3835" s="169"/>
      <c r="F3835" s="193"/>
      <c r="G3835" s="194"/>
      <c r="I3835" s="194"/>
    </row>
    <row r="3836" spans="3:9" ht="20.25" hidden="1">
      <c r="C3836" s="169"/>
      <c r="D3836" s="169"/>
      <c r="F3836" s="193"/>
      <c r="G3836" s="194"/>
      <c r="I3836" s="194"/>
    </row>
    <row r="3837" spans="3:9" ht="20.25" hidden="1">
      <c r="C3837" s="169"/>
      <c r="D3837" s="169"/>
      <c r="F3837" s="193"/>
      <c r="G3837" s="194"/>
      <c r="I3837" s="194"/>
    </row>
    <row r="3838" spans="3:9" ht="20.25" hidden="1">
      <c r="C3838" s="169"/>
      <c r="D3838" s="169"/>
      <c r="F3838" s="193"/>
      <c r="G3838" s="194"/>
      <c r="I3838" s="194"/>
    </row>
    <row r="3839" spans="3:9" ht="20.25" hidden="1">
      <c r="C3839" s="169"/>
      <c r="D3839" s="169"/>
      <c r="F3839" s="193"/>
      <c r="G3839" s="194"/>
      <c r="I3839" s="194"/>
    </row>
    <row r="3840" spans="3:9" ht="20.25" hidden="1">
      <c r="C3840" s="169"/>
      <c r="D3840" s="169"/>
      <c r="F3840" s="193"/>
      <c r="G3840" s="194"/>
      <c r="I3840" s="194"/>
    </row>
    <row r="3841" spans="3:9" ht="20.25" hidden="1">
      <c r="C3841" s="169"/>
      <c r="D3841" s="169"/>
      <c r="F3841" s="193"/>
      <c r="G3841" s="194"/>
      <c r="I3841" s="194"/>
    </row>
    <row r="3842" spans="3:9" ht="20.25" hidden="1">
      <c r="C3842" s="169"/>
      <c r="D3842" s="169"/>
      <c r="F3842" s="193"/>
      <c r="G3842" s="194"/>
      <c r="I3842" s="194"/>
    </row>
    <row r="3843" spans="3:9" ht="20.25" hidden="1">
      <c r="C3843" s="169"/>
      <c r="D3843" s="169"/>
      <c r="F3843" s="193"/>
      <c r="G3843" s="194"/>
      <c r="I3843" s="194"/>
    </row>
    <row r="3844" spans="3:9" ht="20.25" hidden="1">
      <c r="C3844" s="169"/>
      <c r="D3844" s="169"/>
      <c r="F3844" s="193"/>
      <c r="G3844" s="194"/>
      <c r="I3844" s="194"/>
    </row>
    <row r="3845" spans="3:9" ht="20.25" hidden="1">
      <c r="C3845" s="169"/>
      <c r="D3845" s="169"/>
      <c r="F3845" s="193"/>
      <c r="G3845" s="194"/>
      <c r="I3845" s="194"/>
    </row>
    <row r="3846" spans="3:9" ht="20.25" hidden="1">
      <c r="C3846" s="169"/>
      <c r="D3846" s="169"/>
      <c r="F3846" s="193"/>
      <c r="G3846" s="194"/>
      <c r="I3846" s="194"/>
    </row>
    <row r="3847" spans="3:9" ht="20.25" hidden="1">
      <c r="C3847" s="169"/>
      <c r="D3847" s="169"/>
      <c r="F3847" s="193"/>
      <c r="G3847" s="194"/>
      <c r="I3847" s="194"/>
    </row>
    <row r="3848" spans="3:9" ht="20.25" hidden="1">
      <c r="C3848" s="169"/>
      <c r="D3848" s="169"/>
      <c r="F3848" s="193"/>
      <c r="G3848" s="194"/>
      <c r="I3848" s="194"/>
    </row>
    <row r="3849" spans="3:9" ht="20.25" hidden="1">
      <c r="C3849" s="169"/>
      <c r="D3849" s="169"/>
      <c r="F3849" s="193"/>
      <c r="G3849" s="194"/>
      <c r="I3849" s="194"/>
    </row>
    <row r="3850" spans="3:9" ht="20.25" hidden="1">
      <c r="C3850" s="169"/>
      <c r="D3850" s="169"/>
      <c r="F3850" s="193"/>
      <c r="G3850" s="194"/>
      <c r="I3850" s="194"/>
    </row>
    <row r="3851" spans="3:9" ht="20.25" hidden="1">
      <c r="C3851" s="169"/>
      <c r="D3851" s="169"/>
      <c r="F3851" s="193"/>
      <c r="G3851" s="194"/>
      <c r="I3851" s="194"/>
    </row>
    <row r="3852" spans="3:9" ht="20.25" hidden="1">
      <c r="C3852" s="169"/>
      <c r="D3852" s="169"/>
      <c r="F3852" s="193"/>
      <c r="G3852" s="194"/>
      <c r="I3852" s="194"/>
    </row>
    <row r="3853" spans="3:9" ht="20.25" hidden="1">
      <c r="C3853" s="169"/>
      <c r="D3853" s="169"/>
      <c r="F3853" s="193"/>
      <c r="G3853" s="194"/>
      <c r="I3853" s="194"/>
    </row>
    <row r="3854" spans="3:9" ht="20.25" hidden="1">
      <c r="C3854" s="169"/>
      <c r="D3854" s="169"/>
      <c r="F3854" s="193"/>
      <c r="G3854" s="194"/>
      <c r="I3854" s="194"/>
    </row>
    <row r="3855" spans="3:9" ht="20.25" hidden="1">
      <c r="C3855" s="169"/>
      <c r="D3855" s="169"/>
      <c r="F3855" s="193"/>
      <c r="G3855" s="194"/>
      <c r="I3855" s="194"/>
    </row>
    <row r="3856" spans="3:9" ht="20.25" hidden="1">
      <c r="C3856" s="169"/>
      <c r="D3856" s="169"/>
      <c r="F3856" s="193"/>
      <c r="G3856" s="194"/>
      <c r="I3856" s="194"/>
    </row>
    <row r="3857" spans="3:9" ht="20.25" hidden="1">
      <c r="C3857" s="169"/>
      <c r="D3857" s="169"/>
      <c r="F3857" s="193"/>
      <c r="G3857" s="194"/>
      <c r="I3857" s="194"/>
    </row>
    <row r="3858" spans="3:9" ht="20.25" hidden="1">
      <c r="C3858" s="169"/>
      <c r="D3858" s="169"/>
      <c r="F3858" s="193"/>
      <c r="G3858" s="194"/>
      <c r="I3858" s="194"/>
    </row>
    <row r="3859" spans="3:9" ht="20.25" hidden="1">
      <c r="C3859" s="169"/>
      <c r="D3859" s="169"/>
      <c r="F3859" s="193"/>
      <c r="G3859" s="194"/>
      <c r="I3859" s="194"/>
    </row>
    <row r="3860" spans="3:9" ht="20.25" hidden="1">
      <c r="C3860" s="169"/>
      <c r="D3860" s="169"/>
      <c r="F3860" s="193"/>
      <c r="G3860" s="194"/>
      <c r="I3860" s="194"/>
    </row>
    <row r="3861" spans="3:9" ht="20.25" hidden="1">
      <c r="C3861" s="169"/>
      <c r="D3861" s="169"/>
      <c r="F3861" s="193"/>
      <c r="G3861" s="194"/>
      <c r="I3861" s="194"/>
    </row>
    <row r="3862" spans="3:9" ht="20.25" hidden="1">
      <c r="C3862" s="169"/>
      <c r="D3862" s="169"/>
      <c r="F3862" s="193"/>
      <c r="G3862" s="194"/>
      <c r="I3862" s="194"/>
    </row>
    <row r="3863" spans="3:9" ht="20.25" hidden="1">
      <c r="C3863" s="169"/>
      <c r="D3863" s="169"/>
      <c r="F3863" s="193"/>
      <c r="G3863" s="194"/>
      <c r="I3863" s="194"/>
    </row>
    <row r="3864" spans="3:9" ht="20.25" hidden="1">
      <c r="C3864" s="169"/>
      <c r="D3864" s="169"/>
      <c r="F3864" s="193"/>
      <c r="G3864" s="194"/>
      <c r="I3864" s="194"/>
    </row>
    <row r="3865" spans="3:9" ht="20.25" hidden="1">
      <c r="C3865" s="169"/>
      <c r="D3865" s="169"/>
      <c r="F3865" s="193"/>
      <c r="G3865" s="194"/>
      <c r="I3865" s="194"/>
    </row>
    <row r="3866" spans="3:9" ht="20.25" hidden="1">
      <c r="C3866" s="169"/>
      <c r="D3866" s="169"/>
      <c r="F3866" s="193"/>
      <c r="G3866" s="194"/>
      <c r="I3866" s="194"/>
    </row>
    <row r="3867" spans="3:9" ht="20.25" hidden="1">
      <c r="C3867" s="169"/>
      <c r="D3867" s="169"/>
      <c r="F3867" s="193"/>
      <c r="G3867" s="194"/>
      <c r="I3867" s="194"/>
    </row>
    <row r="3868" spans="3:9" ht="20.25" hidden="1">
      <c r="C3868" s="169"/>
      <c r="D3868" s="169"/>
      <c r="F3868" s="193"/>
      <c r="G3868" s="194"/>
      <c r="I3868" s="194"/>
    </row>
    <row r="3869" spans="3:9" ht="20.25" hidden="1">
      <c r="C3869" s="169"/>
      <c r="D3869" s="169"/>
      <c r="F3869" s="193"/>
      <c r="G3869" s="194"/>
      <c r="I3869" s="194"/>
    </row>
    <row r="3870" spans="3:9" ht="20.25" hidden="1">
      <c r="C3870" s="169"/>
      <c r="D3870" s="169"/>
      <c r="F3870" s="193"/>
      <c r="G3870" s="194"/>
      <c r="I3870" s="194"/>
    </row>
    <row r="3871" spans="3:9" ht="20.25" hidden="1">
      <c r="C3871" s="169"/>
      <c r="D3871" s="169"/>
      <c r="F3871" s="193"/>
      <c r="G3871" s="194"/>
      <c r="I3871" s="194"/>
    </row>
    <row r="3872" spans="3:9" ht="20.25" hidden="1">
      <c r="C3872" s="169"/>
      <c r="D3872" s="169"/>
      <c r="F3872" s="193"/>
      <c r="G3872" s="194"/>
      <c r="I3872" s="194"/>
    </row>
    <row r="3873" spans="3:9" ht="20.25" hidden="1">
      <c r="C3873" s="169"/>
      <c r="D3873" s="169"/>
      <c r="F3873" s="193"/>
      <c r="G3873" s="194"/>
      <c r="I3873" s="194"/>
    </row>
    <row r="3874" spans="3:9" ht="20.25" hidden="1">
      <c r="C3874" s="169"/>
      <c r="D3874" s="169"/>
      <c r="F3874" s="193"/>
      <c r="G3874" s="194"/>
      <c r="I3874" s="194"/>
    </row>
    <row r="3875" spans="3:9" ht="20.25" hidden="1">
      <c r="C3875" s="169"/>
      <c r="D3875" s="169"/>
      <c r="F3875" s="193"/>
      <c r="G3875" s="194"/>
      <c r="I3875" s="194"/>
    </row>
    <row r="3876" spans="3:9" ht="20.25" hidden="1">
      <c r="C3876" s="169"/>
      <c r="D3876" s="169"/>
      <c r="F3876" s="193"/>
      <c r="G3876" s="194"/>
      <c r="I3876" s="194"/>
    </row>
    <row r="3877" spans="3:9" ht="20.25" hidden="1">
      <c r="C3877" s="169"/>
      <c r="D3877" s="169"/>
      <c r="F3877" s="193"/>
      <c r="G3877" s="194"/>
      <c r="I3877" s="194"/>
    </row>
    <row r="3878" spans="3:9" ht="20.25" hidden="1">
      <c r="C3878" s="169"/>
      <c r="D3878" s="169"/>
      <c r="F3878" s="193"/>
      <c r="G3878" s="194"/>
      <c r="I3878" s="194"/>
    </row>
    <row r="3879" spans="3:9" ht="20.25" hidden="1">
      <c r="C3879" s="169"/>
      <c r="D3879" s="169"/>
      <c r="F3879" s="193"/>
      <c r="G3879" s="194"/>
      <c r="I3879" s="194"/>
    </row>
    <row r="3880" spans="3:9" ht="20.25" hidden="1">
      <c r="C3880" s="169"/>
      <c r="D3880" s="169"/>
      <c r="F3880" s="193"/>
      <c r="G3880" s="194"/>
      <c r="I3880" s="194"/>
    </row>
    <row r="3881" spans="3:9" ht="20.25" hidden="1">
      <c r="C3881" s="169"/>
      <c r="D3881" s="169"/>
      <c r="F3881" s="193"/>
      <c r="G3881" s="194"/>
      <c r="I3881" s="194"/>
    </row>
    <row r="3882" spans="3:9" ht="20.25" hidden="1">
      <c r="C3882" s="169"/>
      <c r="D3882" s="169"/>
      <c r="F3882" s="193"/>
      <c r="G3882" s="194"/>
      <c r="I3882" s="194"/>
    </row>
    <row r="3883" spans="3:9" ht="20.25" hidden="1">
      <c r="C3883" s="169"/>
      <c r="D3883" s="169"/>
      <c r="F3883" s="193"/>
      <c r="G3883" s="194"/>
      <c r="I3883" s="194"/>
    </row>
    <row r="3884" spans="3:9" ht="20.25" hidden="1">
      <c r="C3884" s="169"/>
      <c r="D3884" s="169"/>
      <c r="F3884" s="193"/>
      <c r="G3884" s="194"/>
      <c r="I3884" s="194"/>
    </row>
    <row r="3885" spans="3:9" ht="20.25" hidden="1">
      <c r="C3885" s="169"/>
      <c r="D3885" s="169"/>
      <c r="F3885" s="193"/>
      <c r="G3885" s="194"/>
      <c r="I3885" s="194"/>
    </row>
    <row r="3886" spans="3:9" ht="20.25" hidden="1">
      <c r="C3886" s="169"/>
      <c r="D3886" s="169"/>
      <c r="F3886" s="193"/>
      <c r="G3886" s="194"/>
      <c r="I3886" s="194"/>
    </row>
    <row r="3887" spans="3:9" ht="20.25" hidden="1">
      <c r="C3887" s="169"/>
      <c r="D3887" s="169"/>
      <c r="F3887" s="193"/>
      <c r="G3887" s="194"/>
      <c r="I3887" s="194"/>
    </row>
    <row r="3888" spans="3:9" ht="20.25" hidden="1">
      <c r="C3888" s="169"/>
      <c r="D3888" s="169"/>
      <c r="F3888" s="193"/>
      <c r="G3888" s="194"/>
      <c r="I3888" s="194"/>
    </row>
    <row r="3889" spans="3:9" ht="20.25" hidden="1">
      <c r="C3889" s="169"/>
      <c r="D3889" s="169"/>
      <c r="F3889" s="193"/>
      <c r="G3889" s="194"/>
      <c r="I3889" s="194"/>
    </row>
    <row r="3890" spans="3:9" ht="20.25" hidden="1">
      <c r="C3890" s="169"/>
      <c r="D3890" s="169"/>
      <c r="F3890" s="193"/>
      <c r="G3890" s="194"/>
      <c r="I3890" s="194"/>
    </row>
    <row r="3891" spans="3:9" ht="20.25" hidden="1">
      <c r="C3891" s="169"/>
      <c r="D3891" s="169"/>
      <c r="F3891" s="193"/>
      <c r="G3891" s="194"/>
      <c r="I3891" s="194"/>
    </row>
    <row r="3892" spans="3:9" ht="20.25" hidden="1">
      <c r="C3892" s="169"/>
      <c r="D3892" s="169"/>
      <c r="F3892" s="193"/>
      <c r="G3892" s="194"/>
      <c r="I3892" s="194"/>
    </row>
    <row r="3893" spans="3:9" ht="20.25" hidden="1">
      <c r="C3893" s="169"/>
      <c r="D3893" s="169"/>
      <c r="F3893" s="193"/>
      <c r="G3893" s="194"/>
      <c r="I3893" s="194"/>
    </row>
    <row r="3894" spans="3:9" ht="20.25" hidden="1">
      <c r="C3894" s="169"/>
      <c r="D3894" s="169"/>
      <c r="F3894" s="193"/>
      <c r="G3894" s="194"/>
      <c r="I3894" s="194"/>
    </row>
    <row r="3895" spans="3:9" ht="20.25" hidden="1">
      <c r="C3895" s="169"/>
      <c r="D3895" s="169"/>
      <c r="F3895" s="193"/>
      <c r="G3895" s="194"/>
      <c r="I3895" s="194"/>
    </row>
    <row r="3896" spans="3:9" ht="20.25" hidden="1">
      <c r="C3896" s="169"/>
      <c r="D3896" s="169"/>
      <c r="F3896" s="193"/>
      <c r="G3896" s="194"/>
      <c r="I3896" s="194"/>
    </row>
    <row r="3897" spans="3:9" ht="20.25" hidden="1">
      <c r="C3897" s="169"/>
      <c r="D3897" s="169"/>
      <c r="F3897" s="193"/>
      <c r="G3897" s="194"/>
      <c r="I3897" s="194"/>
    </row>
    <row r="3898" spans="3:9" ht="20.25" hidden="1">
      <c r="C3898" s="169"/>
      <c r="D3898" s="169"/>
      <c r="F3898" s="193"/>
      <c r="G3898" s="194"/>
      <c r="I3898" s="194"/>
    </row>
    <row r="3899" spans="3:9" ht="20.25" hidden="1">
      <c r="C3899" s="169"/>
      <c r="D3899" s="169"/>
      <c r="F3899" s="193"/>
      <c r="G3899" s="194"/>
      <c r="I3899" s="194"/>
    </row>
    <row r="3900" spans="3:9" ht="20.25" hidden="1">
      <c r="C3900" s="169"/>
      <c r="D3900" s="169"/>
      <c r="F3900" s="193"/>
      <c r="G3900" s="194"/>
      <c r="I3900" s="194"/>
    </row>
    <row r="3901" spans="3:9" ht="20.25" hidden="1">
      <c r="C3901" s="169"/>
      <c r="D3901" s="169"/>
      <c r="F3901" s="193"/>
      <c r="G3901" s="194"/>
      <c r="I3901" s="194"/>
    </row>
    <row r="3902" spans="3:9" ht="20.25" hidden="1">
      <c r="C3902" s="169"/>
      <c r="D3902" s="169"/>
      <c r="F3902" s="193"/>
      <c r="G3902" s="194"/>
      <c r="I3902" s="194"/>
    </row>
    <row r="3903" spans="3:9" ht="20.25" hidden="1">
      <c r="C3903" s="169"/>
      <c r="D3903" s="169"/>
      <c r="F3903" s="193"/>
      <c r="G3903" s="194"/>
      <c r="I3903" s="194"/>
    </row>
    <row r="3904" spans="3:9" ht="20.25" hidden="1">
      <c r="C3904" s="169"/>
      <c r="D3904" s="169"/>
      <c r="F3904" s="193"/>
      <c r="G3904" s="194"/>
      <c r="I3904" s="194"/>
    </row>
    <row r="3905" spans="3:9" ht="20.25" hidden="1">
      <c r="C3905" s="169"/>
      <c r="D3905" s="169"/>
      <c r="F3905" s="193"/>
      <c r="G3905" s="194"/>
      <c r="I3905" s="194"/>
    </row>
    <row r="3906" spans="3:9" ht="20.25" hidden="1">
      <c r="C3906" s="169"/>
      <c r="D3906" s="169"/>
      <c r="F3906" s="193"/>
      <c r="G3906" s="194"/>
      <c r="I3906" s="194"/>
    </row>
    <row r="3907" spans="3:9" ht="20.25" hidden="1">
      <c r="C3907" s="169"/>
      <c r="D3907" s="169"/>
      <c r="F3907" s="193"/>
      <c r="G3907" s="194"/>
      <c r="I3907" s="194"/>
    </row>
    <row r="3908" spans="3:9" ht="20.25" hidden="1">
      <c r="C3908" s="169"/>
      <c r="D3908" s="169"/>
      <c r="F3908" s="193"/>
      <c r="G3908" s="194"/>
      <c r="I3908" s="194"/>
    </row>
    <row r="3909" spans="3:9" ht="20.25" hidden="1">
      <c r="C3909" s="169"/>
      <c r="D3909" s="169"/>
      <c r="F3909" s="193"/>
      <c r="G3909" s="194"/>
      <c r="I3909" s="194"/>
    </row>
    <row r="3910" spans="3:9" ht="20.25" hidden="1">
      <c r="C3910" s="169"/>
      <c r="D3910" s="169"/>
      <c r="F3910" s="193"/>
      <c r="G3910" s="194"/>
      <c r="I3910" s="194"/>
    </row>
    <row r="3911" spans="3:9" ht="20.25" hidden="1">
      <c r="C3911" s="169"/>
      <c r="D3911" s="169"/>
      <c r="F3911" s="193"/>
      <c r="G3911" s="194"/>
      <c r="I3911" s="194"/>
    </row>
    <row r="3912" spans="3:9" ht="20.25" hidden="1">
      <c r="C3912" s="169"/>
      <c r="D3912" s="169"/>
      <c r="F3912" s="193"/>
      <c r="G3912" s="194"/>
      <c r="I3912" s="194"/>
    </row>
    <row r="3913" spans="3:9" ht="20.25" hidden="1">
      <c r="C3913" s="169"/>
      <c r="D3913" s="169"/>
      <c r="F3913" s="193"/>
      <c r="G3913" s="194"/>
      <c r="I3913" s="194"/>
    </row>
    <row r="3914" spans="3:9" ht="20.25" hidden="1">
      <c r="C3914" s="169"/>
      <c r="D3914" s="169"/>
      <c r="F3914" s="193"/>
      <c r="G3914" s="194"/>
      <c r="I3914" s="194"/>
    </row>
    <row r="3915" spans="3:9" ht="20.25" hidden="1">
      <c r="C3915" s="169"/>
      <c r="D3915" s="169"/>
      <c r="F3915" s="193"/>
      <c r="G3915" s="194"/>
      <c r="I3915" s="194"/>
    </row>
    <row r="3916" spans="3:9" ht="20.25" hidden="1">
      <c r="C3916" s="169"/>
      <c r="D3916" s="169"/>
      <c r="F3916" s="193"/>
      <c r="G3916" s="194"/>
      <c r="I3916" s="194"/>
    </row>
    <row r="3917" spans="3:9" ht="20.25" hidden="1">
      <c r="C3917" s="169"/>
      <c r="D3917" s="169"/>
      <c r="F3917" s="193"/>
      <c r="G3917" s="194"/>
      <c r="I3917" s="194"/>
    </row>
    <row r="3918" spans="3:9" ht="20.25" hidden="1">
      <c r="C3918" s="169"/>
      <c r="D3918" s="169"/>
      <c r="F3918" s="193"/>
      <c r="G3918" s="194"/>
      <c r="I3918" s="194"/>
    </row>
    <row r="3919" spans="3:9" ht="20.25" hidden="1">
      <c r="C3919" s="169"/>
      <c r="D3919" s="169"/>
      <c r="F3919" s="193"/>
      <c r="G3919" s="194"/>
      <c r="I3919" s="194"/>
    </row>
    <row r="3920" spans="3:9" ht="20.25" hidden="1">
      <c r="C3920" s="169"/>
      <c r="D3920" s="169"/>
      <c r="F3920" s="193"/>
      <c r="G3920" s="194"/>
      <c r="I3920" s="194"/>
    </row>
    <row r="3921" spans="3:9" ht="20.25" hidden="1">
      <c r="C3921" s="169"/>
      <c r="D3921" s="169"/>
      <c r="F3921" s="193"/>
      <c r="G3921" s="194"/>
      <c r="I3921" s="194"/>
    </row>
    <row r="3922" spans="3:9" ht="20.25" hidden="1">
      <c r="C3922" s="169"/>
      <c r="D3922" s="169"/>
      <c r="F3922" s="193"/>
      <c r="G3922" s="194"/>
      <c r="I3922" s="194"/>
    </row>
    <row r="3923" spans="3:9" ht="20.25" hidden="1">
      <c r="C3923" s="169"/>
      <c r="D3923" s="169"/>
      <c r="F3923" s="193"/>
      <c r="G3923" s="194"/>
      <c r="I3923" s="194"/>
    </row>
    <row r="3924" spans="3:9" ht="20.25" hidden="1">
      <c r="C3924" s="169"/>
      <c r="D3924" s="169"/>
      <c r="F3924" s="193"/>
      <c r="G3924" s="194"/>
      <c r="I3924" s="194"/>
    </row>
    <row r="3925" spans="3:9" ht="20.25" hidden="1">
      <c r="C3925" s="169"/>
      <c r="D3925" s="169"/>
      <c r="F3925" s="193"/>
      <c r="G3925" s="194"/>
      <c r="I3925" s="194"/>
    </row>
    <row r="3926" spans="3:9" ht="20.25" hidden="1">
      <c r="C3926" s="169"/>
      <c r="D3926" s="169"/>
      <c r="F3926" s="193"/>
      <c r="G3926" s="194"/>
      <c r="I3926" s="194"/>
    </row>
    <row r="3927" spans="3:9" ht="20.25" hidden="1">
      <c r="C3927" s="169"/>
      <c r="D3927" s="169"/>
      <c r="F3927" s="193"/>
      <c r="G3927" s="194"/>
      <c r="I3927" s="194"/>
    </row>
    <row r="3928" spans="3:9" ht="20.25" hidden="1">
      <c r="C3928" s="169"/>
      <c r="D3928" s="169"/>
      <c r="F3928" s="193"/>
      <c r="G3928" s="194"/>
      <c r="I3928" s="194"/>
    </row>
    <row r="3929" spans="3:9" ht="20.25" hidden="1">
      <c r="C3929" s="169"/>
      <c r="D3929" s="169"/>
      <c r="F3929" s="193"/>
      <c r="G3929" s="194"/>
      <c r="I3929" s="194"/>
    </row>
    <row r="3930" spans="3:9" ht="20.25" hidden="1">
      <c r="C3930" s="169"/>
      <c r="D3930" s="169"/>
      <c r="F3930" s="193"/>
      <c r="G3930" s="194"/>
      <c r="I3930" s="194"/>
    </row>
    <row r="3931" spans="3:9" ht="20.25" hidden="1">
      <c r="C3931" s="169"/>
      <c r="D3931" s="169"/>
      <c r="F3931" s="193"/>
      <c r="G3931" s="194"/>
      <c r="I3931" s="194"/>
    </row>
    <row r="3932" spans="3:9" ht="20.25" hidden="1">
      <c r="C3932" s="169"/>
      <c r="D3932" s="169"/>
      <c r="F3932" s="193"/>
      <c r="G3932" s="194"/>
      <c r="I3932" s="194"/>
    </row>
    <row r="3933" spans="3:9" ht="20.25" hidden="1">
      <c r="C3933" s="169"/>
      <c r="D3933" s="169"/>
      <c r="F3933" s="193"/>
      <c r="G3933" s="194"/>
      <c r="I3933" s="194"/>
    </row>
    <row r="3934" spans="3:9" ht="20.25" hidden="1">
      <c r="C3934" s="169"/>
      <c r="D3934" s="169"/>
      <c r="F3934" s="193"/>
      <c r="G3934" s="194"/>
      <c r="I3934" s="194"/>
    </row>
    <row r="3935" spans="3:9" ht="20.25" hidden="1">
      <c r="C3935" s="169"/>
      <c r="D3935" s="169"/>
      <c r="F3935" s="193"/>
      <c r="G3935" s="194"/>
      <c r="I3935" s="194"/>
    </row>
    <row r="3936" spans="3:9" ht="20.25" hidden="1">
      <c r="C3936" s="169"/>
      <c r="D3936" s="169"/>
      <c r="F3936" s="193"/>
      <c r="G3936" s="194"/>
      <c r="I3936" s="194"/>
    </row>
    <row r="3937" spans="3:9" ht="20.25" hidden="1">
      <c r="C3937" s="169"/>
      <c r="D3937" s="169"/>
      <c r="F3937" s="193"/>
      <c r="G3937" s="194"/>
      <c r="I3937" s="194"/>
    </row>
    <row r="3938" spans="3:9" ht="20.25" hidden="1">
      <c r="C3938" s="169"/>
      <c r="D3938" s="169"/>
      <c r="F3938" s="193"/>
      <c r="G3938" s="194"/>
      <c r="I3938" s="194"/>
    </row>
    <row r="3939" spans="3:9" ht="20.25" hidden="1">
      <c r="C3939" s="169"/>
      <c r="D3939" s="169"/>
      <c r="F3939" s="193"/>
      <c r="G3939" s="194"/>
      <c r="I3939" s="194"/>
    </row>
    <row r="3940" spans="3:9" ht="20.25" hidden="1">
      <c r="C3940" s="169"/>
      <c r="D3940" s="169"/>
      <c r="F3940" s="193"/>
      <c r="G3940" s="194"/>
      <c r="I3940" s="194"/>
    </row>
    <row r="3941" spans="3:9" ht="20.25" hidden="1">
      <c r="C3941" s="169"/>
      <c r="D3941" s="169"/>
      <c r="F3941" s="193"/>
      <c r="G3941" s="194"/>
      <c r="I3941" s="194"/>
    </row>
    <row r="3942" spans="3:9" ht="20.25" hidden="1">
      <c r="C3942" s="169"/>
      <c r="D3942" s="169"/>
      <c r="F3942" s="193"/>
      <c r="G3942" s="194"/>
      <c r="I3942" s="194"/>
    </row>
    <row r="3943" spans="3:9" ht="20.25" hidden="1">
      <c r="C3943" s="169"/>
      <c r="D3943" s="169"/>
      <c r="F3943" s="193"/>
      <c r="G3943" s="194"/>
      <c r="I3943" s="194"/>
    </row>
    <row r="3944" spans="3:9" ht="20.25" hidden="1">
      <c r="C3944" s="169"/>
      <c r="D3944" s="169"/>
      <c r="F3944" s="193"/>
      <c r="G3944" s="194"/>
      <c r="I3944" s="194"/>
    </row>
    <row r="3945" spans="3:9" ht="20.25" hidden="1">
      <c r="C3945" s="169"/>
      <c r="D3945" s="169"/>
      <c r="F3945" s="193"/>
      <c r="G3945" s="194"/>
      <c r="I3945" s="194"/>
    </row>
    <row r="3946" spans="3:9" ht="20.25" hidden="1">
      <c r="C3946" s="169"/>
      <c r="D3946" s="169"/>
      <c r="F3946" s="193"/>
      <c r="G3946" s="194"/>
      <c r="I3946" s="194"/>
    </row>
    <row r="3947" spans="3:9" ht="20.25" hidden="1">
      <c r="C3947" s="169"/>
      <c r="D3947" s="169"/>
      <c r="F3947" s="193"/>
      <c r="G3947" s="194"/>
      <c r="I3947" s="194"/>
    </row>
    <row r="3948" spans="3:9" ht="20.25" hidden="1">
      <c r="C3948" s="169"/>
      <c r="D3948" s="169"/>
      <c r="F3948" s="193"/>
      <c r="G3948" s="194"/>
      <c r="I3948" s="194"/>
    </row>
    <row r="3949" spans="3:9" ht="20.25" hidden="1">
      <c r="C3949" s="169"/>
      <c r="D3949" s="169"/>
      <c r="F3949" s="193"/>
      <c r="G3949" s="194"/>
      <c r="I3949" s="194"/>
    </row>
    <row r="3950" spans="3:9" ht="20.25" hidden="1">
      <c r="C3950" s="169"/>
      <c r="D3950" s="169"/>
      <c r="F3950" s="193"/>
      <c r="G3950" s="194"/>
      <c r="I3950" s="194"/>
    </row>
    <row r="3951" spans="3:9" ht="20.25" hidden="1">
      <c r="C3951" s="169"/>
      <c r="D3951" s="169"/>
      <c r="F3951" s="193"/>
      <c r="G3951" s="194"/>
      <c r="I3951" s="194"/>
    </row>
    <row r="3952" spans="3:9" ht="20.25" hidden="1">
      <c r="C3952" s="169"/>
      <c r="D3952" s="169"/>
      <c r="F3952" s="193"/>
      <c r="G3952" s="194"/>
      <c r="I3952" s="194"/>
    </row>
    <row r="3953" spans="3:9" ht="20.25" hidden="1">
      <c r="C3953" s="169"/>
      <c r="D3953" s="169"/>
      <c r="F3953" s="193"/>
      <c r="G3953" s="194"/>
      <c r="I3953" s="194"/>
    </row>
    <row r="3954" spans="3:9" ht="20.25" hidden="1">
      <c r="C3954" s="169"/>
      <c r="D3954" s="169"/>
      <c r="F3954" s="193"/>
      <c r="G3954" s="194"/>
      <c r="I3954" s="194"/>
    </row>
    <row r="3955" spans="3:9" ht="20.25" hidden="1">
      <c r="C3955" s="169"/>
      <c r="D3955" s="169"/>
      <c r="F3955" s="193"/>
      <c r="G3955" s="194"/>
      <c r="I3955" s="194"/>
    </row>
    <row r="3956" spans="3:9" ht="20.25" hidden="1">
      <c r="C3956" s="169"/>
      <c r="D3956" s="169"/>
      <c r="F3956" s="193"/>
      <c r="G3956" s="194"/>
      <c r="I3956" s="194"/>
    </row>
    <row r="3957" spans="3:9" ht="20.25" hidden="1">
      <c r="C3957" s="169"/>
      <c r="D3957" s="169"/>
      <c r="F3957" s="193"/>
      <c r="G3957" s="194"/>
      <c r="I3957" s="194"/>
    </row>
    <row r="3958" spans="3:9" ht="20.25" hidden="1">
      <c r="C3958" s="169"/>
      <c r="D3958" s="169"/>
      <c r="F3958" s="193"/>
      <c r="G3958" s="194"/>
      <c r="I3958" s="194"/>
    </row>
    <row r="3959" spans="3:9" ht="20.25" hidden="1">
      <c r="C3959" s="169"/>
      <c r="D3959" s="169"/>
      <c r="F3959" s="193"/>
      <c r="G3959" s="194"/>
      <c r="I3959" s="194"/>
    </row>
    <row r="3960" spans="3:9" ht="20.25" hidden="1">
      <c r="C3960" s="169"/>
      <c r="D3960" s="169"/>
      <c r="F3960" s="193"/>
      <c r="G3960" s="194"/>
      <c r="I3960" s="194"/>
    </row>
    <row r="3961" spans="3:9" ht="20.25" hidden="1">
      <c r="C3961" s="169"/>
      <c r="D3961" s="169"/>
      <c r="F3961" s="193"/>
      <c r="G3961" s="194"/>
      <c r="I3961" s="194"/>
    </row>
    <row r="3962" spans="3:9" ht="20.25" hidden="1">
      <c r="C3962" s="169"/>
      <c r="D3962" s="169"/>
      <c r="F3962" s="193"/>
      <c r="G3962" s="194"/>
      <c r="I3962" s="194"/>
    </row>
    <row r="3963" spans="3:9" ht="20.25" hidden="1">
      <c r="C3963" s="169"/>
      <c r="D3963" s="169"/>
      <c r="F3963" s="193"/>
      <c r="G3963" s="194"/>
      <c r="I3963" s="194"/>
    </row>
    <row r="3964" spans="3:9" ht="20.25" hidden="1">
      <c r="C3964" s="169"/>
      <c r="D3964" s="169"/>
      <c r="F3964" s="193"/>
      <c r="G3964" s="194"/>
      <c r="I3964" s="194"/>
    </row>
    <row r="3965" spans="3:9" ht="20.25" hidden="1">
      <c r="C3965" s="169"/>
      <c r="D3965" s="169"/>
      <c r="F3965" s="193"/>
      <c r="G3965" s="194"/>
      <c r="I3965" s="194"/>
    </row>
    <row r="3966" spans="3:9" ht="20.25" hidden="1">
      <c r="C3966" s="169"/>
      <c r="D3966" s="169"/>
      <c r="F3966" s="193"/>
      <c r="G3966" s="194"/>
      <c r="I3966" s="194"/>
    </row>
    <row r="3967" spans="3:9" ht="20.25" hidden="1">
      <c r="C3967" s="169"/>
      <c r="D3967" s="169"/>
      <c r="F3967" s="193"/>
      <c r="G3967" s="194"/>
      <c r="I3967" s="194"/>
    </row>
    <row r="3968" spans="3:9" ht="20.25" hidden="1">
      <c r="C3968" s="169"/>
      <c r="D3968" s="169"/>
      <c r="F3968" s="193"/>
      <c r="G3968" s="194"/>
      <c r="I3968" s="194"/>
    </row>
    <row r="3969" spans="3:9" ht="20.25" hidden="1">
      <c r="C3969" s="169"/>
      <c r="D3969" s="169"/>
      <c r="F3969" s="193"/>
      <c r="G3969" s="194"/>
      <c r="I3969" s="194"/>
    </row>
    <row r="3970" spans="3:9" ht="20.25" hidden="1">
      <c r="C3970" s="169"/>
      <c r="D3970" s="169"/>
      <c r="F3970" s="193"/>
      <c r="G3970" s="194"/>
      <c r="I3970" s="194"/>
    </row>
    <row r="3971" spans="3:9" ht="20.25" hidden="1">
      <c r="C3971" s="169"/>
      <c r="D3971" s="169"/>
      <c r="F3971" s="193"/>
      <c r="G3971" s="194"/>
      <c r="I3971" s="194"/>
    </row>
    <row r="3972" spans="3:9" ht="20.25" hidden="1">
      <c r="C3972" s="169"/>
      <c r="D3972" s="169"/>
      <c r="F3972" s="193"/>
      <c r="G3972" s="194"/>
      <c r="I3972" s="194"/>
    </row>
    <row r="3973" spans="3:9" ht="20.25" hidden="1">
      <c r="C3973" s="169"/>
      <c r="D3973" s="169"/>
      <c r="F3973" s="193"/>
      <c r="G3973" s="194"/>
      <c r="I3973" s="194"/>
    </row>
    <row r="3974" spans="3:9" ht="20.25" hidden="1">
      <c r="C3974" s="169"/>
      <c r="D3974" s="169"/>
      <c r="F3974" s="193"/>
      <c r="G3974" s="194"/>
      <c r="I3974" s="194"/>
    </row>
    <row r="3975" spans="3:9" ht="20.25" hidden="1">
      <c r="C3975" s="169"/>
      <c r="D3975" s="169"/>
      <c r="F3975" s="193"/>
      <c r="G3975" s="194"/>
      <c r="I3975" s="194"/>
    </row>
    <row r="3976" spans="3:9" ht="20.25" hidden="1">
      <c r="C3976" s="169"/>
      <c r="D3976" s="169"/>
      <c r="F3976" s="193"/>
      <c r="G3976" s="194"/>
      <c r="I3976" s="194"/>
    </row>
    <row r="3977" spans="3:9" ht="20.25" hidden="1">
      <c r="C3977" s="169"/>
      <c r="D3977" s="169"/>
      <c r="F3977" s="193"/>
      <c r="G3977" s="194"/>
      <c r="I3977" s="194"/>
    </row>
    <row r="3978" spans="3:9" ht="20.25" hidden="1">
      <c r="C3978" s="169"/>
      <c r="D3978" s="169"/>
      <c r="F3978" s="193"/>
      <c r="G3978" s="194"/>
      <c r="I3978" s="194"/>
    </row>
    <row r="3979" spans="3:9" ht="20.25" hidden="1">
      <c r="C3979" s="169"/>
      <c r="D3979" s="169"/>
      <c r="F3979" s="193"/>
      <c r="G3979" s="194"/>
      <c r="I3979" s="194"/>
    </row>
    <row r="3980" spans="3:9" ht="20.25" hidden="1">
      <c r="C3980" s="169"/>
      <c r="D3980" s="169"/>
      <c r="F3980" s="193"/>
      <c r="G3980" s="194"/>
      <c r="I3980" s="194"/>
    </row>
    <row r="3981" spans="3:9" ht="20.25" hidden="1">
      <c r="C3981" s="169"/>
      <c r="D3981" s="169"/>
      <c r="F3981" s="193"/>
      <c r="G3981" s="194"/>
      <c r="I3981" s="194"/>
    </row>
    <row r="3982" spans="3:9" ht="20.25" hidden="1">
      <c r="C3982" s="169"/>
      <c r="D3982" s="169"/>
      <c r="F3982" s="193"/>
      <c r="G3982" s="194"/>
      <c r="I3982" s="194"/>
    </row>
    <row r="3983" spans="3:9" ht="20.25" hidden="1">
      <c r="C3983" s="169"/>
      <c r="D3983" s="169"/>
      <c r="F3983" s="193"/>
      <c r="G3983" s="194"/>
      <c r="I3983" s="194"/>
    </row>
    <row r="3984" spans="3:9" ht="20.25" hidden="1">
      <c r="C3984" s="169"/>
      <c r="D3984" s="169"/>
      <c r="F3984" s="193"/>
      <c r="G3984" s="194"/>
      <c r="I3984" s="194"/>
    </row>
    <row r="3985" spans="3:9" ht="20.25" hidden="1">
      <c r="C3985" s="169"/>
      <c r="D3985" s="169"/>
      <c r="F3985" s="193"/>
      <c r="G3985" s="194"/>
      <c r="I3985" s="194"/>
    </row>
    <row r="3986" spans="3:9" ht="20.25" hidden="1">
      <c r="C3986" s="169"/>
      <c r="D3986" s="169"/>
      <c r="F3986" s="193"/>
      <c r="G3986" s="194"/>
      <c r="I3986" s="194"/>
    </row>
    <row r="3987" spans="3:9" ht="20.25" hidden="1">
      <c r="C3987" s="169"/>
      <c r="D3987" s="169"/>
      <c r="F3987" s="193"/>
      <c r="G3987" s="194"/>
      <c r="I3987" s="194"/>
    </row>
    <row r="3988" spans="3:9" ht="20.25" hidden="1">
      <c r="C3988" s="169"/>
      <c r="D3988" s="169"/>
      <c r="F3988" s="193"/>
      <c r="G3988" s="194"/>
      <c r="I3988" s="194"/>
    </row>
    <row r="3989" spans="3:9" ht="20.25" hidden="1">
      <c r="C3989" s="169"/>
      <c r="D3989" s="169"/>
      <c r="F3989" s="193"/>
      <c r="G3989" s="194"/>
      <c r="I3989" s="194"/>
    </row>
    <row r="3990" spans="3:9" ht="20.25" hidden="1">
      <c r="C3990" s="169"/>
      <c r="D3990" s="169"/>
      <c r="F3990" s="193"/>
      <c r="G3990" s="194"/>
      <c r="I3990" s="194"/>
    </row>
    <row r="3991" spans="3:9" ht="20.25" hidden="1">
      <c r="C3991" s="169"/>
      <c r="D3991" s="169"/>
      <c r="F3991" s="193"/>
      <c r="G3991" s="194"/>
      <c r="I3991" s="194"/>
    </row>
    <row r="3992" spans="3:9" ht="20.25" hidden="1">
      <c r="C3992" s="169"/>
      <c r="D3992" s="169"/>
      <c r="F3992" s="193"/>
      <c r="G3992" s="194"/>
      <c r="I3992" s="194"/>
    </row>
    <row r="3993" spans="3:9" ht="20.25" hidden="1">
      <c r="C3993" s="169"/>
      <c r="D3993" s="169"/>
      <c r="F3993" s="193"/>
      <c r="G3993" s="194"/>
      <c r="I3993" s="194"/>
    </row>
    <row r="3994" spans="3:9" ht="20.25" hidden="1">
      <c r="C3994" s="169"/>
      <c r="D3994" s="169"/>
      <c r="F3994" s="193"/>
      <c r="G3994" s="194"/>
      <c r="I3994" s="194"/>
    </row>
    <row r="3995" spans="3:9" ht="20.25" hidden="1">
      <c r="C3995" s="169"/>
      <c r="D3995" s="169"/>
      <c r="F3995" s="193"/>
      <c r="G3995" s="194"/>
      <c r="I3995" s="194"/>
    </row>
    <row r="3996" spans="3:9" ht="20.25" hidden="1">
      <c r="C3996" s="169"/>
      <c r="D3996" s="169"/>
      <c r="F3996" s="193"/>
      <c r="G3996" s="194"/>
      <c r="I3996" s="194"/>
    </row>
    <row r="3997" spans="3:9" ht="20.25" hidden="1">
      <c r="C3997" s="169"/>
      <c r="D3997" s="169"/>
      <c r="F3997" s="193"/>
      <c r="G3997" s="194"/>
      <c r="I3997" s="194"/>
    </row>
    <row r="3998" spans="3:9" ht="20.25" hidden="1">
      <c r="C3998" s="169"/>
      <c r="D3998" s="169"/>
      <c r="F3998" s="193"/>
      <c r="G3998" s="194"/>
      <c r="I3998" s="194"/>
    </row>
    <row r="3999" spans="3:9" ht="20.25" hidden="1">
      <c r="C3999" s="169"/>
      <c r="D3999" s="169"/>
      <c r="F3999" s="193"/>
      <c r="G3999" s="194"/>
      <c r="I3999" s="194"/>
    </row>
    <row r="4000" spans="3:9" ht="20.25" hidden="1">
      <c r="C4000" s="169"/>
      <c r="D4000" s="169"/>
      <c r="F4000" s="193"/>
      <c r="G4000" s="194"/>
      <c r="I4000" s="194"/>
    </row>
    <row r="4001" spans="3:9" ht="20.25" hidden="1">
      <c r="C4001" s="169"/>
      <c r="D4001" s="169"/>
      <c r="F4001" s="193"/>
      <c r="G4001" s="194"/>
      <c r="I4001" s="194"/>
    </row>
    <row r="4002" spans="3:9" ht="20.25" hidden="1">
      <c r="C4002" s="169"/>
      <c r="D4002" s="169"/>
      <c r="F4002" s="193"/>
      <c r="G4002" s="194"/>
      <c r="I4002" s="194"/>
    </row>
    <row r="4003" spans="3:9" ht="20.25" hidden="1">
      <c r="C4003" s="169"/>
      <c r="D4003" s="169"/>
      <c r="F4003" s="193"/>
      <c r="G4003" s="194"/>
      <c r="I4003" s="194"/>
    </row>
    <row r="4004" spans="3:9" ht="20.25" hidden="1">
      <c r="C4004" s="169"/>
      <c r="D4004" s="169"/>
      <c r="F4004" s="193"/>
      <c r="G4004" s="194"/>
      <c r="I4004" s="194"/>
    </row>
    <row r="4005" spans="3:9" ht="20.25" hidden="1">
      <c r="C4005" s="169"/>
      <c r="D4005" s="169"/>
      <c r="F4005" s="193"/>
      <c r="G4005" s="194"/>
      <c r="I4005" s="194"/>
    </row>
    <row r="4006" spans="3:9" ht="20.25" hidden="1">
      <c r="C4006" s="169"/>
      <c r="D4006" s="169"/>
      <c r="F4006" s="193"/>
      <c r="G4006" s="194"/>
      <c r="I4006" s="194"/>
    </row>
    <row r="4007" spans="3:9" ht="20.25" hidden="1">
      <c r="C4007" s="169"/>
      <c r="D4007" s="169"/>
      <c r="F4007" s="193"/>
      <c r="G4007" s="194"/>
      <c r="I4007" s="194"/>
    </row>
    <row r="4008" spans="3:9" ht="20.25" hidden="1">
      <c r="C4008" s="169"/>
      <c r="D4008" s="169"/>
      <c r="F4008" s="193"/>
      <c r="G4008" s="194"/>
      <c r="I4008" s="194"/>
    </row>
    <row r="4009" spans="3:9" ht="20.25" hidden="1">
      <c r="C4009" s="169"/>
      <c r="D4009" s="169"/>
      <c r="F4009" s="193"/>
      <c r="G4009" s="194"/>
      <c r="I4009" s="194"/>
    </row>
    <row r="4010" spans="3:9" ht="20.25" hidden="1">
      <c r="C4010" s="169"/>
      <c r="D4010" s="169"/>
      <c r="F4010" s="193"/>
      <c r="G4010" s="194"/>
      <c r="I4010" s="194"/>
    </row>
    <row r="4011" spans="3:9" ht="20.25" hidden="1">
      <c r="C4011" s="169"/>
      <c r="D4011" s="169"/>
      <c r="F4011" s="193"/>
      <c r="G4011" s="194"/>
      <c r="I4011" s="194"/>
    </row>
    <row r="4012" spans="3:9" ht="20.25" hidden="1">
      <c r="C4012" s="169"/>
      <c r="D4012" s="169"/>
      <c r="F4012" s="193"/>
      <c r="G4012" s="194"/>
      <c r="I4012" s="194"/>
    </row>
    <row r="4013" spans="3:9" ht="20.25" hidden="1">
      <c r="C4013" s="169"/>
      <c r="D4013" s="169"/>
      <c r="F4013" s="193"/>
      <c r="G4013" s="194"/>
      <c r="I4013" s="194"/>
    </row>
    <row r="4014" spans="3:9" ht="20.25" hidden="1">
      <c r="C4014" s="169"/>
      <c r="D4014" s="169"/>
      <c r="F4014" s="193"/>
      <c r="G4014" s="194"/>
      <c r="I4014" s="194"/>
    </row>
    <row r="4015" spans="3:9" ht="20.25" hidden="1">
      <c r="C4015" s="169"/>
      <c r="D4015" s="169"/>
      <c r="F4015" s="193"/>
      <c r="G4015" s="194"/>
      <c r="I4015" s="194"/>
    </row>
    <row r="4016" spans="3:9" ht="20.25" hidden="1">
      <c r="C4016" s="169"/>
      <c r="D4016" s="169"/>
      <c r="F4016" s="193"/>
      <c r="G4016" s="194"/>
      <c r="I4016" s="194"/>
    </row>
    <row r="4017" spans="3:9" ht="20.25" hidden="1">
      <c r="C4017" s="169"/>
      <c r="D4017" s="169"/>
      <c r="F4017" s="193"/>
      <c r="G4017" s="194"/>
      <c r="I4017" s="194"/>
    </row>
    <row r="4018" spans="3:9" ht="20.25" hidden="1">
      <c r="C4018" s="169"/>
      <c r="D4018" s="169"/>
      <c r="F4018" s="193"/>
      <c r="G4018" s="194"/>
      <c r="I4018" s="194"/>
    </row>
    <row r="4019" spans="3:9" ht="20.25" hidden="1">
      <c r="C4019" s="169"/>
      <c r="D4019" s="169"/>
      <c r="F4019" s="193"/>
      <c r="G4019" s="194"/>
      <c r="I4019" s="194"/>
    </row>
    <row r="4020" spans="3:9" ht="20.25" hidden="1">
      <c r="C4020" s="169"/>
      <c r="D4020" s="169"/>
      <c r="F4020" s="193"/>
      <c r="G4020" s="194"/>
      <c r="I4020" s="194"/>
    </row>
    <row r="4021" spans="3:9" ht="20.25" hidden="1">
      <c r="C4021" s="169"/>
      <c r="D4021" s="169"/>
      <c r="F4021" s="193"/>
      <c r="G4021" s="194"/>
      <c r="I4021" s="194"/>
    </row>
    <row r="4022" spans="3:9" ht="20.25" hidden="1">
      <c r="C4022" s="169"/>
      <c r="D4022" s="169"/>
      <c r="F4022" s="193"/>
      <c r="G4022" s="194"/>
      <c r="I4022" s="194"/>
    </row>
    <row r="4023" spans="3:9" ht="20.25" hidden="1">
      <c r="C4023" s="169"/>
      <c r="D4023" s="169"/>
      <c r="F4023" s="193"/>
      <c r="G4023" s="194"/>
      <c r="I4023" s="194"/>
    </row>
    <row r="4024" spans="3:9" ht="20.25" hidden="1">
      <c r="C4024" s="169"/>
      <c r="D4024" s="169"/>
      <c r="F4024" s="193"/>
      <c r="G4024" s="194"/>
      <c r="I4024" s="194"/>
    </row>
    <row r="4025" spans="3:9" ht="20.25" hidden="1">
      <c r="C4025" s="169"/>
      <c r="D4025" s="169"/>
      <c r="F4025" s="193"/>
      <c r="G4025" s="194"/>
      <c r="I4025" s="194"/>
    </row>
    <row r="4026" spans="3:9" ht="20.25" hidden="1">
      <c r="C4026" s="169"/>
      <c r="D4026" s="169"/>
      <c r="F4026" s="193"/>
      <c r="G4026" s="194"/>
      <c r="I4026" s="194"/>
    </row>
    <row r="4027" spans="3:9" ht="20.25" hidden="1">
      <c r="C4027" s="169"/>
      <c r="D4027" s="169"/>
      <c r="F4027" s="193"/>
      <c r="G4027" s="194"/>
      <c r="I4027" s="194"/>
    </row>
    <row r="4028" spans="3:9" ht="20.25" hidden="1">
      <c r="C4028" s="169"/>
      <c r="D4028" s="169"/>
      <c r="F4028" s="193"/>
      <c r="G4028" s="194"/>
      <c r="I4028" s="194"/>
    </row>
    <row r="4029" spans="3:9" ht="20.25" hidden="1">
      <c r="C4029" s="169"/>
      <c r="D4029" s="169"/>
      <c r="F4029" s="193"/>
      <c r="G4029" s="194"/>
      <c r="I4029" s="194"/>
    </row>
    <row r="4030" spans="3:9" ht="20.25" hidden="1">
      <c r="C4030" s="169"/>
      <c r="D4030" s="169"/>
      <c r="F4030" s="193"/>
      <c r="G4030" s="194"/>
      <c r="I4030" s="194"/>
    </row>
    <row r="4031" spans="3:9" ht="20.25" hidden="1">
      <c r="C4031" s="169"/>
      <c r="D4031" s="169"/>
      <c r="F4031" s="193"/>
      <c r="G4031" s="194"/>
      <c r="I4031" s="194"/>
    </row>
    <row r="4032" spans="3:9" ht="20.25" hidden="1">
      <c r="C4032" s="169"/>
      <c r="D4032" s="169"/>
      <c r="F4032" s="193"/>
      <c r="G4032" s="194"/>
      <c r="I4032" s="194"/>
    </row>
    <row r="4033" spans="3:9" ht="20.25" hidden="1">
      <c r="C4033" s="169"/>
      <c r="D4033" s="169"/>
      <c r="F4033" s="193"/>
      <c r="G4033" s="194"/>
      <c r="I4033" s="194"/>
    </row>
    <row r="4034" spans="3:9" ht="20.25" hidden="1">
      <c r="C4034" s="169"/>
      <c r="D4034" s="169"/>
      <c r="F4034" s="193"/>
      <c r="G4034" s="194"/>
      <c r="I4034" s="194"/>
    </row>
    <row r="4035" spans="3:9" ht="20.25" hidden="1">
      <c r="C4035" s="169"/>
      <c r="D4035" s="169"/>
      <c r="F4035" s="193"/>
      <c r="G4035" s="194"/>
      <c r="I4035" s="194"/>
    </row>
    <row r="4036" spans="3:9" ht="20.25" hidden="1">
      <c r="C4036" s="169"/>
      <c r="D4036" s="169"/>
      <c r="F4036" s="193"/>
      <c r="G4036" s="194"/>
      <c r="I4036" s="194"/>
    </row>
    <row r="4037" spans="3:9" ht="20.25" hidden="1">
      <c r="C4037" s="169"/>
      <c r="D4037" s="169"/>
      <c r="F4037" s="193"/>
      <c r="G4037" s="194"/>
      <c r="I4037" s="194"/>
    </row>
    <row r="4038" spans="3:9" ht="20.25" hidden="1">
      <c r="C4038" s="169"/>
      <c r="D4038" s="169"/>
      <c r="F4038" s="193"/>
      <c r="G4038" s="194"/>
      <c r="I4038" s="194"/>
    </row>
    <row r="4039" spans="3:9" ht="20.25" hidden="1">
      <c r="C4039" s="169"/>
      <c r="D4039" s="169"/>
      <c r="F4039" s="193"/>
      <c r="G4039" s="194"/>
      <c r="I4039" s="194"/>
    </row>
    <row r="4040" spans="3:9" ht="20.25" hidden="1">
      <c r="C4040" s="169"/>
      <c r="D4040" s="169"/>
      <c r="F4040" s="193"/>
      <c r="G4040" s="194"/>
      <c r="I4040" s="194"/>
    </row>
    <row r="4041" spans="3:9" ht="20.25" hidden="1">
      <c r="C4041" s="169"/>
      <c r="D4041" s="169"/>
      <c r="F4041" s="193"/>
      <c r="G4041" s="194"/>
      <c r="I4041" s="194"/>
    </row>
    <row r="4042" spans="3:9" ht="20.25" hidden="1">
      <c r="C4042" s="169"/>
      <c r="D4042" s="169"/>
      <c r="F4042" s="193"/>
      <c r="G4042" s="194"/>
      <c r="I4042" s="194"/>
    </row>
    <row r="4043" spans="3:9" ht="20.25" hidden="1">
      <c r="C4043" s="169"/>
      <c r="D4043" s="169"/>
      <c r="F4043" s="193"/>
      <c r="G4043" s="194"/>
      <c r="I4043" s="194"/>
    </row>
    <row r="4044" spans="3:9" ht="20.25" hidden="1">
      <c r="C4044" s="169"/>
      <c r="D4044" s="169"/>
      <c r="F4044" s="193"/>
      <c r="G4044" s="194"/>
      <c r="I4044" s="194"/>
    </row>
    <row r="4045" spans="3:9" ht="20.25" hidden="1">
      <c r="C4045" s="169"/>
      <c r="D4045" s="169"/>
      <c r="F4045" s="193"/>
      <c r="G4045" s="194"/>
      <c r="I4045" s="194"/>
    </row>
    <row r="4046" spans="3:9" ht="20.25" hidden="1">
      <c r="C4046" s="169"/>
      <c r="D4046" s="169"/>
      <c r="F4046" s="193"/>
      <c r="G4046" s="194"/>
      <c r="I4046" s="194"/>
    </row>
    <row r="4047" spans="3:9" ht="20.25" hidden="1">
      <c r="C4047" s="169"/>
      <c r="D4047" s="169"/>
      <c r="F4047" s="193"/>
      <c r="G4047" s="194"/>
      <c r="I4047" s="194"/>
    </row>
    <row r="4048" spans="3:9" ht="20.25" hidden="1">
      <c r="C4048" s="169"/>
      <c r="D4048" s="169"/>
      <c r="F4048" s="193"/>
      <c r="G4048" s="194"/>
      <c r="I4048" s="194"/>
    </row>
    <row r="4049" spans="3:9" ht="20.25" hidden="1">
      <c r="C4049" s="169"/>
      <c r="D4049" s="169"/>
      <c r="F4049" s="193"/>
      <c r="G4049" s="194"/>
      <c r="I4049" s="194"/>
    </row>
    <row r="4050" spans="3:9" ht="20.25" hidden="1">
      <c r="C4050" s="169"/>
      <c r="D4050" s="169"/>
      <c r="F4050" s="193"/>
      <c r="G4050" s="194"/>
      <c r="I4050" s="194"/>
    </row>
    <row r="4051" spans="3:9" ht="20.25" hidden="1">
      <c r="C4051" s="169"/>
      <c r="D4051" s="169"/>
      <c r="F4051" s="193"/>
      <c r="G4051" s="194"/>
      <c r="I4051" s="194"/>
    </row>
    <row r="4052" spans="3:9" ht="20.25" hidden="1">
      <c r="C4052" s="169"/>
      <c r="D4052" s="169"/>
      <c r="F4052" s="193"/>
      <c r="G4052" s="194"/>
      <c r="I4052" s="194"/>
    </row>
    <row r="4053" spans="3:9" ht="20.25" hidden="1">
      <c r="C4053" s="169"/>
      <c r="D4053" s="169"/>
      <c r="F4053" s="193"/>
      <c r="G4053" s="194"/>
      <c r="I4053" s="194"/>
    </row>
    <row r="4054" spans="3:9" ht="20.25" hidden="1">
      <c r="C4054" s="169"/>
      <c r="D4054" s="169"/>
      <c r="F4054" s="193"/>
      <c r="G4054" s="194"/>
      <c r="I4054" s="194"/>
    </row>
    <row r="4055" spans="3:9" ht="20.25" hidden="1">
      <c r="C4055" s="169"/>
      <c r="D4055" s="169"/>
      <c r="F4055" s="193"/>
      <c r="G4055" s="194"/>
      <c r="I4055" s="194"/>
    </row>
    <row r="4056" spans="3:9" ht="20.25" hidden="1">
      <c r="C4056" s="169"/>
      <c r="D4056" s="169"/>
      <c r="F4056" s="193"/>
      <c r="G4056" s="194"/>
      <c r="I4056" s="194"/>
    </row>
    <row r="4057" spans="3:9" ht="20.25" hidden="1">
      <c r="C4057" s="169"/>
      <c r="D4057" s="169"/>
      <c r="F4057" s="193"/>
      <c r="G4057" s="194"/>
      <c r="I4057" s="194"/>
    </row>
    <row r="4058" spans="3:9" ht="20.25" hidden="1">
      <c r="C4058" s="169"/>
      <c r="D4058" s="169"/>
      <c r="F4058" s="193"/>
      <c r="G4058" s="194"/>
      <c r="I4058" s="194"/>
    </row>
    <row r="4059" spans="3:9" ht="20.25" hidden="1">
      <c r="C4059" s="169"/>
      <c r="D4059" s="169"/>
      <c r="F4059" s="193"/>
      <c r="G4059" s="194"/>
      <c r="I4059" s="194"/>
    </row>
    <row r="4060" spans="3:9" ht="20.25" hidden="1">
      <c r="C4060" s="169"/>
      <c r="D4060" s="169"/>
      <c r="F4060" s="193"/>
      <c r="G4060" s="194"/>
      <c r="I4060" s="194"/>
    </row>
    <row r="4061" spans="3:9" ht="20.25" hidden="1">
      <c r="C4061" s="169"/>
      <c r="D4061" s="169"/>
      <c r="F4061" s="193"/>
      <c r="G4061" s="194"/>
      <c r="I4061" s="194"/>
    </row>
    <row r="4062" spans="3:9" ht="20.25" hidden="1">
      <c r="C4062" s="169"/>
      <c r="D4062" s="169"/>
      <c r="F4062" s="193"/>
      <c r="G4062" s="194"/>
      <c r="I4062" s="194"/>
    </row>
    <row r="4063" spans="3:9" ht="20.25" hidden="1">
      <c r="C4063" s="169"/>
      <c r="D4063" s="169"/>
      <c r="F4063" s="193"/>
      <c r="G4063" s="194"/>
      <c r="I4063" s="194"/>
    </row>
    <row r="4064" spans="3:9" ht="20.25" hidden="1">
      <c r="C4064" s="169"/>
      <c r="D4064" s="169"/>
      <c r="F4064" s="193"/>
      <c r="G4064" s="194"/>
      <c r="I4064" s="194"/>
    </row>
    <row r="4065" spans="3:9" ht="20.25" hidden="1">
      <c r="C4065" s="169"/>
      <c r="D4065" s="169"/>
      <c r="F4065" s="193"/>
      <c r="G4065" s="194"/>
      <c r="I4065" s="194"/>
    </row>
    <row r="4066" spans="3:9" ht="20.25" hidden="1">
      <c r="C4066" s="169"/>
      <c r="D4066" s="169"/>
      <c r="F4066" s="193"/>
      <c r="G4066" s="194"/>
      <c r="I4066" s="194"/>
    </row>
    <row r="4067" spans="3:9" ht="20.25" hidden="1">
      <c r="C4067" s="169"/>
      <c r="D4067" s="169"/>
      <c r="F4067" s="193"/>
      <c r="G4067" s="194"/>
      <c r="I4067" s="194"/>
    </row>
    <row r="4068" spans="3:9" ht="20.25" hidden="1">
      <c r="C4068" s="169"/>
      <c r="D4068" s="169"/>
      <c r="F4068" s="193"/>
      <c r="G4068" s="194"/>
      <c r="I4068" s="194"/>
    </row>
    <row r="4069" spans="3:9" ht="20.25" hidden="1">
      <c r="C4069" s="169"/>
      <c r="D4069" s="169"/>
      <c r="F4069" s="193"/>
      <c r="G4069" s="194"/>
      <c r="I4069" s="194"/>
    </row>
    <row r="4070" spans="3:9" ht="20.25" hidden="1">
      <c r="C4070" s="169"/>
      <c r="D4070" s="169"/>
      <c r="F4070" s="193"/>
      <c r="G4070" s="194"/>
      <c r="I4070" s="194"/>
    </row>
    <row r="4071" spans="3:9" ht="20.25" hidden="1">
      <c r="C4071" s="169"/>
      <c r="D4071" s="169"/>
      <c r="F4071" s="193"/>
      <c r="G4071" s="194"/>
      <c r="I4071" s="194"/>
    </row>
    <row r="4072" spans="3:9" ht="20.25" hidden="1">
      <c r="C4072" s="169"/>
      <c r="D4072" s="169"/>
      <c r="F4072" s="193"/>
      <c r="G4072" s="194"/>
      <c r="I4072" s="194"/>
    </row>
    <row r="4073" spans="3:9" ht="20.25" hidden="1">
      <c r="C4073" s="169"/>
      <c r="D4073" s="169"/>
      <c r="F4073" s="193"/>
      <c r="G4073" s="194"/>
      <c r="I4073" s="194"/>
    </row>
    <row r="4074" spans="3:9" ht="20.25" hidden="1">
      <c r="C4074" s="169"/>
      <c r="D4074" s="169"/>
      <c r="F4074" s="193"/>
      <c r="G4074" s="194"/>
      <c r="I4074" s="194"/>
    </row>
    <row r="4075" spans="3:9" ht="20.25" hidden="1">
      <c r="C4075" s="169"/>
      <c r="D4075" s="169"/>
      <c r="F4075" s="193"/>
      <c r="G4075" s="194"/>
      <c r="I4075" s="194"/>
    </row>
    <row r="4076" spans="3:9" ht="20.25" hidden="1">
      <c r="C4076" s="169"/>
      <c r="D4076" s="169"/>
      <c r="F4076" s="193"/>
      <c r="G4076" s="194"/>
      <c r="I4076" s="194"/>
    </row>
    <row r="4077" spans="3:9" ht="20.25" hidden="1">
      <c r="C4077" s="169"/>
      <c r="D4077" s="169"/>
      <c r="F4077" s="193"/>
      <c r="G4077" s="194"/>
      <c r="I4077" s="194"/>
    </row>
    <row r="4078" spans="3:9" ht="20.25" hidden="1">
      <c r="C4078" s="169"/>
      <c r="D4078" s="169"/>
      <c r="F4078" s="193"/>
      <c r="G4078" s="194"/>
      <c r="I4078" s="194"/>
    </row>
    <row r="4079" spans="3:9" ht="20.25" hidden="1">
      <c r="C4079" s="169"/>
      <c r="D4079" s="169"/>
      <c r="F4079" s="193"/>
      <c r="G4079" s="194"/>
      <c r="I4079" s="194"/>
    </row>
    <row r="4080" spans="3:9" ht="20.25" hidden="1">
      <c r="C4080" s="169"/>
      <c r="D4080" s="169"/>
      <c r="F4080" s="193"/>
      <c r="G4080" s="194"/>
      <c r="I4080" s="194"/>
    </row>
    <row r="4081" spans="3:9" ht="20.25" hidden="1">
      <c r="C4081" s="169"/>
      <c r="D4081" s="169"/>
      <c r="F4081" s="193"/>
      <c r="G4081" s="194"/>
      <c r="I4081" s="194"/>
    </row>
    <row r="4082" spans="3:9" ht="20.25" hidden="1">
      <c r="C4082" s="169"/>
      <c r="D4082" s="169"/>
      <c r="F4082" s="193"/>
      <c r="G4082" s="194"/>
      <c r="I4082" s="194"/>
    </row>
    <row r="4083" spans="3:9" ht="20.25" hidden="1">
      <c r="C4083" s="169"/>
      <c r="D4083" s="169"/>
      <c r="F4083" s="193"/>
      <c r="G4083" s="194"/>
      <c r="I4083" s="194"/>
    </row>
    <row r="4084" spans="3:9" ht="20.25" hidden="1">
      <c r="C4084" s="169"/>
      <c r="D4084" s="169"/>
      <c r="F4084" s="193"/>
      <c r="G4084" s="194"/>
      <c r="I4084" s="194"/>
    </row>
    <row r="4085" spans="3:9" ht="20.25" hidden="1">
      <c r="C4085" s="169"/>
      <c r="D4085" s="169"/>
      <c r="F4085" s="193"/>
      <c r="G4085" s="194"/>
      <c r="I4085" s="194"/>
    </row>
    <row r="4086" spans="3:9" ht="20.25" hidden="1">
      <c r="C4086" s="169"/>
      <c r="D4086" s="169"/>
      <c r="F4086" s="193"/>
      <c r="G4086" s="194"/>
      <c r="I4086" s="194"/>
    </row>
    <row r="4087" spans="3:9" ht="20.25" hidden="1">
      <c r="C4087" s="169"/>
      <c r="D4087" s="169"/>
      <c r="F4087" s="193"/>
      <c r="G4087" s="194"/>
      <c r="I4087" s="194"/>
    </row>
    <row r="4088" spans="3:9" ht="20.25" hidden="1">
      <c r="C4088" s="169"/>
      <c r="D4088" s="169"/>
      <c r="F4088" s="193"/>
      <c r="G4088" s="194"/>
      <c r="I4088" s="194"/>
    </row>
    <row r="4089" spans="3:9" ht="20.25" hidden="1">
      <c r="C4089" s="169"/>
      <c r="D4089" s="169"/>
      <c r="F4089" s="193"/>
      <c r="G4089" s="194"/>
      <c r="I4089" s="194"/>
    </row>
    <row r="4090" spans="3:9" ht="20.25" hidden="1">
      <c r="C4090" s="169"/>
      <c r="D4090" s="169"/>
      <c r="F4090" s="193"/>
      <c r="G4090" s="194"/>
      <c r="I4090" s="194"/>
    </row>
    <row r="4091" spans="3:9" ht="20.25" hidden="1">
      <c r="C4091" s="169"/>
      <c r="D4091" s="169"/>
      <c r="F4091" s="193"/>
      <c r="G4091" s="194"/>
      <c r="I4091" s="194"/>
    </row>
    <row r="4092" spans="3:9" ht="20.25" hidden="1">
      <c r="C4092" s="169"/>
      <c r="D4092" s="169"/>
      <c r="F4092" s="193"/>
      <c r="G4092" s="194"/>
      <c r="I4092" s="194"/>
    </row>
    <row r="4093" spans="3:9" ht="20.25" hidden="1">
      <c r="C4093" s="169"/>
      <c r="D4093" s="169"/>
      <c r="F4093" s="193"/>
      <c r="G4093" s="194"/>
      <c r="I4093" s="194"/>
    </row>
    <row r="4094" spans="3:9" ht="20.25" hidden="1">
      <c r="C4094" s="169"/>
      <c r="D4094" s="169"/>
      <c r="F4094" s="193"/>
      <c r="G4094" s="194"/>
      <c r="I4094" s="194"/>
    </row>
    <row r="4095" spans="3:9" ht="20.25" hidden="1">
      <c r="C4095" s="169"/>
      <c r="D4095" s="169"/>
      <c r="F4095" s="193"/>
      <c r="G4095" s="194"/>
      <c r="I4095" s="194"/>
    </row>
    <row r="4096" spans="3:9" ht="20.25" hidden="1">
      <c r="C4096" s="169"/>
      <c r="D4096" s="169"/>
      <c r="F4096" s="193"/>
      <c r="G4096" s="194"/>
      <c r="I4096" s="194"/>
    </row>
    <row r="4097" spans="3:9" ht="20.25" hidden="1">
      <c r="C4097" s="169"/>
      <c r="D4097" s="169"/>
      <c r="F4097" s="193"/>
      <c r="G4097" s="194"/>
      <c r="I4097" s="194"/>
    </row>
    <row r="4098" spans="3:9" ht="20.25" hidden="1">
      <c r="C4098" s="169"/>
      <c r="D4098" s="169"/>
      <c r="F4098" s="193"/>
      <c r="G4098" s="194"/>
      <c r="I4098" s="194"/>
    </row>
    <row r="4099" spans="3:9" ht="20.25" hidden="1">
      <c r="C4099" s="169"/>
      <c r="D4099" s="169"/>
      <c r="F4099" s="193"/>
      <c r="G4099" s="194"/>
      <c r="I4099" s="194"/>
    </row>
    <row r="4100" spans="3:9" ht="20.25" hidden="1">
      <c r="C4100" s="169"/>
      <c r="D4100" s="169"/>
      <c r="F4100" s="193"/>
      <c r="G4100" s="194"/>
      <c r="I4100" s="194"/>
    </row>
    <row r="4101" spans="3:9" ht="20.25" hidden="1">
      <c r="C4101" s="169"/>
      <c r="D4101" s="169"/>
      <c r="F4101" s="193"/>
      <c r="G4101" s="194"/>
      <c r="I4101" s="194"/>
    </row>
    <row r="4102" spans="3:9" ht="20.25" hidden="1">
      <c r="C4102" s="169"/>
      <c r="D4102" s="169"/>
      <c r="F4102" s="193"/>
      <c r="G4102" s="194"/>
      <c r="I4102" s="194"/>
    </row>
    <row r="4103" spans="3:9" ht="20.25" hidden="1">
      <c r="C4103" s="169"/>
      <c r="D4103" s="169"/>
      <c r="F4103" s="193"/>
      <c r="G4103" s="194"/>
      <c r="I4103" s="194"/>
    </row>
    <row r="4104" spans="3:9" ht="20.25" hidden="1">
      <c r="C4104" s="169"/>
      <c r="D4104" s="169"/>
      <c r="F4104" s="193"/>
      <c r="G4104" s="194"/>
      <c r="I4104" s="194"/>
    </row>
    <row r="4105" spans="3:9" ht="20.25" hidden="1">
      <c r="C4105" s="169"/>
      <c r="D4105" s="169"/>
      <c r="F4105" s="193"/>
      <c r="G4105" s="194"/>
      <c r="I4105" s="194"/>
    </row>
    <row r="4106" spans="3:9" ht="20.25" hidden="1">
      <c r="C4106" s="169"/>
      <c r="D4106" s="169"/>
      <c r="F4106" s="193"/>
      <c r="G4106" s="194"/>
      <c r="I4106" s="194"/>
    </row>
    <row r="4107" spans="3:9" ht="20.25" hidden="1">
      <c r="C4107" s="169"/>
      <c r="D4107" s="169"/>
      <c r="F4107" s="193"/>
      <c r="G4107" s="194"/>
      <c r="I4107" s="194"/>
    </row>
    <row r="4108" spans="3:9" ht="20.25" hidden="1">
      <c r="C4108" s="169"/>
      <c r="D4108" s="169"/>
      <c r="F4108" s="193"/>
      <c r="G4108" s="194"/>
      <c r="I4108" s="194"/>
    </row>
    <row r="4109" spans="3:9" ht="20.25" hidden="1">
      <c r="C4109" s="169"/>
      <c r="D4109" s="169"/>
      <c r="F4109" s="193"/>
      <c r="G4109" s="194"/>
      <c r="I4109" s="194"/>
    </row>
    <row r="4110" spans="3:9" ht="20.25" hidden="1">
      <c r="C4110" s="169"/>
      <c r="D4110" s="169"/>
      <c r="F4110" s="193"/>
      <c r="G4110" s="194"/>
      <c r="I4110" s="194"/>
    </row>
    <row r="4111" spans="3:9" ht="20.25" hidden="1">
      <c r="C4111" s="169"/>
      <c r="D4111" s="169"/>
      <c r="F4111" s="193"/>
      <c r="G4111" s="194"/>
      <c r="I4111" s="194"/>
    </row>
    <row r="4112" spans="3:9" ht="20.25" hidden="1">
      <c r="C4112" s="169"/>
      <c r="D4112" s="169"/>
      <c r="F4112" s="193"/>
      <c r="G4112" s="194"/>
      <c r="I4112" s="194"/>
    </row>
    <row r="4113" spans="3:9" ht="20.25" hidden="1">
      <c r="C4113" s="169"/>
      <c r="D4113" s="169"/>
      <c r="F4113" s="193"/>
      <c r="G4113" s="194"/>
      <c r="I4113" s="194"/>
    </row>
    <row r="4114" spans="3:9" ht="20.25" hidden="1">
      <c r="C4114" s="169"/>
      <c r="D4114" s="169"/>
      <c r="F4114" s="193"/>
      <c r="G4114" s="194"/>
      <c r="I4114" s="194"/>
    </row>
    <row r="4115" spans="3:9" ht="20.25" hidden="1">
      <c r="C4115" s="169"/>
      <c r="D4115" s="169"/>
      <c r="F4115" s="193"/>
      <c r="G4115" s="194"/>
      <c r="I4115" s="194"/>
    </row>
    <row r="4116" spans="3:9" ht="20.25" hidden="1">
      <c r="C4116" s="169"/>
      <c r="D4116" s="169"/>
      <c r="F4116" s="193"/>
      <c r="G4116" s="194"/>
      <c r="I4116" s="194"/>
    </row>
    <row r="4117" spans="3:9" ht="20.25" hidden="1">
      <c r="C4117" s="169"/>
      <c r="D4117" s="169"/>
      <c r="F4117" s="193"/>
      <c r="G4117" s="194"/>
      <c r="I4117" s="194"/>
    </row>
    <row r="4118" spans="3:9" ht="20.25" hidden="1">
      <c r="C4118" s="169"/>
      <c r="D4118" s="169"/>
      <c r="F4118" s="193"/>
      <c r="G4118" s="194"/>
      <c r="I4118" s="194"/>
    </row>
    <row r="4119" spans="3:9" ht="20.25" hidden="1">
      <c r="C4119" s="169"/>
      <c r="D4119" s="169"/>
      <c r="F4119" s="193"/>
      <c r="G4119" s="194"/>
      <c r="I4119" s="194"/>
    </row>
    <row r="4120" spans="3:9" ht="20.25" hidden="1">
      <c r="C4120" s="169"/>
      <c r="D4120" s="169"/>
      <c r="F4120" s="193"/>
      <c r="G4120" s="194"/>
      <c r="I4120" s="194"/>
    </row>
    <row r="4121" spans="3:9" ht="20.25" hidden="1">
      <c r="C4121" s="169"/>
      <c r="D4121" s="169"/>
      <c r="F4121" s="193"/>
      <c r="G4121" s="194"/>
      <c r="I4121" s="194"/>
    </row>
    <row r="4122" spans="3:9" ht="20.25" hidden="1">
      <c r="C4122" s="169"/>
      <c r="D4122" s="169"/>
      <c r="F4122" s="193"/>
      <c r="G4122" s="194"/>
      <c r="I4122" s="194"/>
    </row>
    <row r="4123" spans="3:9" ht="20.25" hidden="1">
      <c r="C4123" s="169"/>
      <c r="D4123" s="169"/>
      <c r="F4123" s="193"/>
      <c r="G4123" s="194"/>
      <c r="I4123" s="194"/>
    </row>
    <row r="4124" spans="3:9" ht="20.25" hidden="1">
      <c r="C4124" s="169"/>
      <c r="D4124" s="169"/>
      <c r="F4124" s="193"/>
      <c r="G4124" s="194"/>
      <c r="I4124" s="194"/>
    </row>
    <row r="4125" spans="3:9" ht="20.25" hidden="1">
      <c r="C4125" s="169"/>
      <c r="D4125" s="169"/>
      <c r="F4125" s="193"/>
      <c r="G4125" s="194"/>
      <c r="I4125" s="194"/>
    </row>
    <row r="4126" spans="3:9" ht="20.25" hidden="1">
      <c r="C4126" s="169"/>
      <c r="D4126" s="169"/>
      <c r="F4126" s="193"/>
      <c r="G4126" s="194"/>
      <c r="I4126" s="194"/>
    </row>
    <row r="4127" spans="3:9" ht="20.25" hidden="1">
      <c r="C4127" s="169"/>
      <c r="D4127" s="169"/>
      <c r="F4127" s="193"/>
      <c r="G4127" s="194"/>
      <c r="I4127" s="194"/>
    </row>
    <row r="4128" spans="3:9" ht="20.25" hidden="1">
      <c r="C4128" s="169"/>
      <c r="D4128" s="169"/>
      <c r="F4128" s="193"/>
      <c r="G4128" s="194"/>
      <c r="I4128" s="194"/>
    </row>
    <row r="4129" spans="3:9" ht="20.25" hidden="1">
      <c r="C4129" s="169"/>
      <c r="D4129" s="169"/>
      <c r="F4129" s="193"/>
      <c r="G4129" s="194"/>
      <c r="I4129" s="194"/>
    </row>
    <row r="4130" spans="3:9" ht="20.25" hidden="1">
      <c r="C4130" s="169"/>
      <c r="D4130" s="169"/>
      <c r="F4130" s="193"/>
      <c r="G4130" s="194"/>
      <c r="I4130" s="194"/>
    </row>
    <row r="4131" spans="3:9" ht="20.25" hidden="1">
      <c r="C4131" s="169"/>
      <c r="D4131" s="169"/>
      <c r="F4131" s="193"/>
      <c r="G4131" s="194"/>
      <c r="I4131" s="194"/>
    </row>
    <row r="4132" spans="3:9" ht="20.25" hidden="1">
      <c r="C4132" s="169"/>
      <c r="D4132" s="169"/>
      <c r="F4132" s="193"/>
      <c r="G4132" s="194"/>
      <c r="I4132" s="194"/>
    </row>
    <row r="4133" spans="3:9" ht="20.25" hidden="1">
      <c r="C4133" s="169"/>
      <c r="D4133" s="169"/>
      <c r="F4133" s="193"/>
      <c r="G4133" s="194"/>
      <c r="I4133" s="194"/>
    </row>
    <row r="4134" spans="3:9" ht="20.25" hidden="1">
      <c r="C4134" s="169"/>
      <c r="D4134" s="169"/>
      <c r="F4134" s="193"/>
      <c r="G4134" s="194"/>
      <c r="I4134" s="194"/>
    </row>
    <row r="4135" spans="3:9" ht="20.25" hidden="1">
      <c r="C4135" s="169"/>
      <c r="D4135" s="169"/>
      <c r="F4135" s="193"/>
      <c r="G4135" s="194"/>
      <c r="I4135" s="194"/>
    </row>
    <row r="4136" spans="3:9" ht="20.25" hidden="1">
      <c r="C4136" s="169"/>
      <c r="D4136" s="169"/>
      <c r="F4136" s="193"/>
      <c r="G4136" s="194"/>
      <c r="I4136" s="194"/>
    </row>
    <row r="4137" spans="3:9" ht="20.25" hidden="1">
      <c r="C4137" s="169"/>
      <c r="D4137" s="169"/>
      <c r="F4137" s="193"/>
      <c r="G4137" s="194"/>
      <c r="I4137" s="194"/>
    </row>
    <row r="4138" spans="3:9" ht="20.25" hidden="1">
      <c r="C4138" s="169"/>
      <c r="D4138" s="169"/>
      <c r="F4138" s="193"/>
      <c r="G4138" s="194"/>
      <c r="I4138" s="194"/>
    </row>
    <row r="4139" spans="3:9" ht="20.25" hidden="1">
      <c r="C4139" s="169"/>
      <c r="D4139" s="169"/>
      <c r="F4139" s="193"/>
      <c r="G4139" s="194"/>
      <c r="I4139" s="194"/>
    </row>
    <row r="4140" spans="3:9" ht="20.25" hidden="1">
      <c r="C4140" s="169"/>
      <c r="D4140" s="169"/>
      <c r="F4140" s="193"/>
      <c r="G4140" s="194"/>
      <c r="I4140" s="194"/>
    </row>
    <row r="4141" spans="3:9" ht="20.25" hidden="1">
      <c r="C4141" s="169"/>
      <c r="D4141" s="169"/>
      <c r="F4141" s="193"/>
      <c r="G4141" s="194"/>
      <c r="I4141" s="194"/>
    </row>
    <row r="4142" spans="3:9" ht="20.25" hidden="1">
      <c r="C4142" s="169"/>
      <c r="D4142" s="169"/>
      <c r="F4142" s="193"/>
      <c r="G4142" s="194"/>
      <c r="I4142" s="194"/>
    </row>
    <row r="4143" spans="3:9" ht="20.25" hidden="1">
      <c r="C4143" s="169"/>
      <c r="D4143" s="169"/>
      <c r="F4143" s="193"/>
      <c r="G4143" s="194"/>
      <c r="I4143" s="194"/>
    </row>
    <row r="4144" spans="3:9" ht="20.25" hidden="1">
      <c r="C4144" s="169"/>
      <c r="D4144" s="169"/>
      <c r="F4144" s="193"/>
      <c r="G4144" s="194"/>
      <c r="I4144" s="194"/>
    </row>
    <row r="4145" spans="3:9" ht="20.25" hidden="1">
      <c r="C4145" s="169"/>
      <c r="D4145" s="169"/>
      <c r="F4145" s="193"/>
      <c r="G4145" s="194"/>
      <c r="I4145" s="194"/>
    </row>
    <row r="4146" spans="3:9" ht="20.25" hidden="1">
      <c r="C4146" s="169"/>
      <c r="D4146" s="169"/>
      <c r="F4146" s="193"/>
      <c r="G4146" s="194"/>
      <c r="I4146" s="194"/>
    </row>
    <row r="4147" spans="3:9" ht="20.25" hidden="1">
      <c r="C4147" s="169"/>
      <c r="D4147" s="169"/>
      <c r="F4147" s="193"/>
      <c r="G4147" s="194"/>
      <c r="I4147" s="194"/>
    </row>
    <row r="4148" spans="3:9" ht="20.25" hidden="1">
      <c r="C4148" s="169"/>
      <c r="D4148" s="169"/>
      <c r="F4148" s="193"/>
      <c r="G4148" s="194"/>
      <c r="I4148" s="194"/>
    </row>
    <row r="4149" spans="3:9" ht="20.25" hidden="1">
      <c r="C4149" s="169"/>
      <c r="D4149" s="169"/>
      <c r="F4149" s="193"/>
      <c r="G4149" s="194"/>
      <c r="I4149" s="194"/>
    </row>
    <row r="4150" spans="3:9" ht="20.25" hidden="1">
      <c r="C4150" s="169"/>
      <c r="D4150" s="169"/>
      <c r="F4150" s="193"/>
      <c r="G4150" s="194"/>
      <c r="I4150" s="194"/>
    </row>
    <row r="4151" spans="3:9" ht="20.25" hidden="1">
      <c r="C4151" s="169"/>
      <c r="D4151" s="169"/>
      <c r="F4151" s="193"/>
      <c r="G4151" s="194"/>
      <c r="I4151" s="194"/>
    </row>
    <row r="4152" spans="3:9" ht="20.25" hidden="1">
      <c r="C4152" s="169"/>
      <c r="D4152" s="169"/>
      <c r="F4152" s="193"/>
      <c r="G4152" s="194"/>
      <c r="I4152" s="194"/>
    </row>
    <row r="4153" spans="3:9" ht="20.25" hidden="1">
      <c r="C4153" s="169"/>
      <c r="D4153" s="169"/>
      <c r="F4153" s="193"/>
      <c r="G4153" s="194"/>
      <c r="I4153" s="194"/>
    </row>
    <row r="4154" spans="3:9" ht="20.25" hidden="1">
      <c r="G4154" s="194"/>
      <c r="I4154" s="194"/>
    </row>
    <row r="4155" spans="3:9" ht="20.25" hidden="1">
      <c r="G4155" s="194"/>
      <c r="I4155" s="194"/>
    </row>
    <row r="4156" spans="3:9" ht="20.25" hidden="1">
      <c r="G4156" s="194"/>
      <c r="I4156" s="194"/>
    </row>
    <row r="4157" spans="3:9" ht="20.25" hidden="1">
      <c r="G4157" s="194"/>
      <c r="I4157" s="194"/>
    </row>
    <row r="4158" spans="3:9" ht="20.25" hidden="1">
      <c r="G4158" s="194"/>
      <c r="I4158" s="194"/>
    </row>
    <row r="4159" spans="3:9" ht="20.25" hidden="1">
      <c r="G4159" s="194"/>
      <c r="I4159" s="194"/>
    </row>
  </sheetData>
  <sheetProtection formatCells="0" formatColumns="0" formatRows="0" insertColumns="0" insertRows="0" insertHyperlinks="0" deleteColumns="0" deleteRows="0" sort="0" autoFilter="0" pivotTables="0"/>
  <autoFilter ref="A1:IR4159" xr:uid="{00000000-0009-0000-0000-000001000000}">
    <filterColumn colId="1">
      <filters>
        <filter val="06PI-2258"/>
      </filters>
    </filterColumn>
  </autoFilter>
  <conditionalFormatting sqref="B206:B426">
    <cfRule type="duplicateValues" dxfId="48" priority="26"/>
  </conditionalFormatting>
  <conditionalFormatting sqref="B467">
    <cfRule type="duplicateValues" dxfId="47" priority="14"/>
  </conditionalFormatting>
  <conditionalFormatting sqref="B660:B728">
    <cfRule type="duplicateValues" dxfId="46" priority="13"/>
  </conditionalFormatting>
  <conditionalFormatting sqref="B796:B878">
    <cfRule type="duplicateValues" dxfId="45" priority="10"/>
  </conditionalFormatting>
  <conditionalFormatting sqref="B953:B1029 B1031:B1032">
    <cfRule type="duplicateValues" dxfId="44" priority="8"/>
  </conditionalFormatting>
  <conditionalFormatting sqref="B1030">
    <cfRule type="duplicateValues" dxfId="43" priority="5"/>
  </conditionalFormatting>
  <conditionalFormatting sqref="B1033:B1110">
    <cfRule type="duplicateValues" dxfId="42" priority="4"/>
  </conditionalFormatting>
  <conditionalFormatting sqref="B1145:B1370 B1726:B2256 B1440:B1724">
    <cfRule type="duplicateValues" dxfId="41" priority="25"/>
  </conditionalFormatting>
  <conditionalFormatting sqref="B1371:B1439">
    <cfRule type="duplicateValues" dxfId="40" priority="2"/>
  </conditionalFormatting>
  <conditionalFormatting sqref="B1725">
    <cfRule type="duplicateValues" dxfId="39" priority="16"/>
  </conditionalFormatting>
  <conditionalFormatting sqref="B3149:B3150">
    <cfRule type="expression" dxfId="38" priority="20">
      <formula>($F3149 = "Chưa Đạt")</formula>
    </cfRule>
  </conditionalFormatting>
  <conditionalFormatting sqref="B4160:B1048576 B3096:B3147 B1:B102 B104:B205 B427:B466 B572:B659 B1111:B1144 B2257:B3092 B3151:B4153 B468:B569 B729:B795 B879:B952">
    <cfRule type="duplicateValues" dxfId="37" priority="24"/>
  </conditionalFormatting>
  <conditionalFormatting sqref="G3148:G3150">
    <cfRule type="expression" dxfId="36" priority="19">
      <formula>($F3148 = "Chưa Đạt")</formula>
    </cfRule>
  </conditionalFormatting>
  <conditionalFormatting sqref="I3148:I3150">
    <cfRule type="expression" dxfId="35" priority="18">
      <formula>($F3148 = "Chưa Đạt")</formula>
    </cfRule>
  </conditionalFormatting>
  <conditionalFormatting sqref="P1:P102 P104:P569 P4160:P1048576">
    <cfRule type="cellIs" dxfId="34" priority="22" operator="equal">
      <formula>"Chưa Đạt"</formula>
    </cfRule>
  </conditionalFormatting>
  <conditionalFormatting sqref="P572:P4153">
    <cfRule type="cellIs" dxfId="33" priority="1" operator="equal">
      <formula>"Chưa Đạt"</formula>
    </cfRule>
  </conditionalFormatting>
  <conditionalFormatting sqref="S660:S728">
    <cfRule type="cellIs" dxfId="32" priority="11" operator="greaterThan">
      <formula>255</formula>
    </cfRule>
  </conditionalFormatting>
  <conditionalFormatting sqref="S953:S1032">
    <cfRule type="cellIs" dxfId="31" priority="7" operator="greaterThan">
      <formula>255</formula>
    </cfRule>
  </conditionalFormatting>
  <conditionalFormatting sqref="T2:T102 T104:T569 T2004:T2332 T4160:T1048576">
    <cfRule type="cellIs" dxfId="30" priority="23" operator="greaterThan">
      <formula>255</formula>
    </cfRule>
  </conditionalFormatting>
  <conditionalFormatting sqref="T572:T659 T729:T952 T1033:T1938">
    <cfRule type="cellIs" dxfId="29" priority="17" operator="greaterThan">
      <formula>255</formula>
    </cfRule>
  </conditionalFormatting>
  <conditionalFormatting sqref="T2427:T4153">
    <cfRule type="cellIs" dxfId="28" priority="15" operator="greaterThan">
      <formula>255</formula>
    </cfRule>
  </conditionalFormatting>
  <dataValidations count="8">
    <dataValidation type="list" allowBlank="1" showInputMessage="1" showErrorMessage="1" errorTitle="NHÓM CHUYÊN MÔN CHƯA ĐÚNG" prompt="CHỌN ĐÚNG NHÓM CHUYÊN MÔN" sqref="F259:F260" xr:uid="{7BDBA61E-2B0F-462D-935F-7C7CA723D4A2}">
      <formula1>"DK-VALVE,DK-AMLL,DK-ACS, DK-CCTV,DK-NHIET DO,DK-BENTLY,DK-SAN PHAM,DK-NPK,DK-DCS,DK-PLC,DK-F&amp;G,DK-PHAN TICH,DK-HIEU CHUAN,DK-NPK"</formula1>
    </dataValidation>
    <dataValidation type="list" allowBlank="1" showInputMessage="1" showErrorMessage="1" errorTitle="NHÓM CHUYÊN MÔN CHƯA ĐÚNG" prompt="VUI LÒNG CHỌN NHÓM CHUYÊN MÔN THEO LIST NẾU THÂY SAI" sqref="F1269" xr:uid="{64A4360E-C8A4-4709-AEA2-C26822CC327E}">
      <formula1>"DK-VALVE,DK-HC, DK-ACS, DK-AMLL,DK-CCTV,DK-NHIET DO,DK-BENTLY,DK-SAN PHAM,DK-NPK,DK-DCS,DK-PLC,DK-F&amp;G,DK-PHAN TICH,DK-NPK"</formula1>
    </dataValidation>
    <dataValidation type="list" allowBlank="1" showInputMessage="1" showErrorMessage="1" errorTitle="NHÓM CHUYÊN MÔN CHƯA ĐÚNG" prompt="VUI LÒNG CHỌN NHÓM CHUYÊN MÔN THEO LIST NẾU THÂY SAI" sqref="F570:F571" xr:uid="{ED6F3789-5097-415F-8589-EC51A5A270A9}">
      <formula1>"DK-VALVE,DK-AMLL,DK-CCTV,DK-NHIET DO,DK-BENTLY,DK-SAN PHAM,DK-NPK,DK-DCS,DK-PLC,DK-F&amp;G,DK-PHAN TICH,DK-NPK"</formula1>
    </dataValidation>
    <dataValidation type="list" allowBlank="1" showInputMessage="1" showErrorMessage="1" errorTitle="NHÓM CHUYÊN MÔN CHƯA ĐÚNG" prompt="CHỌN ĐÚNG NHÓM CHUYÊN MÔN" sqref="F350" xr:uid="{68A67331-091F-4A46-B573-322A3B3B6B67}">
      <formula1>"DK-VALVE,DK-AMLL,DK-CCTV,DK-NHIET DO,DK-BENTLY,DK-SAN PHAM,DK-NPK,DK-DCS,DK-PLC,DK-F&amp;G,DK-PHAN TICH,DK-NPK"</formula1>
    </dataValidation>
    <dataValidation type="list" allowBlank="1" showInputMessage="1" showErrorMessage="1" errorTitle="NHÓM CHUYÊN MÔN CHƯA ĐÚNG" prompt="CHỌN ĐÚNG NHÓM CHUYÊN MÔN" sqref="F572:F1268 F351:F569 F1:F258 F261:F349 F4160:F1048576 F1270:F4153" xr:uid="{D437DA1E-A4A7-4039-9CD9-34E8D72EED62}">
      <formula1>"DK-VALVE,DK-AMLL,DK-CCTV,DK-NHIET DO,DK-BENTLY,DK-SAN PHAM,DK-NPK,DK-DCS,DK-PLC,DK-F&amp;G,DK-PHAN TICH,DK-HIEU CHUAN,DK-NPK"</formula1>
    </dataValidation>
    <dataValidation allowBlank="1" sqref="E1:E102 G2918:G2920 E104:E569 E2992:E4153 E4160:E1048576 E572:E2990" xr:uid="{A0340409-9606-470E-936E-C5D4497EDBEA}"/>
    <dataValidation type="list" allowBlank="1" sqref="H2:H30 H33:H35 H38:H43 H46:H47 H51 H103 H2991 H570:H571" xr:uid="{7E7E08D2-EDCC-4880-8870-77ED0CE0BD93}">
      <formula1>"SCĐX,PHỐI HỢP,XLTĐ"</formula1>
    </dataValidation>
    <dataValidation type="list" allowBlank="1" sqref="H1 H44:H45 H31:H32 H36:H37 H48:H50 H52:H102 T2333:T2401 H104:H569 H2992:H4153 H4160:H1048576 H572:H2990" xr:uid="{C1D63733-39E4-4061-ADCF-1F6289C0D63C}">
      <formula1>"SCĐX, PHỐI HỢP, XLTĐ"</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5E094-5F27-4786-8374-A769FBE6E9C0}">
  <dimension ref="A1:L3605"/>
  <sheetViews>
    <sheetView zoomScale="70" zoomScaleNormal="70" workbookViewId="0">
      <pane xSplit="2" ySplit="1" topLeftCell="C2" activePane="bottomRight" state="frozen"/>
      <selection activeCell="D32" sqref="D32:E32"/>
      <selection pane="topRight" activeCell="D32" sqref="D32:E32"/>
      <selection pane="bottomLeft" activeCell="D32" sqref="D32:E32"/>
      <selection pane="bottomRight" activeCell="D32" sqref="D32:E32"/>
    </sheetView>
  </sheetViews>
  <sheetFormatPr defaultColWidth="9.625" defaultRowHeight="20.25"/>
  <cols>
    <col min="1" max="1" width="14.25" style="169" customWidth="1"/>
    <col min="2" max="2" width="21" style="192" customWidth="1"/>
    <col min="3" max="3" width="62" style="194" customWidth="1"/>
    <col min="4" max="4" width="14" style="195" customWidth="1"/>
    <col min="5" max="5" width="10.5" style="193" customWidth="1"/>
    <col min="6" max="6" width="72.625" style="194" customWidth="1"/>
    <col min="7" max="7" width="32.25" style="193" customWidth="1"/>
    <col min="8" max="8" width="24.875" style="193" customWidth="1"/>
    <col min="9" max="9" width="11.5" style="147" customWidth="1"/>
    <col min="10" max="10" width="28.75" style="147" customWidth="1"/>
    <col min="11" max="11" width="32.25" style="147" customWidth="1"/>
    <col min="12" max="12" width="70.125" style="147" customWidth="1"/>
    <col min="13" max="16384" width="9.625" style="132"/>
  </cols>
  <sheetData>
    <row r="1" spans="1:12" s="129" customFormat="1" ht="106.9" customHeight="1">
      <c r="A1" s="124" t="s">
        <v>18</v>
      </c>
      <c r="B1" s="124" t="s">
        <v>144</v>
      </c>
      <c r="C1" s="125" t="s">
        <v>145</v>
      </c>
      <c r="D1" s="127" t="s">
        <v>147</v>
      </c>
      <c r="E1" s="124" t="s">
        <v>148</v>
      </c>
      <c r="F1" s="126" t="s">
        <v>146</v>
      </c>
      <c r="G1" s="124"/>
      <c r="H1" s="209"/>
      <c r="I1" s="128"/>
      <c r="J1" s="151"/>
      <c r="K1" s="151">
        <f>COUNTIF(J:J,"*")</f>
        <v>3</v>
      </c>
      <c r="L1" s="151" t="s">
        <v>559</v>
      </c>
    </row>
    <row r="2" spans="1:12" customFormat="1" ht="145.15" customHeight="1">
      <c r="A2" s="53">
        <v>1</v>
      </c>
      <c r="B2" s="90" t="s">
        <v>4130</v>
      </c>
      <c r="C2" s="34" t="s">
        <v>4207</v>
      </c>
      <c r="D2" s="160">
        <v>21</v>
      </c>
      <c r="E2" s="53" t="s">
        <v>24</v>
      </c>
      <c r="F2" s="34" t="s">
        <v>4389</v>
      </c>
      <c r="G2" s="50" t="s">
        <v>553</v>
      </c>
      <c r="H2" s="34"/>
      <c r="J2" s="205" t="str" cm="1">
        <f t="array" ref="J2:J4">_xlfn._xlws.FILTER(B2:B275, _xlfn.XLOOKUP(B2:B275, B2:B275, E2:E275, ,0,-1)="Chưa đạt")</f>
        <v>Camera 44/45/46/47</v>
      </c>
      <c r="K2" s="205" t="str" cm="1">
        <f t="array" ref="K2:K4">_xlfn._xlws.FILTER(C2:C275, _xlfn.XLOOKUP(B2:B275, B2:B275, E2:E275,,0,-1)="Chưa đạt")</f>
        <v xml:space="preserve">An Toàn báoCamera 44/45/46/47 khu vực phía sau nhà đóng bao NPK </v>
      </c>
      <c r="L2" s="205" t="str" cm="1">
        <f t="array" ref="L2:L4">_xlfn.UNIQUE(_xlfn._xlws.FILTER(F2:F275, _xlfn.XLOOKUP(B2:B275, B2:B275, E2:E275,,0,-1)="Chưa đạt"))</f>
        <v>Nguyên nhân : Không cón tín hiệu truyền thông quang. 
Thực hiện: Kiểm tra các tủ box đấu nối thì phát hiện không có tín hiệu truyền thông quang, chưa rõ nguyên nhân. An Toàn đã thông tin nhà thầu kiểm tra lại 
Kết quả: Hiện camera chưa lên hình, An Toàn đã thông tin nhà thầu kiểm tra lại .</v>
      </c>
    </row>
    <row r="3" spans="1:12" customFormat="1" ht="136.15" customHeight="1">
      <c r="A3" s="53">
        <v>2</v>
      </c>
      <c r="B3" s="90" t="s">
        <v>4209</v>
      </c>
      <c r="C3" s="34" t="s">
        <v>4211</v>
      </c>
      <c r="D3" s="160">
        <v>21</v>
      </c>
      <c r="E3" s="53" t="s">
        <v>24</v>
      </c>
      <c r="F3" s="34" t="s">
        <v>4212</v>
      </c>
      <c r="G3" s="50" t="s">
        <v>549</v>
      </c>
      <c r="H3" s="34"/>
      <c r="J3" s="205" t="str">
        <v xml:space="preserve">06PI-2258 </v>
      </c>
      <c r="K3" s="205" t="str">
        <v>Giá trị đo sai (35 bar so với giá trị VH bình thường là 40 bar) .</v>
      </c>
      <c r="L3" s="205" t="str">
        <v xml:space="preserve">Nguyên nhân : Chưa biết nguyên nhân .
Thực hiện:  Quan sát thấy thiết bị đo sai với thực tế, tiến hành thực hiện theo y/c VH tháo 06PI-2257 sang lắp thay thế cho 06PI-2258. Hiện tại 06PI-2258 đem về phòng trực ca, chuyển ca ngày 18/5 đầu tuần mang sang Tổ HC kiểm tra lại. 
Kết quả:  Chuyển ca ngày 18/5 đầu tuần mang sang Tổ HC kiểm tra lại. </v>
      </c>
    </row>
    <row r="4" spans="1:12" customFormat="1" ht="145.9" customHeight="1">
      <c r="A4" s="53">
        <v>3</v>
      </c>
      <c r="B4" s="90" t="s">
        <v>1066</v>
      </c>
      <c r="C4" s="34" t="s">
        <v>4214</v>
      </c>
      <c r="D4" s="160">
        <v>21</v>
      </c>
      <c r="E4" s="53" t="s">
        <v>24</v>
      </c>
      <c r="F4" s="34" t="s">
        <v>4215</v>
      </c>
      <c r="G4" s="50" t="s">
        <v>552</v>
      </c>
      <c r="H4" s="34"/>
      <c r="J4" s="205" t="str">
        <v>48XS-0048A</v>
      </c>
      <c r="K4" s="205" t="str">
        <v>Hỏng switch lệch băng</v>
      </c>
      <c r="L4" s="205" t="str">
        <v>Nguyên nhân: Hỏng switch lệch băng
Thực hiện: Kiểm tra băng tải hỏng switch lệch băng, thực hiện nhận vật tư mới thay thế, tuy nhiên do nhu cầu xuất hàng ĐVCQ chưa dừng được, chuyển ca sau phối hợp xử lý
Kết quả: Đã nhận thiết bị mới về phòng ca, chuyển ca sau thực hiện thay thế khi có cơ hội</v>
      </c>
    </row>
    <row r="5" spans="1:12" customFormat="1" ht="98.25" customHeight="1">
      <c r="A5" s="53">
        <v>4</v>
      </c>
      <c r="B5" s="90" t="s">
        <v>4216</v>
      </c>
      <c r="C5" s="34" t="s">
        <v>4218</v>
      </c>
      <c r="D5" s="160">
        <v>21</v>
      </c>
      <c r="E5" s="53" t="s">
        <v>24</v>
      </c>
      <c r="F5" s="34" t="s">
        <v>4219</v>
      </c>
      <c r="G5" s="50" t="s">
        <v>554</v>
      </c>
      <c r="H5" s="34"/>
      <c r="J5" s="205"/>
      <c r="K5" s="205"/>
      <c r="L5" s="205"/>
    </row>
    <row r="6" spans="1:12" customFormat="1" ht="98.25" customHeight="1">
      <c r="A6" s="53">
        <v>5</v>
      </c>
      <c r="B6" s="90" t="s">
        <v>2542</v>
      </c>
      <c r="C6" s="34" t="s">
        <v>4221</v>
      </c>
      <c r="D6" s="160">
        <v>21</v>
      </c>
      <c r="E6" s="53" t="s">
        <v>24</v>
      </c>
      <c r="F6" s="34" t="s">
        <v>4222</v>
      </c>
      <c r="G6" s="50" t="s">
        <v>554</v>
      </c>
      <c r="H6" s="34"/>
      <c r="J6" s="205"/>
      <c r="K6" s="205"/>
      <c r="L6" s="205"/>
    </row>
    <row r="7" spans="1:12" customFormat="1" ht="66">
      <c r="A7" s="53">
        <v>6</v>
      </c>
      <c r="B7" s="90" t="s">
        <v>4223</v>
      </c>
      <c r="C7" s="34" t="s">
        <v>4225</v>
      </c>
      <c r="D7" s="160">
        <v>21</v>
      </c>
      <c r="E7" s="53" t="s">
        <v>53</v>
      </c>
      <c r="F7" s="34" t="s">
        <v>4226</v>
      </c>
      <c r="G7" s="50" t="s">
        <v>550</v>
      </c>
      <c r="H7" s="34" t="s">
        <v>4390</v>
      </c>
      <c r="J7" s="205"/>
      <c r="K7" s="205"/>
      <c r="L7" s="205"/>
    </row>
    <row r="8" spans="1:12" customFormat="1" ht="82.5">
      <c r="A8" s="53">
        <v>7</v>
      </c>
      <c r="B8" s="90" t="s">
        <v>577</v>
      </c>
      <c r="C8" s="34" t="s">
        <v>4231</v>
      </c>
      <c r="D8" s="160">
        <v>21</v>
      </c>
      <c r="E8" s="53" t="s">
        <v>24</v>
      </c>
      <c r="F8" s="34" t="s">
        <v>4232</v>
      </c>
      <c r="G8" s="50" t="s">
        <v>551</v>
      </c>
      <c r="H8" s="34"/>
      <c r="J8" s="205"/>
      <c r="K8" s="205"/>
      <c r="L8" s="205"/>
    </row>
    <row r="9" spans="1:12" customFormat="1" ht="82.5">
      <c r="A9" s="53">
        <v>8</v>
      </c>
      <c r="B9" s="90" t="s">
        <v>4233</v>
      </c>
      <c r="C9" s="34" t="s">
        <v>4234</v>
      </c>
      <c r="D9" s="160">
        <v>21</v>
      </c>
      <c r="E9" s="53" t="s">
        <v>24</v>
      </c>
      <c r="F9" s="34" t="s">
        <v>4235</v>
      </c>
      <c r="G9" s="50" t="s">
        <v>554</v>
      </c>
      <c r="H9" s="34"/>
      <c r="J9" s="205"/>
      <c r="K9" s="205"/>
      <c r="L9" s="205"/>
    </row>
    <row r="10" spans="1:12" customFormat="1" ht="82.5">
      <c r="A10" s="53">
        <v>9</v>
      </c>
      <c r="B10" s="90" t="s">
        <v>4236</v>
      </c>
      <c r="C10" s="34" t="s">
        <v>4237</v>
      </c>
      <c r="D10" s="160">
        <v>21</v>
      </c>
      <c r="E10" s="53" t="s">
        <v>24</v>
      </c>
      <c r="F10" s="34" t="s">
        <v>4238</v>
      </c>
      <c r="G10" s="50" t="s">
        <v>558</v>
      </c>
      <c r="H10" s="34"/>
      <c r="J10" s="205"/>
      <c r="K10" s="205"/>
      <c r="L10" s="205"/>
    </row>
    <row r="11" spans="1:12" customFormat="1" ht="99">
      <c r="A11" s="53">
        <v>10</v>
      </c>
      <c r="B11" s="90" t="s">
        <v>4239</v>
      </c>
      <c r="C11" s="34" t="s">
        <v>4200</v>
      </c>
      <c r="D11" s="160">
        <v>21</v>
      </c>
      <c r="E11" s="53" t="s">
        <v>53</v>
      </c>
      <c r="F11" s="34" t="s">
        <v>4241</v>
      </c>
      <c r="G11" s="50" t="s">
        <v>554</v>
      </c>
      <c r="H11" s="34" t="s">
        <v>4391</v>
      </c>
      <c r="J11" s="34"/>
      <c r="K11" s="205"/>
      <c r="L11" s="205"/>
    </row>
    <row r="12" spans="1:12" customFormat="1" ht="66">
      <c r="A12" s="53">
        <v>11</v>
      </c>
      <c r="B12" s="90" t="s">
        <v>485</v>
      </c>
      <c r="C12" s="34" t="s">
        <v>2002</v>
      </c>
      <c r="D12" s="160">
        <v>21</v>
      </c>
      <c r="E12" s="53" t="s">
        <v>24</v>
      </c>
      <c r="F12" s="34" t="s">
        <v>4243</v>
      </c>
      <c r="G12" s="50" t="s">
        <v>551</v>
      </c>
      <c r="H12" s="34"/>
      <c r="J12" s="205"/>
      <c r="K12" s="205"/>
      <c r="L12" s="205"/>
    </row>
    <row r="13" spans="1:12" customFormat="1" ht="82.5">
      <c r="A13" s="53">
        <v>12</v>
      </c>
      <c r="B13" s="90" t="s">
        <v>4393</v>
      </c>
      <c r="C13" s="34" t="s">
        <v>4245</v>
      </c>
      <c r="D13" s="160">
        <v>21</v>
      </c>
      <c r="E13" s="53" t="s">
        <v>24</v>
      </c>
      <c r="F13" s="34" t="s">
        <v>4246</v>
      </c>
      <c r="G13" s="50" t="s">
        <v>551</v>
      </c>
      <c r="H13" s="34" t="s">
        <v>4391</v>
      </c>
      <c r="J13" s="205"/>
      <c r="K13" s="205"/>
      <c r="L13" s="205"/>
    </row>
    <row r="14" spans="1:12" customFormat="1" ht="66">
      <c r="A14" s="53">
        <v>13</v>
      </c>
      <c r="B14" s="90" t="s">
        <v>59</v>
      </c>
      <c r="C14" s="34" t="s">
        <v>4248</v>
      </c>
      <c r="D14" s="160">
        <v>21</v>
      </c>
      <c r="E14" s="53" t="s">
        <v>24</v>
      </c>
      <c r="F14" s="34" t="s">
        <v>4249</v>
      </c>
      <c r="G14" s="50" t="s">
        <v>549</v>
      </c>
      <c r="H14" s="34"/>
      <c r="J14" s="205"/>
      <c r="K14" s="205"/>
      <c r="L14" s="205"/>
    </row>
    <row r="15" spans="1:12" customFormat="1" ht="49.5">
      <c r="A15" s="53">
        <v>14</v>
      </c>
      <c r="B15" s="90" t="s">
        <v>58</v>
      </c>
      <c r="C15" s="34" t="s">
        <v>103</v>
      </c>
      <c r="D15" s="160">
        <v>21</v>
      </c>
      <c r="E15" s="53" t="s">
        <v>24</v>
      </c>
      <c r="F15" s="34" t="s">
        <v>4251</v>
      </c>
      <c r="G15" s="50" t="s">
        <v>551</v>
      </c>
      <c r="H15" s="34"/>
      <c r="J15" s="205"/>
      <c r="K15" s="205"/>
      <c r="L15" s="205"/>
    </row>
    <row r="16" spans="1:12" customFormat="1" ht="66">
      <c r="A16" s="53">
        <v>15</v>
      </c>
      <c r="B16" s="90" t="s">
        <v>101</v>
      </c>
      <c r="C16" s="34" t="s">
        <v>1332</v>
      </c>
      <c r="D16" s="160">
        <v>21</v>
      </c>
      <c r="E16" s="53" t="s">
        <v>24</v>
      </c>
      <c r="F16" s="34" t="s">
        <v>4252</v>
      </c>
      <c r="G16" s="50" t="s">
        <v>551</v>
      </c>
      <c r="H16" s="34"/>
      <c r="J16" s="205"/>
      <c r="K16" s="205"/>
      <c r="L16" s="205"/>
    </row>
    <row r="17" spans="1:12" customFormat="1" ht="66">
      <c r="A17" s="53">
        <v>16</v>
      </c>
      <c r="B17" s="90" t="s">
        <v>59</v>
      </c>
      <c r="C17" s="34" t="s">
        <v>1842</v>
      </c>
      <c r="D17" s="160">
        <v>21</v>
      </c>
      <c r="E17" s="53" t="s">
        <v>24</v>
      </c>
      <c r="F17" s="34" t="s">
        <v>4253</v>
      </c>
      <c r="G17" s="50" t="s">
        <v>549</v>
      </c>
      <c r="H17" s="34"/>
      <c r="J17" s="205"/>
      <c r="K17" s="205"/>
      <c r="L17" s="205"/>
    </row>
    <row r="18" spans="1:12" customFormat="1" ht="66">
      <c r="A18" s="53">
        <v>17</v>
      </c>
      <c r="B18" s="90" t="s">
        <v>102</v>
      </c>
      <c r="C18" s="34" t="s">
        <v>4255</v>
      </c>
      <c r="D18" s="160">
        <v>21</v>
      </c>
      <c r="E18" s="53" t="s">
        <v>24</v>
      </c>
      <c r="F18" s="34" t="s">
        <v>4256</v>
      </c>
      <c r="G18" s="50" t="s">
        <v>549</v>
      </c>
      <c r="H18" s="34"/>
      <c r="J18" s="199"/>
      <c r="K18" s="199"/>
      <c r="L18" s="199"/>
    </row>
    <row r="19" spans="1:12" customFormat="1" ht="66">
      <c r="A19" s="53">
        <v>18</v>
      </c>
      <c r="B19" s="90" t="s">
        <v>2900</v>
      </c>
      <c r="C19" s="34" t="s">
        <v>4258</v>
      </c>
      <c r="D19" s="160">
        <v>21</v>
      </c>
      <c r="E19" s="53" t="s">
        <v>24</v>
      </c>
      <c r="F19" s="34" t="s">
        <v>4259</v>
      </c>
      <c r="G19" s="50" t="s">
        <v>554</v>
      </c>
      <c r="H19" s="34"/>
      <c r="J19" s="199"/>
      <c r="K19" s="199"/>
      <c r="L19" s="199"/>
    </row>
    <row r="20" spans="1:12" customFormat="1" ht="66">
      <c r="A20" s="53">
        <v>19</v>
      </c>
      <c r="B20" s="90" t="s">
        <v>86</v>
      </c>
      <c r="C20" s="34" t="s">
        <v>4261</v>
      </c>
      <c r="D20" s="160">
        <v>21</v>
      </c>
      <c r="E20" s="53" t="s">
        <v>24</v>
      </c>
      <c r="F20" s="34" t="s">
        <v>4262</v>
      </c>
      <c r="G20" s="50" t="s">
        <v>552</v>
      </c>
      <c r="H20" s="34"/>
      <c r="J20" s="199"/>
      <c r="K20" s="199"/>
      <c r="L20" s="199"/>
    </row>
    <row r="21" spans="1:12" customFormat="1" ht="82.5">
      <c r="A21" s="53">
        <v>20</v>
      </c>
      <c r="B21" s="90" t="s">
        <v>4263</v>
      </c>
      <c r="C21" s="34" t="s">
        <v>4032</v>
      </c>
      <c r="D21" s="160">
        <v>21</v>
      </c>
      <c r="E21" s="53" t="s">
        <v>53</v>
      </c>
      <c r="F21" s="34" t="s">
        <v>4265</v>
      </c>
      <c r="G21" s="50" t="s">
        <v>553</v>
      </c>
      <c r="H21" s="34"/>
      <c r="J21" s="199"/>
      <c r="K21" s="199"/>
      <c r="L21" s="199"/>
    </row>
    <row r="22" spans="1:12" customFormat="1" ht="66">
      <c r="A22" s="53">
        <v>21</v>
      </c>
      <c r="B22" s="90" t="s">
        <v>4266</v>
      </c>
      <c r="C22" s="34" t="s">
        <v>668</v>
      </c>
      <c r="D22" s="160">
        <v>21</v>
      </c>
      <c r="E22" s="53" t="s">
        <v>24</v>
      </c>
      <c r="F22" s="34" t="s">
        <v>4268</v>
      </c>
      <c r="G22" s="50" t="s">
        <v>554</v>
      </c>
      <c r="H22" s="34"/>
      <c r="J22" s="199"/>
      <c r="K22" s="199"/>
      <c r="L22" s="199"/>
    </row>
    <row r="23" spans="1:12" customFormat="1" ht="66">
      <c r="A23" s="53">
        <v>22</v>
      </c>
      <c r="B23" s="90" t="s">
        <v>4271</v>
      </c>
      <c r="C23" s="34" t="s">
        <v>4272</v>
      </c>
      <c r="D23" s="160">
        <v>21</v>
      </c>
      <c r="E23" s="53" t="s">
        <v>24</v>
      </c>
      <c r="F23" s="34" t="s">
        <v>4273</v>
      </c>
      <c r="G23" s="50" t="s">
        <v>551</v>
      </c>
      <c r="H23" s="34"/>
      <c r="J23" s="199"/>
      <c r="K23" s="199"/>
      <c r="L23" s="199"/>
    </row>
    <row r="24" spans="1:12" customFormat="1" ht="82.5">
      <c r="A24" s="53">
        <v>23</v>
      </c>
      <c r="B24" s="90" t="s">
        <v>4274</v>
      </c>
      <c r="C24" s="34" t="s">
        <v>4275</v>
      </c>
      <c r="D24" s="160">
        <v>21</v>
      </c>
      <c r="E24" s="53" t="s">
        <v>24</v>
      </c>
      <c r="F24" s="34" t="s">
        <v>4276</v>
      </c>
      <c r="G24" s="50" t="s">
        <v>554</v>
      </c>
      <c r="H24" s="34"/>
      <c r="J24" s="199"/>
      <c r="K24" s="199"/>
      <c r="L24" s="199"/>
    </row>
    <row r="25" spans="1:12" customFormat="1" ht="99">
      <c r="A25" s="53">
        <v>24</v>
      </c>
      <c r="B25" s="90" t="s">
        <v>4244</v>
      </c>
      <c r="C25" s="34" t="s">
        <v>4277</v>
      </c>
      <c r="D25" s="160">
        <v>21</v>
      </c>
      <c r="E25" s="53" t="s">
        <v>53</v>
      </c>
      <c r="F25" s="34" t="s">
        <v>4278</v>
      </c>
      <c r="G25" s="50" t="s">
        <v>551</v>
      </c>
      <c r="H25" s="34" t="s">
        <v>4391</v>
      </c>
      <c r="J25" s="199"/>
      <c r="K25" s="199"/>
      <c r="L25" s="199"/>
    </row>
    <row r="26" spans="1:12" customFormat="1" ht="66">
      <c r="A26" s="53">
        <v>25</v>
      </c>
      <c r="B26" s="90" t="s">
        <v>75</v>
      </c>
      <c r="C26" s="34" t="s">
        <v>4280</v>
      </c>
      <c r="D26" s="160">
        <v>21</v>
      </c>
      <c r="E26" s="53" t="s">
        <v>24</v>
      </c>
      <c r="F26" s="34" t="s">
        <v>4281</v>
      </c>
      <c r="G26" s="50" t="s">
        <v>551</v>
      </c>
      <c r="H26" s="34"/>
      <c r="J26" s="199"/>
      <c r="K26" s="199"/>
      <c r="L26" s="199"/>
    </row>
    <row r="27" spans="1:12" customFormat="1" ht="66">
      <c r="A27" s="53">
        <v>26</v>
      </c>
      <c r="B27" s="90" t="s">
        <v>66</v>
      </c>
      <c r="C27" s="34" t="s">
        <v>4282</v>
      </c>
      <c r="D27" s="160">
        <v>21</v>
      </c>
      <c r="E27" s="53" t="s">
        <v>24</v>
      </c>
      <c r="F27" s="34" t="s">
        <v>4283</v>
      </c>
      <c r="G27" s="50" t="s">
        <v>551</v>
      </c>
      <c r="H27" s="34"/>
      <c r="J27" s="199"/>
      <c r="K27" s="199"/>
      <c r="L27" s="199"/>
    </row>
    <row r="28" spans="1:12" customFormat="1" ht="66">
      <c r="A28" s="53">
        <v>27</v>
      </c>
      <c r="B28" s="90" t="s">
        <v>108</v>
      </c>
      <c r="C28" s="34" t="s">
        <v>437</v>
      </c>
      <c r="D28" s="160">
        <v>21</v>
      </c>
      <c r="E28" s="53" t="s">
        <v>24</v>
      </c>
      <c r="F28" s="34" t="s">
        <v>4284</v>
      </c>
      <c r="G28" s="50" t="s">
        <v>551</v>
      </c>
      <c r="H28" s="34"/>
      <c r="J28" s="199"/>
      <c r="K28" s="199"/>
      <c r="L28" s="199"/>
    </row>
    <row r="29" spans="1:12" customFormat="1" ht="66">
      <c r="A29" s="53">
        <v>28</v>
      </c>
      <c r="B29" s="90" t="s">
        <v>75</v>
      </c>
      <c r="C29" s="34" t="s">
        <v>4285</v>
      </c>
      <c r="D29" s="160">
        <v>21</v>
      </c>
      <c r="E29" s="53" t="s">
        <v>24</v>
      </c>
      <c r="F29" s="34" t="s">
        <v>4286</v>
      </c>
      <c r="G29" s="50" t="s">
        <v>551</v>
      </c>
      <c r="H29" s="34"/>
      <c r="J29" s="199"/>
      <c r="K29" s="199"/>
      <c r="L29" s="199"/>
    </row>
    <row r="30" spans="1:12" customFormat="1" ht="66">
      <c r="A30" s="53">
        <v>29</v>
      </c>
      <c r="B30" s="90" t="s">
        <v>109</v>
      </c>
      <c r="C30" s="34" t="s">
        <v>4287</v>
      </c>
      <c r="D30" s="160">
        <v>21</v>
      </c>
      <c r="E30" s="53" t="s">
        <v>24</v>
      </c>
      <c r="F30" s="34" t="s">
        <v>4288</v>
      </c>
      <c r="G30" s="50" t="s">
        <v>551</v>
      </c>
      <c r="H30" s="34"/>
      <c r="J30" s="199"/>
      <c r="K30" s="199"/>
      <c r="L30" s="199"/>
    </row>
    <row r="31" spans="1:12" ht="66">
      <c r="A31" s="53">
        <v>30</v>
      </c>
      <c r="B31" s="90" t="s">
        <v>3497</v>
      </c>
      <c r="C31" s="34" t="s">
        <v>4289</v>
      </c>
      <c r="D31" s="160">
        <v>21</v>
      </c>
      <c r="E31" s="53" t="s">
        <v>53</v>
      </c>
      <c r="F31" s="34" t="s">
        <v>4290</v>
      </c>
      <c r="G31" s="50" t="s">
        <v>554</v>
      </c>
      <c r="H31" s="34" t="s">
        <v>4392</v>
      </c>
      <c r="I31"/>
      <c r="K31" s="199"/>
    </row>
    <row r="32" spans="1:12" ht="49.5">
      <c r="A32" s="53">
        <v>31</v>
      </c>
      <c r="B32" s="90" t="s">
        <v>4291</v>
      </c>
      <c r="C32" s="34" t="s">
        <v>940</v>
      </c>
      <c r="D32" s="160">
        <v>21</v>
      </c>
      <c r="E32" s="53" t="s">
        <v>24</v>
      </c>
      <c r="F32" s="34" t="s">
        <v>4293</v>
      </c>
      <c r="G32" s="50" t="s">
        <v>551</v>
      </c>
      <c r="H32" s="34"/>
      <c r="I32"/>
      <c r="K32" s="199"/>
    </row>
    <row r="33" spans="1:11" ht="49.5">
      <c r="A33" s="53">
        <v>32</v>
      </c>
      <c r="B33" s="90" t="s">
        <v>4294</v>
      </c>
      <c r="C33" s="34" t="s">
        <v>4277</v>
      </c>
      <c r="D33" s="160">
        <v>21</v>
      </c>
      <c r="E33" s="53" t="s">
        <v>24</v>
      </c>
      <c r="F33" s="34" t="s">
        <v>4295</v>
      </c>
      <c r="G33" s="50" t="s">
        <v>551</v>
      </c>
      <c r="H33" s="34"/>
      <c r="I33"/>
      <c r="K33" s="199"/>
    </row>
    <row r="34" spans="1:11" ht="49.5">
      <c r="A34" s="53">
        <v>33</v>
      </c>
      <c r="B34" s="90" t="s">
        <v>92</v>
      </c>
      <c r="C34" s="34" t="s">
        <v>4296</v>
      </c>
      <c r="D34" s="160">
        <v>21</v>
      </c>
      <c r="E34" s="53" t="s">
        <v>24</v>
      </c>
      <c r="F34" s="34" t="s">
        <v>4297</v>
      </c>
      <c r="G34" s="50" t="s">
        <v>551</v>
      </c>
      <c r="H34" s="34"/>
      <c r="I34"/>
      <c r="K34" s="199"/>
    </row>
    <row r="35" spans="1:11" ht="49.5">
      <c r="A35" s="53">
        <v>34</v>
      </c>
      <c r="B35" s="90" t="s">
        <v>655</v>
      </c>
      <c r="C35" s="34" t="s">
        <v>4298</v>
      </c>
      <c r="D35" s="160">
        <v>21</v>
      </c>
      <c r="E35" s="53" t="s">
        <v>24</v>
      </c>
      <c r="F35" s="34" t="s">
        <v>4299</v>
      </c>
      <c r="G35" s="50" t="s">
        <v>551</v>
      </c>
      <c r="H35" s="34"/>
      <c r="I35"/>
      <c r="K35" s="199"/>
    </row>
    <row r="36" spans="1:11" ht="49.5">
      <c r="A36" s="53">
        <v>35</v>
      </c>
      <c r="B36" s="90" t="s">
        <v>4300</v>
      </c>
      <c r="C36" s="34" t="s">
        <v>4302</v>
      </c>
      <c r="D36" s="160">
        <v>21</v>
      </c>
      <c r="E36" s="53" t="s">
        <v>24</v>
      </c>
      <c r="F36" s="34" t="s">
        <v>4303</v>
      </c>
      <c r="G36" s="50" t="s">
        <v>549</v>
      </c>
      <c r="H36" s="34"/>
      <c r="I36"/>
      <c r="K36" s="199"/>
    </row>
    <row r="37" spans="1:11" ht="49.5">
      <c r="A37" s="53">
        <v>36</v>
      </c>
      <c r="B37" s="90" t="s">
        <v>59</v>
      </c>
      <c r="C37" s="34" t="s">
        <v>4304</v>
      </c>
      <c r="D37" s="160">
        <v>21</v>
      </c>
      <c r="E37" s="53" t="s">
        <v>24</v>
      </c>
      <c r="F37" s="34" t="s">
        <v>4305</v>
      </c>
      <c r="G37" s="50" t="s">
        <v>549</v>
      </c>
      <c r="H37" s="34"/>
      <c r="I37"/>
      <c r="K37" s="199"/>
    </row>
    <row r="38" spans="1:11" ht="99">
      <c r="A38" s="53">
        <v>37</v>
      </c>
      <c r="B38" s="90" t="s">
        <v>4306</v>
      </c>
      <c r="C38" s="34" t="s">
        <v>4307</v>
      </c>
      <c r="D38" s="160">
        <v>21</v>
      </c>
      <c r="E38" s="53" t="s">
        <v>24</v>
      </c>
      <c r="F38" s="34" t="s">
        <v>4308</v>
      </c>
      <c r="G38" s="50" t="s">
        <v>551</v>
      </c>
      <c r="H38" s="34"/>
      <c r="I38"/>
      <c r="K38" s="199"/>
    </row>
    <row r="39" spans="1:11" ht="99">
      <c r="A39" s="53">
        <v>38</v>
      </c>
      <c r="B39" s="90" t="s">
        <v>4309</v>
      </c>
      <c r="C39" s="34" t="s">
        <v>4307</v>
      </c>
      <c r="D39" s="160">
        <v>21</v>
      </c>
      <c r="E39" s="53" t="s">
        <v>24</v>
      </c>
      <c r="F39" s="34" t="s">
        <v>4310</v>
      </c>
      <c r="G39" s="50" t="s">
        <v>551</v>
      </c>
      <c r="H39" s="34"/>
      <c r="I39"/>
      <c r="K39" s="199"/>
    </row>
    <row r="40" spans="1:11" ht="99">
      <c r="A40" s="53">
        <v>39</v>
      </c>
      <c r="B40" s="90" t="s">
        <v>4263</v>
      </c>
      <c r="C40" s="34" t="s">
        <v>4312</v>
      </c>
      <c r="D40" s="160">
        <v>21</v>
      </c>
      <c r="E40" s="53" t="s">
        <v>24</v>
      </c>
      <c r="F40" s="34" t="s">
        <v>4313</v>
      </c>
      <c r="G40" s="50" t="s">
        <v>553</v>
      </c>
      <c r="H40" s="34"/>
      <c r="I40"/>
      <c r="K40" s="199"/>
    </row>
    <row r="41" spans="1:11" ht="66">
      <c r="A41" s="53">
        <v>40</v>
      </c>
      <c r="B41" s="90" t="s">
        <v>1427</v>
      </c>
      <c r="C41" s="34" t="s">
        <v>4314</v>
      </c>
      <c r="D41" s="160">
        <v>21</v>
      </c>
      <c r="E41" s="53" t="s">
        <v>24</v>
      </c>
      <c r="F41" s="34" t="s">
        <v>4315</v>
      </c>
      <c r="G41" s="50" t="s">
        <v>553</v>
      </c>
      <c r="H41" s="34"/>
      <c r="I41"/>
      <c r="K41" s="199"/>
    </row>
    <row r="42" spans="1:11" ht="82.5">
      <c r="A42" s="53">
        <v>41</v>
      </c>
      <c r="B42" s="90" t="s">
        <v>2900</v>
      </c>
      <c r="C42" s="34" t="s">
        <v>4316</v>
      </c>
      <c r="D42" s="160">
        <v>21</v>
      </c>
      <c r="E42" s="53" t="s">
        <v>24</v>
      </c>
      <c r="F42" s="34" t="s">
        <v>4317</v>
      </c>
      <c r="G42" s="50" t="s">
        <v>552</v>
      </c>
      <c r="H42" s="34"/>
      <c r="I42"/>
      <c r="K42" s="199"/>
    </row>
    <row r="43" spans="1:11" ht="66">
      <c r="A43" s="53">
        <v>42</v>
      </c>
      <c r="B43" s="90" t="s">
        <v>3497</v>
      </c>
      <c r="C43" s="34" t="s">
        <v>4320</v>
      </c>
      <c r="D43" s="160">
        <v>21</v>
      </c>
      <c r="E43" s="53" t="s">
        <v>24</v>
      </c>
      <c r="F43" s="34" t="s">
        <v>4321</v>
      </c>
      <c r="G43" s="50" t="s">
        <v>554</v>
      </c>
      <c r="H43" s="34"/>
      <c r="I43"/>
      <c r="K43" s="199"/>
    </row>
    <row r="44" spans="1:11" ht="115.5">
      <c r="A44" s="53">
        <v>43</v>
      </c>
      <c r="B44" s="90" t="s">
        <v>4322</v>
      </c>
      <c r="C44" s="34" t="s">
        <v>4324</v>
      </c>
      <c r="D44" s="160">
        <v>21</v>
      </c>
      <c r="E44" s="53" t="s">
        <v>24</v>
      </c>
      <c r="F44" s="34" t="s">
        <v>4325</v>
      </c>
      <c r="G44" s="50" t="s">
        <v>677</v>
      </c>
      <c r="H44" s="34"/>
      <c r="I44"/>
      <c r="K44" s="199"/>
    </row>
    <row r="45" spans="1:11" ht="115.5">
      <c r="A45" s="53">
        <v>44</v>
      </c>
      <c r="B45" s="90" t="s">
        <v>4326</v>
      </c>
      <c r="C45" s="34" t="s">
        <v>4328</v>
      </c>
      <c r="D45" s="160">
        <v>21</v>
      </c>
      <c r="E45" s="53" t="s">
        <v>24</v>
      </c>
      <c r="F45" s="34" t="s">
        <v>4329</v>
      </c>
      <c r="G45" s="50" t="s">
        <v>677</v>
      </c>
      <c r="H45" s="34"/>
      <c r="I45"/>
      <c r="K45" s="199"/>
    </row>
    <row r="46" spans="1:11" ht="82.5">
      <c r="A46" s="53">
        <v>45</v>
      </c>
      <c r="B46" s="90" t="s">
        <v>4330</v>
      </c>
      <c r="C46" s="34" t="s">
        <v>4331</v>
      </c>
      <c r="D46" s="160">
        <v>21</v>
      </c>
      <c r="E46" s="53" t="s">
        <v>24</v>
      </c>
      <c r="F46" s="34" t="s">
        <v>4332</v>
      </c>
      <c r="G46" s="50" t="s">
        <v>553</v>
      </c>
      <c r="H46" s="34"/>
      <c r="I46"/>
      <c r="K46" s="199"/>
    </row>
    <row r="47" spans="1:11" ht="49.5">
      <c r="A47" s="53">
        <v>46</v>
      </c>
      <c r="B47" s="90" t="s">
        <v>4333</v>
      </c>
      <c r="C47" s="34" t="s">
        <v>4335</v>
      </c>
      <c r="D47" s="160">
        <v>21</v>
      </c>
      <c r="E47" s="53" t="s">
        <v>24</v>
      </c>
      <c r="F47" s="34" t="s">
        <v>4336</v>
      </c>
      <c r="G47" s="50" t="s">
        <v>549</v>
      </c>
      <c r="H47" s="34"/>
      <c r="I47"/>
      <c r="K47" s="199"/>
    </row>
    <row r="48" spans="1:11" ht="49.5">
      <c r="A48" s="53">
        <v>47</v>
      </c>
      <c r="B48" s="90" t="s">
        <v>4337</v>
      </c>
      <c r="C48" s="34" t="s">
        <v>4339</v>
      </c>
      <c r="D48" s="160">
        <v>21</v>
      </c>
      <c r="E48" s="53" t="s">
        <v>24</v>
      </c>
      <c r="F48" s="34" t="s">
        <v>4340</v>
      </c>
      <c r="G48" s="50" t="s">
        <v>549</v>
      </c>
      <c r="H48" s="34"/>
      <c r="I48"/>
      <c r="K48" s="199"/>
    </row>
    <row r="49" spans="1:11" ht="49.5">
      <c r="A49" s="53">
        <v>48</v>
      </c>
      <c r="B49" s="90" t="s">
        <v>58</v>
      </c>
      <c r="C49" s="34" t="s">
        <v>4341</v>
      </c>
      <c r="D49" s="160">
        <v>21</v>
      </c>
      <c r="E49" s="53" t="s">
        <v>24</v>
      </c>
      <c r="F49" s="34" t="s">
        <v>4342</v>
      </c>
      <c r="G49" s="50" t="s">
        <v>549</v>
      </c>
      <c r="H49" s="34"/>
      <c r="I49"/>
      <c r="K49" s="199"/>
    </row>
    <row r="50" spans="1:11" ht="99">
      <c r="A50" s="53">
        <v>49</v>
      </c>
      <c r="B50" s="90" t="s">
        <v>4343</v>
      </c>
      <c r="C50" s="34" t="s">
        <v>4314</v>
      </c>
      <c r="D50" s="160">
        <v>21</v>
      </c>
      <c r="E50" s="53" t="s">
        <v>24</v>
      </c>
      <c r="F50" s="34" t="s">
        <v>4345</v>
      </c>
      <c r="G50" s="50" t="s">
        <v>552</v>
      </c>
      <c r="H50" s="34"/>
      <c r="I50"/>
      <c r="K50" s="199"/>
    </row>
    <row r="51" spans="1:11" ht="82.5">
      <c r="A51" s="53">
        <v>50</v>
      </c>
      <c r="B51" s="90" t="s">
        <v>4346</v>
      </c>
      <c r="C51" s="34" t="s">
        <v>4348</v>
      </c>
      <c r="D51" s="160">
        <v>21</v>
      </c>
      <c r="E51" s="53" t="s">
        <v>24</v>
      </c>
      <c r="F51" s="34" t="s">
        <v>4349</v>
      </c>
      <c r="G51" s="50" t="s">
        <v>551</v>
      </c>
      <c r="H51" s="34"/>
      <c r="I51"/>
      <c r="K51" s="199"/>
    </row>
    <row r="52" spans="1:11" ht="49.5">
      <c r="A52" s="53">
        <v>51</v>
      </c>
      <c r="B52" s="90" t="s">
        <v>58</v>
      </c>
      <c r="C52" s="34" t="s">
        <v>4351</v>
      </c>
      <c r="D52" s="160">
        <v>21</v>
      </c>
      <c r="E52" s="53" t="s">
        <v>24</v>
      </c>
      <c r="F52" s="34" t="s">
        <v>4352</v>
      </c>
      <c r="G52" s="50" t="s">
        <v>549</v>
      </c>
      <c r="H52" s="34"/>
      <c r="I52"/>
      <c r="K52" s="199"/>
    </row>
    <row r="53" spans="1:11" ht="66">
      <c r="A53" s="53">
        <v>52</v>
      </c>
      <c r="B53" s="90" t="s">
        <v>4353</v>
      </c>
      <c r="C53" s="34" t="s">
        <v>657</v>
      </c>
      <c r="D53" s="160">
        <v>21</v>
      </c>
      <c r="E53" s="53" t="s">
        <v>24</v>
      </c>
      <c r="F53" s="34" t="s">
        <v>4354</v>
      </c>
      <c r="G53" s="50" t="s">
        <v>551</v>
      </c>
      <c r="H53" s="34"/>
      <c r="I53"/>
      <c r="K53" s="199"/>
    </row>
    <row r="54" spans="1:11" ht="148.5">
      <c r="A54" s="53">
        <v>53</v>
      </c>
      <c r="B54" s="90" t="s">
        <v>4322</v>
      </c>
      <c r="C54" s="34" t="s">
        <v>4356</v>
      </c>
      <c r="D54" s="160">
        <v>21</v>
      </c>
      <c r="E54" s="53" t="s">
        <v>24</v>
      </c>
      <c r="F54" s="34" t="s">
        <v>4357</v>
      </c>
      <c r="G54" s="50" t="s">
        <v>677</v>
      </c>
      <c r="H54" s="34"/>
      <c r="I54"/>
      <c r="K54" s="199"/>
    </row>
    <row r="55" spans="1:11" ht="66">
      <c r="A55" s="53">
        <v>54</v>
      </c>
      <c r="B55" s="90" t="s">
        <v>4358</v>
      </c>
      <c r="C55" s="34" t="s">
        <v>4359</v>
      </c>
      <c r="D55" s="160">
        <v>21</v>
      </c>
      <c r="E55" s="53" t="s">
        <v>24</v>
      </c>
      <c r="F55" s="34" t="s">
        <v>4360</v>
      </c>
      <c r="G55" s="50" t="s">
        <v>677</v>
      </c>
      <c r="H55" s="34"/>
      <c r="I55"/>
      <c r="K55" s="199"/>
    </row>
    <row r="56" spans="1:11" ht="66">
      <c r="A56" s="53">
        <v>55</v>
      </c>
      <c r="B56" s="90" t="s">
        <v>1427</v>
      </c>
      <c r="C56" s="34" t="s">
        <v>4361</v>
      </c>
      <c r="D56" s="160">
        <v>21</v>
      </c>
      <c r="E56" s="53" t="s">
        <v>24</v>
      </c>
      <c r="F56" s="34" t="s">
        <v>4362</v>
      </c>
      <c r="G56" s="50" t="s">
        <v>553</v>
      </c>
      <c r="H56" s="34"/>
      <c r="I56"/>
      <c r="K56" s="199"/>
    </row>
    <row r="57" spans="1:11" ht="82.5">
      <c r="A57" s="53">
        <v>56</v>
      </c>
      <c r="B57" s="90" t="s">
        <v>92</v>
      </c>
      <c r="C57" s="34" t="s">
        <v>4364</v>
      </c>
      <c r="D57" s="160">
        <v>21</v>
      </c>
      <c r="E57" s="53" t="s">
        <v>24</v>
      </c>
      <c r="F57" s="34" t="s">
        <v>4365</v>
      </c>
      <c r="G57" s="50" t="s">
        <v>551</v>
      </c>
      <c r="H57" s="34"/>
      <c r="I57"/>
      <c r="K57" s="199"/>
    </row>
    <row r="58" spans="1:11" ht="49.5">
      <c r="A58" s="53">
        <v>57</v>
      </c>
      <c r="B58" s="90" t="s">
        <v>4366</v>
      </c>
      <c r="C58" s="34" t="s">
        <v>4367</v>
      </c>
      <c r="D58" s="160">
        <v>21</v>
      </c>
      <c r="E58" s="53" t="s">
        <v>24</v>
      </c>
      <c r="F58" s="34" t="s">
        <v>4368</v>
      </c>
      <c r="G58" s="50" t="s">
        <v>558</v>
      </c>
      <c r="H58" s="34"/>
      <c r="I58"/>
      <c r="K58" s="199"/>
    </row>
    <row r="59" spans="1:11" ht="49.5">
      <c r="A59" s="53">
        <v>58</v>
      </c>
      <c r="B59" s="90" t="s">
        <v>4369</v>
      </c>
      <c r="C59" s="34" t="s">
        <v>4367</v>
      </c>
      <c r="D59" s="160">
        <v>21</v>
      </c>
      <c r="E59" s="53" t="s">
        <v>24</v>
      </c>
      <c r="F59" s="34" t="s">
        <v>4368</v>
      </c>
      <c r="G59" s="50" t="s">
        <v>558</v>
      </c>
      <c r="H59" s="34"/>
      <c r="I59"/>
      <c r="K59" s="199"/>
    </row>
    <row r="60" spans="1:11" ht="99">
      <c r="A60" s="53">
        <v>59</v>
      </c>
      <c r="B60" s="90" t="s">
        <v>4371</v>
      </c>
      <c r="C60" s="34" t="s">
        <v>4373</v>
      </c>
      <c r="D60" s="160">
        <v>21</v>
      </c>
      <c r="E60" s="53" t="s">
        <v>24</v>
      </c>
      <c r="F60" s="34" t="s">
        <v>4374</v>
      </c>
      <c r="G60" s="50" t="s">
        <v>677</v>
      </c>
      <c r="H60" s="34"/>
      <c r="I60"/>
      <c r="K60" s="199"/>
    </row>
    <row r="61" spans="1:11" ht="82.5">
      <c r="A61" s="53">
        <v>60</v>
      </c>
      <c r="B61" s="90" t="s">
        <v>76</v>
      </c>
      <c r="C61" s="34" t="s">
        <v>4376</v>
      </c>
      <c r="D61" s="160">
        <v>21</v>
      </c>
      <c r="E61" s="53" t="s">
        <v>24</v>
      </c>
      <c r="F61" s="34" t="s">
        <v>4377</v>
      </c>
      <c r="G61" s="50" t="s">
        <v>677</v>
      </c>
      <c r="H61" s="34"/>
      <c r="I61"/>
      <c r="K61" s="199"/>
    </row>
    <row r="62" spans="1:11" ht="66">
      <c r="A62" s="53">
        <v>61</v>
      </c>
      <c r="B62" s="90" t="s">
        <v>4378</v>
      </c>
      <c r="C62" s="34" t="s">
        <v>4379</v>
      </c>
      <c r="D62" s="160">
        <v>21</v>
      </c>
      <c r="E62" s="53" t="s">
        <v>24</v>
      </c>
      <c r="F62" s="34" t="s">
        <v>2404</v>
      </c>
      <c r="G62" s="50" t="s">
        <v>551</v>
      </c>
      <c r="H62" s="34"/>
      <c r="I62"/>
      <c r="K62" s="199"/>
    </row>
    <row r="63" spans="1:11" ht="115.5">
      <c r="A63" s="53">
        <v>62</v>
      </c>
      <c r="B63" s="90" t="s">
        <v>4380</v>
      </c>
      <c r="C63" s="34" t="s">
        <v>4382</v>
      </c>
      <c r="D63" s="160">
        <v>21</v>
      </c>
      <c r="E63" s="53" t="s">
        <v>24</v>
      </c>
      <c r="F63" s="34" t="s">
        <v>4383</v>
      </c>
      <c r="G63" s="50" t="s">
        <v>551</v>
      </c>
      <c r="H63" s="34"/>
      <c r="I63"/>
      <c r="K63" s="199"/>
    </row>
    <row r="64" spans="1:11" ht="66">
      <c r="A64" s="53">
        <v>63</v>
      </c>
      <c r="B64" s="90" t="s">
        <v>398</v>
      </c>
      <c r="C64" s="34" t="s">
        <v>4384</v>
      </c>
      <c r="D64" s="160">
        <v>21</v>
      </c>
      <c r="E64" s="53" t="s">
        <v>24</v>
      </c>
      <c r="F64" s="34" t="s">
        <v>4385</v>
      </c>
      <c r="G64" s="50" t="s">
        <v>551</v>
      </c>
      <c r="H64" s="34"/>
      <c r="I64"/>
      <c r="K64" s="199"/>
    </row>
    <row r="65" spans="1:12" ht="66">
      <c r="A65" s="53">
        <v>64</v>
      </c>
      <c r="B65" s="90" t="s">
        <v>253</v>
      </c>
      <c r="C65" s="34" t="s">
        <v>4387</v>
      </c>
      <c r="D65" s="160">
        <v>21</v>
      </c>
      <c r="E65" s="53" t="s">
        <v>24</v>
      </c>
      <c r="F65" s="34" t="s">
        <v>4388</v>
      </c>
      <c r="G65" s="50" t="s">
        <v>551</v>
      </c>
      <c r="H65" s="34"/>
      <c r="I65"/>
      <c r="K65" s="199"/>
    </row>
    <row r="66" spans="1:12" ht="16.5">
      <c r="A66" s="53"/>
      <c r="B66" s="133"/>
      <c r="C66" s="34"/>
      <c r="D66" s="160"/>
      <c r="E66" s="53"/>
      <c r="F66" s="34"/>
      <c r="G66" s="53"/>
      <c r="H66" s="34"/>
      <c r="I66"/>
      <c r="K66" s="199"/>
    </row>
    <row r="67" spans="1:12" ht="16.5">
      <c r="A67" s="53"/>
      <c r="B67" s="133"/>
      <c r="C67" s="34"/>
      <c r="D67" s="160"/>
      <c r="E67" s="53"/>
      <c r="F67" s="34"/>
      <c r="G67" s="53"/>
      <c r="H67" s="34"/>
      <c r="I67"/>
      <c r="K67" s="199"/>
    </row>
    <row r="68" spans="1:12" ht="16.5">
      <c r="A68" s="53"/>
      <c r="B68" s="133"/>
      <c r="C68" s="34"/>
      <c r="D68" s="160"/>
      <c r="E68" s="53"/>
      <c r="F68" s="34"/>
      <c r="G68" s="53"/>
      <c r="H68" s="34"/>
      <c r="I68"/>
      <c r="K68" s="199"/>
    </row>
    <row r="69" spans="1:12" ht="16.5">
      <c r="A69" s="53"/>
      <c r="B69" s="133"/>
      <c r="C69" s="34"/>
      <c r="D69" s="160"/>
      <c r="E69" s="53"/>
      <c r="F69" s="34"/>
      <c r="G69" s="53"/>
      <c r="H69" s="34"/>
      <c r="I69"/>
      <c r="K69" s="199"/>
    </row>
    <row r="70" spans="1:12" ht="16.5">
      <c r="A70" s="53"/>
      <c r="B70" s="133"/>
      <c r="C70" s="34"/>
      <c r="D70" s="160"/>
      <c r="E70" s="53"/>
      <c r="F70" s="34"/>
      <c r="G70" s="53"/>
      <c r="H70" s="34"/>
      <c r="I70"/>
      <c r="K70" s="199"/>
    </row>
    <row r="71" spans="1:12" ht="16.5">
      <c r="A71" s="53"/>
      <c r="B71" s="133"/>
      <c r="C71" s="34"/>
      <c r="D71" s="160"/>
      <c r="E71" s="53"/>
      <c r="F71" s="34"/>
      <c r="G71" s="53"/>
      <c r="H71" s="34"/>
      <c r="I71"/>
      <c r="K71" s="199"/>
    </row>
    <row r="72" spans="1:12" ht="16.5">
      <c r="A72" s="53"/>
      <c r="B72" s="133"/>
      <c r="C72" s="34"/>
      <c r="D72" s="160"/>
      <c r="E72" s="53"/>
      <c r="F72" s="34"/>
      <c r="G72" s="53"/>
      <c r="H72" s="34"/>
      <c r="I72"/>
      <c r="K72" s="199"/>
    </row>
    <row r="73" spans="1:12" ht="16.5">
      <c r="A73" s="71"/>
      <c r="B73" s="90"/>
      <c r="C73" s="34"/>
      <c r="D73" s="82"/>
      <c r="E73" s="53"/>
      <c r="F73" s="34"/>
      <c r="G73" s="53"/>
      <c r="I73"/>
      <c r="K73" s="199"/>
    </row>
    <row r="74" spans="1:12" ht="16.5">
      <c r="A74" s="71"/>
      <c r="B74" s="90"/>
      <c r="C74" s="34"/>
      <c r="D74" s="82"/>
      <c r="E74" s="53"/>
      <c r="F74" s="34"/>
      <c r="G74" s="53"/>
      <c r="I74"/>
      <c r="K74" s="199"/>
    </row>
    <row r="75" spans="1:12" ht="16.5">
      <c r="A75" s="71"/>
      <c r="B75" s="90"/>
      <c r="C75" s="34"/>
      <c r="D75" s="82"/>
      <c r="E75" s="53"/>
      <c r="F75" s="34"/>
      <c r="G75" s="53"/>
      <c r="I75"/>
      <c r="K75" s="199"/>
    </row>
    <row r="76" spans="1:12" ht="16.5">
      <c r="A76" s="71"/>
      <c r="B76" s="90"/>
      <c r="C76" s="34"/>
      <c r="D76" s="82"/>
      <c r="E76" s="53"/>
      <c r="F76" s="34"/>
      <c r="G76" s="53"/>
      <c r="I76"/>
      <c r="K76" s="199"/>
    </row>
    <row r="77" spans="1:12" ht="16.5">
      <c r="A77" s="71"/>
      <c r="B77" s="90"/>
      <c r="C77" s="34"/>
      <c r="D77" s="82"/>
      <c r="E77" s="53"/>
      <c r="F77" s="34"/>
      <c r="G77" s="53"/>
      <c r="I77"/>
      <c r="K77" s="199"/>
    </row>
    <row r="78" spans="1:12" s="142" customFormat="1" ht="16.5">
      <c r="A78" s="71"/>
      <c r="B78" s="139"/>
      <c r="C78" s="140"/>
      <c r="D78" s="79"/>
      <c r="E78" s="78"/>
      <c r="F78" s="141"/>
      <c r="G78" s="78"/>
      <c r="H78" s="211"/>
      <c r="I78"/>
      <c r="J78" s="199"/>
      <c r="K78" s="199"/>
      <c r="L78" s="199"/>
    </row>
    <row r="79" spans="1:12" ht="16.5">
      <c r="A79" s="71"/>
      <c r="B79" s="90"/>
      <c r="C79" s="34"/>
      <c r="D79" s="82"/>
      <c r="E79" s="53"/>
      <c r="F79" s="34"/>
      <c r="G79" s="53"/>
      <c r="I79"/>
      <c r="K79" s="199"/>
    </row>
    <row r="80" spans="1:12" ht="16.5">
      <c r="A80" s="71"/>
      <c r="B80" s="90"/>
      <c r="C80" s="34"/>
      <c r="D80" s="82"/>
      <c r="E80" s="53"/>
      <c r="F80" s="34"/>
      <c r="G80" s="53"/>
      <c r="I80"/>
      <c r="K80" s="199"/>
    </row>
    <row r="81" spans="1:11" ht="16.5">
      <c r="A81" s="71"/>
      <c r="B81" s="90"/>
      <c r="C81" s="34"/>
      <c r="D81" s="82"/>
      <c r="E81" s="53"/>
      <c r="F81" s="34"/>
      <c r="G81" s="53"/>
      <c r="I81"/>
      <c r="K81" s="199"/>
    </row>
    <row r="82" spans="1:11" ht="16.5">
      <c r="A82" s="71"/>
      <c r="B82" s="90"/>
      <c r="C82" s="34"/>
      <c r="D82" s="82"/>
      <c r="E82" s="53"/>
      <c r="F82" s="34"/>
      <c r="G82" s="53"/>
      <c r="I82"/>
      <c r="K82" s="199"/>
    </row>
    <row r="83" spans="1:11" ht="16.5">
      <c r="A83" s="71"/>
      <c r="B83" s="90"/>
      <c r="C83" s="34"/>
      <c r="D83" s="82"/>
      <c r="E83" s="53"/>
      <c r="F83" s="34"/>
      <c r="G83" s="53"/>
      <c r="I83"/>
      <c r="K83" s="199"/>
    </row>
    <row r="84" spans="1:11" ht="16.5">
      <c r="A84" s="71"/>
      <c r="B84" s="90"/>
      <c r="C84" s="34"/>
      <c r="D84" s="82"/>
      <c r="E84" s="53"/>
      <c r="F84" s="34"/>
      <c r="G84" s="53"/>
      <c r="I84"/>
      <c r="K84" s="199"/>
    </row>
    <row r="85" spans="1:11" ht="16.5">
      <c r="A85" s="71"/>
      <c r="B85" s="90"/>
      <c r="C85" s="34"/>
      <c r="D85" s="82"/>
      <c r="E85" s="53"/>
      <c r="F85" s="34"/>
      <c r="G85" s="53"/>
      <c r="I85"/>
      <c r="K85" s="199"/>
    </row>
    <row r="86" spans="1:11" ht="16.5">
      <c r="A86" s="71"/>
      <c r="B86" s="90"/>
      <c r="C86" s="34"/>
      <c r="D86" s="82"/>
      <c r="E86" s="53"/>
      <c r="F86" s="34"/>
      <c r="G86" s="53"/>
      <c r="I86"/>
      <c r="K86" s="199"/>
    </row>
    <row r="87" spans="1:11" ht="16.5">
      <c r="A87" s="71"/>
      <c r="B87" s="90"/>
      <c r="C87" s="34"/>
      <c r="D87" s="82"/>
      <c r="E87" s="53"/>
      <c r="F87" s="34"/>
      <c r="G87" s="53"/>
      <c r="I87"/>
      <c r="K87" s="199"/>
    </row>
    <row r="88" spans="1:11" ht="16.5">
      <c r="A88" s="71"/>
      <c r="B88" s="90"/>
      <c r="C88" s="34"/>
      <c r="D88" s="82"/>
      <c r="E88" s="53"/>
      <c r="F88" s="34"/>
      <c r="G88" s="53"/>
      <c r="I88"/>
      <c r="K88" s="199"/>
    </row>
    <row r="89" spans="1:11" ht="16.5">
      <c r="A89" s="71"/>
      <c r="B89" s="90"/>
      <c r="C89" s="34"/>
      <c r="D89" s="82"/>
      <c r="E89" s="53"/>
      <c r="F89" s="34"/>
      <c r="G89" s="53"/>
      <c r="I89"/>
      <c r="K89" s="199"/>
    </row>
    <row r="90" spans="1:11" ht="16.5">
      <c r="A90" s="71"/>
      <c r="B90" s="90"/>
      <c r="C90" s="34"/>
      <c r="D90" s="82"/>
      <c r="E90" s="53"/>
      <c r="F90" s="34"/>
      <c r="G90" s="53"/>
      <c r="I90"/>
      <c r="K90" s="199"/>
    </row>
    <row r="91" spans="1:11" ht="16.5">
      <c r="A91" s="71"/>
      <c r="B91" s="90"/>
      <c r="C91" s="34"/>
      <c r="D91" s="82"/>
      <c r="E91" s="53"/>
      <c r="F91" s="34"/>
      <c r="G91" s="53"/>
      <c r="I91"/>
      <c r="K91" s="199"/>
    </row>
    <row r="92" spans="1:11" ht="16.5">
      <c r="A92" s="71"/>
      <c r="B92" s="90"/>
      <c r="C92" s="34"/>
      <c r="D92" s="82"/>
      <c r="E92" s="53"/>
      <c r="F92" s="34"/>
      <c r="G92" s="53"/>
      <c r="I92"/>
      <c r="K92" s="199"/>
    </row>
    <row r="93" spans="1:11" ht="16.5">
      <c r="A93" s="71"/>
      <c r="B93" s="90"/>
      <c r="C93" s="34"/>
      <c r="D93" s="82"/>
      <c r="E93" s="53"/>
      <c r="F93" s="34"/>
      <c r="G93" s="53"/>
      <c r="I93"/>
      <c r="K93" s="199"/>
    </row>
    <row r="94" spans="1:11" ht="16.5">
      <c r="A94" s="71"/>
      <c r="B94" s="90"/>
      <c r="C94" s="34"/>
      <c r="D94" s="82"/>
      <c r="E94" s="53"/>
      <c r="F94" s="34"/>
      <c r="G94" s="53"/>
      <c r="I94"/>
      <c r="K94" s="199"/>
    </row>
    <row r="95" spans="1:11" ht="16.5">
      <c r="A95" s="71"/>
      <c r="B95" s="90"/>
      <c r="C95" s="34"/>
      <c r="D95" s="82"/>
      <c r="E95" s="53"/>
      <c r="F95" s="34"/>
      <c r="G95" s="53"/>
      <c r="I95"/>
      <c r="K95" s="199"/>
    </row>
    <row r="96" spans="1:11" ht="16.5">
      <c r="A96" s="71"/>
      <c r="B96" s="90"/>
      <c r="C96" s="34"/>
      <c r="D96" s="82"/>
      <c r="E96" s="53"/>
      <c r="F96" s="34"/>
      <c r="G96" s="53"/>
      <c r="I96"/>
      <c r="K96" s="199"/>
    </row>
    <row r="97" spans="1:12" ht="16.5">
      <c r="A97" s="71"/>
      <c r="B97" s="90"/>
      <c r="C97" s="34"/>
      <c r="D97" s="82"/>
      <c r="E97" s="53"/>
      <c r="F97" s="34"/>
      <c r="G97" s="53"/>
      <c r="I97"/>
      <c r="K97" s="199"/>
    </row>
    <row r="98" spans="1:12" ht="16.5">
      <c r="A98" s="71"/>
      <c r="B98" s="90"/>
      <c r="C98" s="34"/>
      <c r="D98" s="82"/>
      <c r="E98" s="53"/>
      <c r="F98" s="34"/>
      <c r="G98" s="53"/>
      <c r="I98"/>
      <c r="K98" s="199"/>
    </row>
    <row r="99" spans="1:12" ht="16.5">
      <c r="A99" s="71"/>
      <c r="B99" s="90"/>
      <c r="C99" s="34"/>
      <c r="D99" s="82"/>
      <c r="E99" s="53"/>
      <c r="F99" s="34"/>
      <c r="G99" s="53"/>
      <c r="I99"/>
      <c r="K99" s="199"/>
    </row>
    <row r="100" spans="1:12" ht="16.5">
      <c r="A100" s="71"/>
      <c r="B100" s="90"/>
      <c r="C100" s="34"/>
      <c r="D100" s="82"/>
      <c r="E100" s="53"/>
      <c r="F100" s="34"/>
      <c r="G100" s="53"/>
      <c r="I100"/>
      <c r="K100" s="199"/>
    </row>
    <row r="101" spans="1:12" ht="16.5">
      <c r="A101" s="71"/>
      <c r="B101" s="90"/>
      <c r="C101" s="34"/>
      <c r="D101" s="82"/>
      <c r="E101" s="53"/>
      <c r="F101" s="34"/>
      <c r="G101" s="53"/>
      <c r="I101"/>
      <c r="K101" s="199"/>
    </row>
    <row r="102" spans="1:12" ht="16.5">
      <c r="A102" s="71"/>
      <c r="B102" s="90"/>
      <c r="C102" s="34"/>
      <c r="D102" s="82"/>
      <c r="E102" s="53"/>
      <c r="F102" s="34"/>
      <c r="G102" s="53"/>
      <c r="I102"/>
      <c r="K102" s="199"/>
    </row>
    <row r="103" spans="1:12" ht="16.5">
      <c r="A103" s="71"/>
      <c r="B103" s="90"/>
      <c r="C103" s="34"/>
      <c r="D103" s="82"/>
      <c r="E103" s="53"/>
      <c r="F103" s="34"/>
      <c r="G103" s="53"/>
      <c r="I103"/>
      <c r="K103" s="199"/>
    </row>
    <row r="104" spans="1:12" ht="16.5">
      <c r="A104" s="71"/>
      <c r="B104" s="90"/>
      <c r="C104" s="34"/>
      <c r="D104" s="82"/>
      <c r="E104" s="53"/>
      <c r="F104" s="34"/>
      <c r="G104" s="53"/>
      <c r="I104"/>
      <c r="K104" s="199"/>
    </row>
    <row r="105" spans="1:12" ht="16.5">
      <c r="A105" s="71"/>
      <c r="B105" s="90"/>
      <c r="C105" s="34"/>
      <c r="D105" s="82"/>
      <c r="E105" s="53"/>
      <c r="F105" s="34"/>
      <c r="G105" s="53"/>
      <c r="I105"/>
      <c r="K105" s="199"/>
    </row>
    <row r="106" spans="1:12" ht="16.5">
      <c r="A106" s="71"/>
      <c r="B106" s="90"/>
      <c r="C106" s="34"/>
      <c r="D106" s="82"/>
      <c r="E106" s="53"/>
      <c r="F106" s="34"/>
      <c r="G106" s="53"/>
      <c r="I106"/>
      <c r="K106" s="199"/>
    </row>
    <row r="107" spans="1:12" ht="16.5">
      <c r="A107" s="71"/>
      <c r="B107" s="90"/>
      <c r="C107" s="34"/>
      <c r="D107" s="82"/>
      <c r="E107" s="53"/>
      <c r="F107" s="34"/>
      <c r="G107" s="53"/>
      <c r="I107"/>
      <c r="K107" s="199"/>
    </row>
    <row r="108" spans="1:12" ht="16.5">
      <c r="A108" s="71"/>
      <c r="B108" s="90"/>
      <c r="C108" s="34"/>
      <c r="D108" s="82"/>
      <c r="E108" s="53"/>
      <c r="F108" s="34"/>
      <c r="G108" s="53"/>
      <c r="I108"/>
      <c r="K108" s="199"/>
    </row>
    <row r="109" spans="1:12" ht="16.5">
      <c r="A109" s="71"/>
      <c r="B109" s="90"/>
      <c r="C109" s="34"/>
      <c r="D109" s="82"/>
      <c r="E109" s="53"/>
      <c r="F109" s="34"/>
      <c r="G109" s="53"/>
      <c r="I109"/>
      <c r="K109" s="199"/>
    </row>
    <row r="110" spans="1:12" ht="16.5">
      <c r="A110" s="71"/>
      <c r="B110" s="90"/>
      <c r="C110" s="34"/>
      <c r="D110" s="82"/>
      <c r="E110" s="53"/>
      <c r="F110" s="34"/>
      <c r="G110" s="53"/>
      <c r="I110"/>
      <c r="K110" s="199"/>
    </row>
    <row r="111" spans="1:12" s="146" customFormat="1" ht="16.5">
      <c r="A111" s="143"/>
      <c r="B111" s="144"/>
      <c r="C111" s="81"/>
      <c r="D111" s="83"/>
      <c r="E111" s="84"/>
      <c r="F111" s="81"/>
      <c r="G111" s="84"/>
      <c r="H111" s="212"/>
      <c r="I111"/>
      <c r="J111" s="197"/>
      <c r="K111" s="199"/>
      <c r="L111" s="197"/>
    </row>
    <row r="112" spans="1:12" ht="16.5">
      <c r="A112" s="50"/>
      <c r="B112" s="90"/>
      <c r="C112" s="34"/>
      <c r="D112" s="82"/>
      <c r="E112" s="53"/>
      <c r="F112" s="34"/>
      <c r="G112" s="53"/>
      <c r="I112"/>
      <c r="K112" s="199"/>
    </row>
    <row r="113" spans="1:11" ht="16.5">
      <c r="A113" s="50"/>
      <c r="B113" s="90"/>
      <c r="C113" s="34"/>
      <c r="D113" s="82"/>
      <c r="E113" s="53"/>
      <c r="F113" s="34"/>
      <c r="G113" s="53"/>
      <c r="I113"/>
      <c r="K113" s="199"/>
    </row>
    <row r="114" spans="1:11" ht="16.5">
      <c r="A114" s="50"/>
      <c r="B114" s="90"/>
      <c r="C114" s="34"/>
      <c r="D114" s="82"/>
      <c r="E114" s="53"/>
      <c r="F114" s="34"/>
      <c r="G114" s="53"/>
      <c r="I114"/>
      <c r="K114" s="199"/>
    </row>
    <row r="115" spans="1:11" ht="16.5">
      <c r="A115" s="50"/>
      <c r="B115" s="90"/>
      <c r="C115" s="34"/>
      <c r="D115" s="82"/>
      <c r="E115" s="53"/>
      <c r="F115" s="34"/>
      <c r="G115" s="53"/>
      <c r="I115"/>
      <c r="K115" s="199"/>
    </row>
    <row r="116" spans="1:11" ht="16.5">
      <c r="A116" s="50"/>
      <c r="B116" s="90"/>
      <c r="C116" s="34"/>
      <c r="D116" s="82"/>
      <c r="E116" s="53"/>
      <c r="F116" s="34"/>
      <c r="G116" s="53"/>
      <c r="I116"/>
      <c r="K116" s="199"/>
    </row>
    <row r="117" spans="1:11" ht="16.5">
      <c r="A117" s="50"/>
      <c r="B117" s="90"/>
      <c r="C117" s="34"/>
      <c r="D117" s="82"/>
      <c r="E117" s="53"/>
      <c r="F117" s="34"/>
      <c r="G117" s="53"/>
      <c r="I117"/>
      <c r="K117" s="199"/>
    </row>
    <row r="118" spans="1:11" ht="16.5">
      <c r="A118" s="50"/>
      <c r="B118" s="90"/>
      <c r="C118" s="34"/>
      <c r="D118" s="82"/>
      <c r="E118" s="53"/>
      <c r="F118" s="34"/>
      <c r="G118" s="53"/>
      <c r="I118"/>
      <c r="K118" s="199"/>
    </row>
    <row r="119" spans="1:11" ht="16.5">
      <c r="A119" s="50"/>
      <c r="B119" s="90"/>
      <c r="C119" s="34"/>
      <c r="D119" s="82"/>
      <c r="E119" s="53"/>
      <c r="F119" s="34"/>
      <c r="G119" s="53"/>
      <c r="I119"/>
      <c r="K119" s="199"/>
    </row>
    <row r="120" spans="1:11" ht="16.5">
      <c r="A120" s="50"/>
      <c r="B120" s="90"/>
      <c r="C120" s="34"/>
      <c r="D120" s="82"/>
      <c r="E120" s="53"/>
      <c r="F120" s="34"/>
      <c r="G120" s="53"/>
      <c r="I120"/>
      <c r="K120" s="199"/>
    </row>
    <row r="121" spans="1:11" ht="16.5">
      <c r="A121" s="50"/>
      <c r="B121" s="90"/>
      <c r="C121" s="34"/>
      <c r="D121" s="82"/>
      <c r="E121" s="53"/>
      <c r="F121" s="34"/>
      <c r="G121" s="53"/>
      <c r="I121"/>
      <c r="K121" s="199"/>
    </row>
    <row r="122" spans="1:11" ht="16.5">
      <c r="A122" s="50"/>
      <c r="B122" s="90"/>
      <c r="C122" s="34"/>
      <c r="D122" s="82"/>
      <c r="E122" s="53"/>
      <c r="F122" s="34"/>
      <c r="G122" s="53"/>
      <c r="I122"/>
      <c r="K122" s="199"/>
    </row>
    <row r="123" spans="1:11" ht="16.5">
      <c r="A123" s="50"/>
      <c r="B123" s="90"/>
      <c r="C123" s="34"/>
      <c r="D123" s="82"/>
      <c r="E123" s="53"/>
      <c r="F123" s="34"/>
      <c r="G123" s="53"/>
      <c r="I123"/>
      <c r="K123" s="199"/>
    </row>
    <row r="124" spans="1:11" ht="16.5">
      <c r="A124" s="50"/>
      <c r="B124" s="90"/>
      <c r="C124" s="34"/>
      <c r="D124" s="82"/>
      <c r="E124" s="53"/>
      <c r="F124" s="34"/>
      <c r="G124" s="53"/>
      <c r="I124"/>
      <c r="K124" s="199"/>
    </row>
    <row r="125" spans="1:11" ht="16.5">
      <c r="A125" s="50"/>
      <c r="B125" s="90"/>
      <c r="C125" s="34"/>
      <c r="D125" s="82"/>
      <c r="E125" s="53"/>
      <c r="F125" s="34"/>
      <c r="G125" s="53"/>
      <c r="I125"/>
      <c r="K125" s="199"/>
    </row>
    <row r="126" spans="1:11" ht="16.5">
      <c r="A126" s="50"/>
      <c r="B126" s="90"/>
      <c r="C126" s="34"/>
      <c r="D126" s="82"/>
      <c r="E126" s="53"/>
      <c r="F126" s="34"/>
      <c r="G126" s="53"/>
      <c r="I126"/>
      <c r="K126" s="199"/>
    </row>
    <row r="127" spans="1:11" ht="16.5">
      <c r="A127" s="50"/>
      <c r="B127" s="90"/>
      <c r="C127" s="34"/>
      <c r="D127" s="82"/>
      <c r="E127" s="53"/>
      <c r="F127" s="34"/>
      <c r="G127" s="53"/>
      <c r="I127"/>
      <c r="K127" s="199"/>
    </row>
    <row r="128" spans="1:11" ht="16.5">
      <c r="A128" s="50"/>
      <c r="B128" s="90"/>
      <c r="C128" s="34"/>
      <c r="D128" s="82"/>
      <c r="E128" s="53"/>
      <c r="F128" s="34"/>
      <c r="G128" s="53"/>
      <c r="I128"/>
      <c r="K128" s="199"/>
    </row>
    <row r="129" spans="1:11" ht="16.5">
      <c r="A129" s="50"/>
      <c r="B129" s="90"/>
      <c r="C129" s="34"/>
      <c r="D129" s="82"/>
      <c r="E129" s="53"/>
      <c r="F129" s="34"/>
      <c r="G129" s="53"/>
      <c r="I129"/>
      <c r="K129" s="199"/>
    </row>
    <row r="130" spans="1:11" ht="16.5">
      <c r="A130" s="50"/>
      <c r="B130" s="90"/>
      <c r="C130" s="34"/>
      <c r="D130" s="82"/>
      <c r="E130" s="53"/>
      <c r="F130" s="34"/>
      <c r="G130" s="53"/>
      <c r="I130"/>
      <c r="K130" s="199"/>
    </row>
    <row r="131" spans="1:11" ht="16.5">
      <c r="A131" s="50"/>
      <c r="B131" s="90"/>
      <c r="C131" s="34"/>
      <c r="D131" s="82"/>
      <c r="E131" s="53"/>
      <c r="F131" s="34"/>
      <c r="G131" s="53"/>
      <c r="I131"/>
      <c r="K131" s="199"/>
    </row>
    <row r="132" spans="1:11" ht="16.5">
      <c r="A132" s="50"/>
      <c r="B132" s="90"/>
      <c r="C132" s="34"/>
      <c r="D132" s="82"/>
      <c r="E132" s="53"/>
      <c r="F132" s="34"/>
      <c r="G132" s="53"/>
      <c r="I132"/>
      <c r="K132" s="199"/>
    </row>
    <row r="133" spans="1:11" ht="16.5">
      <c r="A133" s="50"/>
      <c r="B133" s="90"/>
      <c r="C133" s="34"/>
      <c r="D133" s="82"/>
      <c r="E133" s="53"/>
      <c r="F133" s="34"/>
      <c r="G133" s="53"/>
      <c r="I133"/>
      <c r="K133" s="199"/>
    </row>
    <row r="134" spans="1:11" ht="16.5">
      <c r="A134" s="50"/>
      <c r="B134" s="90"/>
      <c r="C134" s="34"/>
      <c r="D134" s="82"/>
      <c r="E134" s="53"/>
      <c r="F134" s="34"/>
      <c r="G134" s="53"/>
      <c r="I134"/>
      <c r="K134" s="199"/>
    </row>
    <row r="135" spans="1:11" ht="16.5">
      <c r="A135" s="50"/>
      <c r="B135" s="90"/>
      <c r="C135" s="34"/>
      <c r="D135" s="82"/>
      <c r="E135" s="53"/>
      <c r="F135" s="34"/>
      <c r="G135" s="53"/>
      <c r="I135"/>
      <c r="K135" s="199"/>
    </row>
    <row r="136" spans="1:11" ht="16.5">
      <c r="A136" s="50"/>
      <c r="B136" s="90"/>
      <c r="C136" s="34"/>
      <c r="D136" s="82"/>
      <c r="E136" s="53"/>
      <c r="F136" s="34"/>
      <c r="G136" s="53"/>
      <c r="I136"/>
      <c r="K136" s="199"/>
    </row>
    <row r="137" spans="1:11" ht="16.5">
      <c r="A137" s="50"/>
      <c r="B137" s="90"/>
      <c r="C137" s="34"/>
      <c r="D137" s="82"/>
      <c r="E137" s="53"/>
      <c r="F137" s="34"/>
      <c r="G137" s="53"/>
      <c r="I137"/>
      <c r="K137" s="199"/>
    </row>
    <row r="138" spans="1:11" ht="16.5">
      <c r="A138" s="50"/>
      <c r="B138" s="90"/>
      <c r="C138" s="34"/>
      <c r="D138" s="82"/>
      <c r="E138" s="53"/>
      <c r="F138" s="34"/>
      <c r="G138" s="53"/>
      <c r="I138"/>
      <c r="K138" s="199"/>
    </row>
    <row r="139" spans="1:11" ht="16.5">
      <c r="A139" s="50"/>
      <c r="B139" s="90"/>
      <c r="C139" s="34"/>
      <c r="D139" s="82"/>
      <c r="E139" s="53"/>
      <c r="F139" s="34"/>
      <c r="G139" s="53"/>
      <c r="I139"/>
      <c r="K139" s="199"/>
    </row>
    <row r="140" spans="1:11" ht="16.5">
      <c r="A140" s="50"/>
      <c r="B140" s="90"/>
      <c r="C140" s="34"/>
      <c r="D140" s="82"/>
      <c r="E140" s="53"/>
      <c r="F140" s="34"/>
      <c r="G140" s="53"/>
      <c r="I140"/>
      <c r="K140" s="199"/>
    </row>
    <row r="141" spans="1:11" ht="16.5">
      <c r="A141" s="50"/>
      <c r="B141" s="90"/>
      <c r="C141" s="34"/>
      <c r="D141" s="82"/>
      <c r="E141" s="53"/>
      <c r="F141" s="34"/>
      <c r="G141" s="53"/>
      <c r="I141"/>
      <c r="K141" s="199"/>
    </row>
    <row r="142" spans="1:11" ht="16.5">
      <c r="A142" s="50"/>
      <c r="B142" s="90"/>
      <c r="C142" s="34"/>
      <c r="D142" s="82"/>
      <c r="E142" s="53"/>
      <c r="F142" s="34"/>
      <c r="G142" s="53"/>
      <c r="I142"/>
      <c r="K142" s="199"/>
    </row>
    <row r="143" spans="1:11" ht="16.5">
      <c r="A143" s="50"/>
      <c r="B143" s="90"/>
      <c r="C143" s="34"/>
      <c r="D143" s="82"/>
      <c r="E143" s="53"/>
      <c r="F143" s="34"/>
      <c r="G143" s="53"/>
      <c r="I143"/>
      <c r="K143" s="199"/>
    </row>
    <row r="144" spans="1:11" ht="16.5">
      <c r="A144" s="50"/>
      <c r="B144" s="90"/>
      <c r="C144" s="34"/>
      <c r="D144" s="82"/>
      <c r="E144" s="53"/>
      <c r="F144" s="34"/>
      <c r="G144" s="53"/>
      <c r="I144"/>
      <c r="K144" s="199"/>
    </row>
    <row r="145" spans="1:11" ht="16.5">
      <c r="A145" s="50"/>
      <c r="B145" s="90"/>
      <c r="C145" s="34"/>
      <c r="D145" s="82"/>
      <c r="E145" s="53"/>
      <c r="F145" s="34"/>
      <c r="G145" s="53"/>
      <c r="I145"/>
      <c r="K145" s="199"/>
    </row>
    <row r="146" spans="1:11" ht="16.5">
      <c r="A146" s="50"/>
      <c r="B146" s="90"/>
      <c r="C146" s="34"/>
      <c r="D146" s="82"/>
      <c r="E146" s="53"/>
      <c r="F146" s="34"/>
      <c r="G146" s="53"/>
      <c r="I146"/>
      <c r="K146" s="199"/>
    </row>
    <row r="147" spans="1:11" ht="16.5">
      <c r="A147" s="50"/>
      <c r="B147" s="90"/>
      <c r="C147" s="34"/>
      <c r="D147" s="82"/>
      <c r="E147" s="53"/>
      <c r="F147" s="34"/>
      <c r="G147" s="53"/>
      <c r="I147"/>
      <c r="K147" s="199"/>
    </row>
    <row r="148" spans="1:11" ht="16.5">
      <c r="A148" s="50"/>
      <c r="B148" s="90"/>
      <c r="C148" s="34"/>
      <c r="D148" s="82"/>
      <c r="E148" s="53"/>
      <c r="F148" s="34"/>
      <c r="G148" s="53"/>
      <c r="I148"/>
      <c r="K148" s="199"/>
    </row>
    <row r="149" spans="1:11" ht="211.9" customHeight="1">
      <c r="A149" s="71"/>
      <c r="B149" s="90"/>
      <c r="C149" s="34"/>
      <c r="D149" s="82"/>
      <c r="E149" s="53"/>
      <c r="F149" s="34"/>
      <c r="G149" s="53"/>
      <c r="I149"/>
      <c r="K149" s="199"/>
    </row>
    <row r="150" spans="1:11" ht="16.5">
      <c r="A150" s="71"/>
      <c r="B150" s="90"/>
      <c r="C150" s="34"/>
      <c r="D150" s="82"/>
      <c r="E150" s="53"/>
      <c r="F150" s="34"/>
      <c r="G150" s="53"/>
      <c r="I150"/>
      <c r="K150" s="199"/>
    </row>
    <row r="151" spans="1:11" ht="16.5">
      <c r="A151" s="71"/>
      <c r="B151" s="90"/>
      <c r="C151" s="34"/>
      <c r="D151" s="82"/>
      <c r="E151" s="53"/>
      <c r="F151" s="34"/>
      <c r="G151" s="53"/>
      <c r="I151"/>
      <c r="K151" s="199"/>
    </row>
    <row r="152" spans="1:11" ht="16.5">
      <c r="A152" s="71"/>
      <c r="B152" s="90"/>
      <c r="C152" s="34"/>
      <c r="D152" s="82"/>
      <c r="E152" s="53"/>
      <c r="F152" s="34"/>
      <c r="G152" s="53"/>
      <c r="I152"/>
      <c r="K152" s="199"/>
    </row>
    <row r="153" spans="1:11" ht="16.5">
      <c r="A153" s="71"/>
      <c r="B153" s="90"/>
      <c r="C153" s="34"/>
      <c r="D153" s="82"/>
      <c r="E153" s="53"/>
      <c r="F153" s="34"/>
      <c r="G153" s="53"/>
      <c r="I153"/>
      <c r="K153" s="199"/>
    </row>
    <row r="154" spans="1:11" ht="16.5">
      <c r="A154" s="71"/>
      <c r="B154" s="90"/>
      <c r="C154" s="34"/>
      <c r="D154" s="82"/>
      <c r="E154" s="53"/>
      <c r="F154" s="34"/>
      <c r="G154" s="53"/>
      <c r="I154"/>
      <c r="K154" s="199"/>
    </row>
    <row r="155" spans="1:11" ht="16.5">
      <c r="A155" s="71"/>
      <c r="B155" s="90"/>
      <c r="C155" s="34"/>
      <c r="D155" s="82"/>
      <c r="E155" s="53"/>
      <c r="F155" s="34"/>
      <c r="G155" s="53"/>
      <c r="I155"/>
      <c r="K155" s="199"/>
    </row>
    <row r="156" spans="1:11" ht="16.5">
      <c r="A156" s="71"/>
      <c r="B156" s="90"/>
      <c r="C156" s="34"/>
      <c r="D156" s="82"/>
      <c r="E156" s="53"/>
      <c r="F156" s="34"/>
      <c r="G156" s="53"/>
      <c r="I156"/>
      <c r="K156" s="199"/>
    </row>
    <row r="157" spans="1:11" ht="16.5">
      <c r="A157" s="71"/>
      <c r="B157" s="90"/>
      <c r="C157" s="34"/>
      <c r="D157" s="82"/>
      <c r="E157" s="53"/>
      <c r="F157" s="34"/>
      <c r="G157" s="53"/>
      <c r="I157"/>
      <c r="K157" s="199"/>
    </row>
    <row r="158" spans="1:11" ht="16.5">
      <c r="A158" s="71"/>
      <c r="B158" s="90"/>
      <c r="C158" s="34"/>
      <c r="D158" s="82"/>
      <c r="E158" s="53"/>
      <c r="F158" s="34"/>
      <c r="G158" s="53"/>
      <c r="I158"/>
      <c r="K158" s="199"/>
    </row>
    <row r="159" spans="1:11" ht="16.5">
      <c r="A159" s="71"/>
      <c r="B159" s="90"/>
      <c r="C159" s="34"/>
      <c r="D159" s="82"/>
      <c r="E159" s="53"/>
      <c r="F159" s="34"/>
      <c r="G159" s="53"/>
      <c r="I159"/>
      <c r="K159" s="199"/>
    </row>
    <row r="160" spans="1:11" ht="16.5">
      <c r="A160" s="71"/>
      <c r="B160" s="90"/>
      <c r="C160" s="34"/>
      <c r="D160" s="82"/>
      <c r="E160" s="53"/>
      <c r="F160" s="34"/>
      <c r="G160" s="53"/>
      <c r="I160"/>
      <c r="K160" s="199"/>
    </row>
    <row r="161" spans="1:11" ht="16.5">
      <c r="A161" s="71"/>
      <c r="B161" s="90"/>
      <c r="C161" s="34"/>
      <c r="D161" s="82"/>
      <c r="E161" s="53"/>
      <c r="F161" s="34"/>
      <c r="G161" s="53"/>
      <c r="I161"/>
      <c r="K161" s="199"/>
    </row>
    <row r="162" spans="1:11" ht="16.5">
      <c r="A162" s="71"/>
      <c r="B162" s="90"/>
      <c r="C162" s="34"/>
      <c r="D162" s="82"/>
      <c r="E162" s="53"/>
      <c r="F162" s="34"/>
      <c r="G162" s="53"/>
      <c r="I162"/>
      <c r="K162" s="199"/>
    </row>
    <row r="163" spans="1:11" ht="16.5">
      <c r="A163" s="71"/>
      <c r="B163" s="90"/>
      <c r="C163" s="34"/>
      <c r="D163" s="82"/>
      <c r="E163" s="53"/>
      <c r="F163" s="34"/>
      <c r="G163" s="53"/>
      <c r="I163"/>
      <c r="K163" s="199"/>
    </row>
    <row r="164" spans="1:11" ht="16.5">
      <c r="A164" s="71"/>
      <c r="B164" s="90"/>
      <c r="C164" s="34"/>
      <c r="D164" s="82"/>
      <c r="E164" s="53"/>
      <c r="F164" s="34"/>
      <c r="G164" s="53"/>
      <c r="I164"/>
      <c r="K164" s="199"/>
    </row>
    <row r="165" spans="1:11" ht="16.5">
      <c r="A165" s="71"/>
      <c r="B165" s="90"/>
      <c r="C165" s="34"/>
      <c r="D165" s="82"/>
      <c r="E165" s="53"/>
      <c r="F165" s="34"/>
      <c r="G165" s="53"/>
      <c r="I165"/>
      <c r="K165" s="199"/>
    </row>
    <row r="166" spans="1:11" ht="16.5">
      <c r="A166" s="71"/>
      <c r="B166" s="90"/>
      <c r="C166" s="34"/>
      <c r="D166" s="82"/>
      <c r="E166" s="53"/>
      <c r="F166" s="34"/>
      <c r="G166" s="53"/>
      <c r="I166"/>
      <c r="K166" s="199"/>
    </row>
    <row r="167" spans="1:11" ht="16.5">
      <c r="A167" s="71"/>
      <c r="B167" s="90"/>
      <c r="C167" s="34"/>
      <c r="D167" s="82"/>
      <c r="E167" s="53"/>
      <c r="F167" s="34"/>
      <c r="G167" s="53"/>
      <c r="I167"/>
      <c r="K167" s="199"/>
    </row>
    <row r="168" spans="1:11" ht="16.5">
      <c r="A168" s="71"/>
      <c r="B168" s="90"/>
      <c r="C168" s="34"/>
      <c r="D168" s="82"/>
      <c r="E168" s="53"/>
      <c r="F168" s="34"/>
      <c r="G168" s="53"/>
      <c r="I168"/>
      <c r="K168" s="199"/>
    </row>
    <row r="169" spans="1:11" ht="16.5">
      <c r="A169" s="71"/>
      <c r="B169" s="90"/>
      <c r="C169" s="34"/>
      <c r="D169" s="82"/>
      <c r="E169" s="53"/>
      <c r="F169" s="34"/>
      <c r="G169" s="53"/>
      <c r="I169"/>
      <c r="K169" s="199"/>
    </row>
    <row r="170" spans="1:11" ht="16.5">
      <c r="A170" s="71"/>
      <c r="B170" s="90"/>
      <c r="C170" s="34"/>
      <c r="D170" s="82"/>
      <c r="E170" s="53"/>
      <c r="F170" s="34"/>
      <c r="G170" s="53"/>
      <c r="I170"/>
      <c r="K170" s="199"/>
    </row>
    <row r="171" spans="1:11" ht="16.5">
      <c r="A171" s="71"/>
      <c r="B171" s="90"/>
      <c r="C171" s="34"/>
      <c r="D171" s="82"/>
      <c r="E171" s="53"/>
      <c r="F171" s="34"/>
      <c r="G171" s="53"/>
      <c r="I171"/>
      <c r="K171" s="199"/>
    </row>
    <row r="172" spans="1:11" ht="16.5">
      <c r="A172" s="71"/>
      <c r="B172" s="90"/>
      <c r="C172" s="34"/>
      <c r="D172" s="82"/>
      <c r="E172" s="53"/>
      <c r="F172" s="34"/>
      <c r="G172" s="53"/>
      <c r="I172"/>
      <c r="K172" s="199"/>
    </row>
    <row r="173" spans="1:11" ht="16.5">
      <c r="A173" s="71"/>
      <c r="B173" s="90"/>
      <c r="C173" s="34"/>
      <c r="D173" s="82"/>
      <c r="E173" s="53"/>
      <c r="F173" s="34"/>
      <c r="G173" s="53"/>
      <c r="I173"/>
      <c r="K173" s="199"/>
    </row>
    <row r="174" spans="1:11" ht="16.5">
      <c r="A174" s="71"/>
      <c r="B174" s="90"/>
      <c r="C174" s="34"/>
      <c r="D174" s="82"/>
      <c r="E174" s="53"/>
      <c r="F174" s="34"/>
      <c r="G174" s="53"/>
      <c r="I174"/>
      <c r="K174" s="199"/>
    </row>
    <row r="175" spans="1:11" ht="16.5">
      <c r="A175" s="71"/>
      <c r="B175" s="90"/>
      <c r="C175" s="34"/>
      <c r="D175" s="82"/>
      <c r="E175" s="53"/>
      <c r="F175" s="34"/>
      <c r="G175" s="53"/>
      <c r="I175"/>
      <c r="K175" s="199"/>
    </row>
    <row r="176" spans="1:11" ht="16.5">
      <c r="A176" s="71"/>
      <c r="B176" s="90"/>
      <c r="C176" s="34"/>
      <c r="D176" s="82"/>
      <c r="E176" s="53"/>
      <c r="F176" s="34"/>
      <c r="G176" s="53"/>
      <c r="I176"/>
      <c r="K176" s="199"/>
    </row>
    <row r="177" spans="1:11" ht="16.5">
      <c r="A177" s="71"/>
      <c r="B177" s="90"/>
      <c r="C177" s="34"/>
      <c r="D177" s="82"/>
      <c r="E177" s="53"/>
      <c r="F177" s="34"/>
      <c r="G177" s="53"/>
      <c r="I177"/>
      <c r="K177" s="199"/>
    </row>
    <row r="178" spans="1:11" ht="16.5">
      <c r="A178" s="71"/>
      <c r="B178" s="90"/>
      <c r="C178" s="34"/>
      <c r="D178" s="82"/>
      <c r="E178" s="53"/>
      <c r="F178" s="34"/>
      <c r="G178" s="53"/>
      <c r="I178"/>
      <c r="K178" s="199"/>
    </row>
    <row r="179" spans="1:11" ht="16.5">
      <c r="A179" s="71"/>
      <c r="B179" s="90"/>
      <c r="C179" s="34"/>
      <c r="D179" s="82"/>
      <c r="E179" s="53"/>
      <c r="F179" s="34"/>
      <c r="G179" s="53"/>
      <c r="I179"/>
      <c r="K179" s="199"/>
    </row>
    <row r="180" spans="1:11" ht="16.5">
      <c r="A180" s="71"/>
      <c r="B180" s="90"/>
      <c r="C180" s="34"/>
      <c r="D180" s="82"/>
      <c r="E180" s="53"/>
      <c r="F180" s="34"/>
      <c r="G180" s="53"/>
      <c r="I180"/>
      <c r="K180" s="199"/>
    </row>
    <row r="181" spans="1:11" ht="16.5">
      <c r="A181" s="71"/>
      <c r="B181" s="90"/>
      <c r="C181" s="34"/>
      <c r="D181" s="82"/>
      <c r="E181" s="53"/>
      <c r="F181" s="34"/>
      <c r="G181" s="53"/>
      <c r="I181"/>
      <c r="K181" s="199"/>
    </row>
    <row r="182" spans="1:11" ht="16.5">
      <c r="A182" s="71"/>
      <c r="B182" s="90"/>
      <c r="C182" s="34"/>
      <c r="D182" s="82"/>
      <c r="E182" s="53"/>
      <c r="F182" s="34"/>
      <c r="G182" s="53"/>
      <c r="I182"/>
      <c r="K182" s="199"/>
    </row>
    <row r="183" spans="1:11" ht="16.5">
      <c r="A183" s="71"/>
      <c r="B183" s="90"/>
      <c r="C183" s="34"/>
      <c r="D183" s="82"/>
      <c r="E183" s="53"/>
      <c r="F183" s="34"/>
      <c r="G183" s="53"/>
      <c r="I183"/>
      <c r="K183" s="199"/>
    </row>
    <row r="184" spans="1:11">
      <c r="A184" s="50"/>
      <c r="B184" s="90"/>
      <c r="C184" s="70"/>
      <c r="D184" s="82"/>
      <c r="E184" s="53"/>
      <c r="F184" s="70"/>
      <c r="G184" s="53"/>
      <c r="I184"/>
      <c r="K184" s="199"/>
    </row>
    <row r="185" spans="1:11">
      <c r="A185" s="50"/>
      <c r="B185" s="90"/>
      <c r="C185" s="70"/>
      <c r="D185" s="82"/>
      <c r="E185" s="53"/>
      <c r="F185" s="70"/>
      <c r="G185" s="53"/>
      <c r="I185"/>
      <c r="K185" s="199"/>
    </row>
    <row r="186" spans="1:11">
      <c r="A186" s="50"/>
      <c r="B186" s="90"/>
      <c r="C186" s="70"/>
      <c r="D186" s="82"/>
      <c r="E186" s="53"/>
      <c r="F186" s="70"/>
      <c r="G186" s="53"/>
      <c r="I186"/>
      <c r="K186" s="199"/>
    </row>
    <row r="187" spans="1:11">
      <c r="A187" s="50"/>
      <c r="B187" s="90"/>
      <c r="C187" s="70"/>
      <c r="D187" s="82"/>
      <c r="E187" s="53"/>
      <c r="F187" s="70"/>
      <c r="G187" s="53"/>
      <c r="I187"/>
      <c r="K187" s="199"/>
    </row>
    <row r="188" spans="1:11">
      <c r="A188" s="50"/>
      <c r="B188" s="90"/>
      <c r="C188" s="70"/>
      <c r="D188" s="82"/>
      <c r="E188" s="53"/>
      <c r="F188" s="70"/>
      <c r="G188" s="53"/>
      <c r="I188"/>
      <c r="K188" s="199"/>
    </row>
    <row r="189" spans="1:11">
      <c r="A189" s="50"/>
      <c r="B189" s="90"/>
      <c r="C189" s="70"/>
      <c r="D189" s="82"/>
      <c r="E189" s="53"/>
      <c r="F189" s="70"/>
      <c r="G189" s="53"/>
      <c r="I189"/>
      <c r="K189" s="199"/>
    </row>
    <row r="190" spans="1:11">
      <c r="A190" s="50"/>
      <c r="B190" s="90"/>
      <c r="C190" s="70"/>
      <c r="D190" s="82"/>
      <c r="E190" s="53"/>
      <c r="F190" s="70"/>
      <c r="G190" s="53"/>
      <c r="I190"/>
      <c r="K190" s="199"/>
    </row>
    <row r="191" spans="1:11">
      <c r="A191" s="50"/>
      <c r="B191" s="90"/>
      <c r="C191" s="70"/>
      <c r="D191" s="82"/>
      <c r="E191" s="53"/>
      <c r="F191" s="70"/>
      <c r="G191" s="53"/>
      <c r="I191"/>
      <c r="K191" s="199"/>
    </row>
    <row r="192" spans="1:11">
      <c r="A192" s="50"/>
      <c r="B192" s="90"/>
      <c r="C192" s="70"/>
      <c r="D192" s="82"/>
      <c r="E192" s="53"/>
      <c r="F192" s="70"/>
      <c r="G192" s="53"/>
      <c r="I192"/>
      <c r="K192" s="199"/>
    </row>
    <row r="193" spans="1:11">
      <c r="A193" s="50"/>
      <c r="B193" s="90"/>
      <c r="C193" s="70"/>
      <c r="D193" s="82"/>
      <c r="E193" s="53"/>
      <c r="F193" s="70"/>
      <c r="G193" s="53"/>
      <c r="I193"/>
      <c r="K193" s="199"/>
    </row>
    <row r="194" spans="1:11">
      <c r="A194" s="50"/>
      <c r="B194" s="90"/>
      <c r="C194" s="70"/>
      <c r="D194" s="82"/>
      <c r="E194" s="53"/>
      <c r="F194" s="70"/>
      <c r="G194" s="53"/>
      <c r="I194"/>
      <c r="K194" s="199"/>
    </row>
    <row r="195" spans="1:11">
      <c r="A195" s="50"/>
      <c r="B195" s="90"/>
      <c r="C195" s="70"/>
      <c r="D195" s="82"/>
      <c r="E195" s="53"/>
      <c r="F195" s="70"/>
      <c r="G195" s="53"/>
      <c r="I195"/>
      <c r="K195" s="199"/>
    </row>
    <row r="196" spans="1:11">
      <c r="A196" s="50"/>
      <c r="B196" s="90"/>
      <c r="C196" s="70"/>
      <c r="D196" s="82"/>
      <c r="E196" s="53"/>
      <c r="F196" s="70"/>
      <c r="G196" s="53"/>
      <c r="I196"/>
      <c r="K196" s="199"/>
    </row>
    <row r="197" spans="1:11">
      <c r="A197" s="50"/>
      <c r="B197" s="90"/>
      <c r="C197" s="70"/>
      <c r="D197" s="82"/>
      <c r="E197" s="53"/>
      <c r="F197" s="70"/>
      <c r="G197" s="53"/>
      <c r="I197"/>
      <c r="K197" s="199"/>
    </row>
    <row r="198" spans="1:11">
      <c r="A198" s="50"/>
      <c r="B198" s="90"/>
      <c r="C198" s="70"/>
      <c r="D198" s="82"/>
      <c r="E198" s="53"/>
      <c r="F198" s="70"/>
      <c r="G198" s="53"/>
      <c r="I198"/>
      <c r="K198" s="199"/>
    </row>
    <row r="199" spans="1:11">
      <c r="A199" s="50"/>
      <c r="B199" s="90"/>
      <c r="C199" s="70"/>
      <c r="D199" s="82"/>
      <c r="E199" s="53"/>
      <c r="F199" s="70"/>
      <c r="G199" s="53"/>
      <c r="I199"/>
      <c r="K199" s="199"/>
    </row>
    <row r="200" spans="1:11">
      <c r="A200" s="50"/>
      <c r="B200" s="90"/>
      <c r="C200" s="70"/>
      <c r="D200" s="82"/>
      <c r="E200" s="53"/>
      <c r="F200" s="70"/>
      <c r="G200" s="53"/>
      <c r="I200"/>
      <c r="K200" s="199"/>
    </row>
    <row r="201" spans="1:11">
      <c r="A201" s="50"/>
      <c r="B201" s="90"/>
      <c r="C201" s="70"/>
      <c r="D201" s="82"/>
      <c r="E201" s="53"/>
      <c r="F201" s="70"/>
      <c r="G201" s="53"/>
      <c r="I201"/>
      <c r="K201" s="199"/>
    </row>
    <row r="202" spans="1:11">
      <c r="A202" s="50"/>
      <c r="B202" s="90"/>
      <c r="C202" s="70"/>
      <c r="D202" s="82"/>
      <c r="E202" s="53"/>
      <c r="F202" s="70"/>
      <c r="G202" s="53"/>
      <c r="I202"/>
      <c r="K202" s="199"/>
    </row>
    <row r="203" spans="1:11">
      <c r="A203" s="50"/>
      <c r="B203" s="90"/>
      <c r="C203" s="70"/>
      <c r="D203" s="82"/>
      <c r="E203" s="53"/>
      <c r="F203" s="70"/>
      <c r="G203" s="53"/>
      <c r="I203"/>
      <c r="K203" s="199"/>
    </row>
    <row r="204" spans="1:11">
      <c r="A204" s="50"/>
      <c r="B204" s="90"/>
      <c r="C204" s="70"/>
      <c r="D204" s="82"/>
      <c r="E204" s="53"/>
      <c r="F204" s="70"/>
      <c r="G204" s="53"/>
      <c r="I204"/>
      <c r="K204" s="199"/>
    </row>
    <row r="205" spans="1:11">
      <c r="A205" s="50"/>
      <c r="B205" s="90"/>
      <c r="C205" s="70"/>
      <c r="D205" s="82"/>
      <c r="E205" s="53"/>
      <c r="F205" s="70"/>
      <c r="G205" s="53"/>
      <c r="I205"/>
      <c r="K205" s="199"/>
    </row>
    <row r="206" spans="1:11">
      <c r="A206" s="50"/>
      <c r="B206" s="90"/>
      <c r="C206" s="70"/>
      <c r="D206" s="82"/>
      <c r="E206" s="53"/>
      <c r="F206" s="70"/>
      <c r="G206" s="53"/>
      <c r="I206"/>
      <c r="K206" s="199"/>
    </row>
    <row r="207" spans="1:11">
      <c r="A207" s="50"/>
      <c r="B207" s="90"/>
      <c r="C207" s="70"/>
      <c r="D207" s="82"/>
      <c r="E207" s="53"/>
      <c r="F207" s="70"/>
      <c r="G207" s="53"/>
      <c r="I207"/>
      <c r="K207" s="199"/>
    </row>
    <row r="208" spans="1:11">
      <c r="A208" s="50"/>
      <c r="B208" s="90"/>
      <c r="C208" s="70"/>
      <c r="D208" s="82"/>
      <c r="E208" s="53"/>
      <c r="F208" s="70"/>
      <c r="G208" s="53"/>
      <c r="I208"/>
      <c r="K208" s="199"/>
    </row>
    <row r="209" spans="1:11">
      <c r="A209" s="50"/>
      <c r="B209" s="90"/>
      <c r="C209" s="70"/>
      <c r="D209" s="82"/>
      <c r="E209" s="53"/>
      <c r="F209" s="70"/>
      <c r="G209" s="53"/>
      <c r="I209"/>
      <c r="K209" s="199"/>
    </row>
    <row r="210" spans="1:11">
      <c r="A210" s="50"/>
      <c r="B210" s="90"/>
      <c r="C210" s="70"/>
      <c r="D210" s="82"/>
      <c r="E210" s="53"/>
      <c r="F210" s="70"/>
      <c r="G210" s="53"/>
      <c r="I210"/>
      <c r="K210" s="199"/>
    </row>
    <row r="211" spans="1:11">
      <c r="A211" s="50"/>
      <c r="B211" s="90"/>
      <c r="C211" s="70"/>
      <c r="D211" s="82"/>
      <c r="E211" s="53"/>
      <c r="F211" s="70"/>
      <c r="G211" s="53"/>
      <c r="I211"/>
      <c r="K211" s="199"/>
    </row>
    <row r="212" spans="1:11">
      <c r="A212" s="50"/>
      <c r="B212" s="90"/>
      <c r="C212" s="70"/>
      <c r="D212" s="82"/>
      <c r="E212" s="53"/>
      <c r="F212" s="70"/>
      <c r="G212" s="53"/>
      <c r="I212"/>
      <c r="K212" s="199"/>
    </row>
    <row r="213" spans="1:11">
      <c r="A213" s="50"/>
      <c r="B213" s="90"/>
      <c r="C213" s="70"/>
      <c r="D213" s="82"/>
      <c r="E213" s="53"/>
      <c r="F213" s="70"/>
      <c r="G213" s="53"/>
      <c r="I213"/>
      <c r="K213" s="199"/>
    </row>
    <row r="214" spans="1:11">
      <c r="A214" s="50"/>
      <c r="B214" s="90"/>
      <c r="C214" s="70"/>
      <c r="D214" s="82"/>
      <c r="E214" s="53"/>
      <c r="F214" s="70"/>
      <c r="G214" s="53"/>
      <c r="I214"/>
      <c r="K214" s="199"/>
    </row>
    <row r="215" spans="1:11">
      <c r="A215" s="50"/>
      <c r="B215" s="90"/>
      <c r="C215" s="70"/>
      <c r="D215" s="82"/>
      <c r="E215" s="53"/>
      <c r="F215" s="70"/>
      <c r="G215" s="53"/>
      <c r="I215"/>
      <c r="K215" s="199"/>
    </row>
    <row r="216" spans="1:11">
      <c r="A216" s="50"/>
      <c r="B216" s="90"/>
      <c r="C216" s="70"/>
      <c r="D216" s="82"/>
      <c r="E216" s="53"/>
      <c r="F216" s="70"/>
      <c r="G216" s="53"/>
      <c r="I216"/>
      <c r="K216" s="199"/>
    </row>
    <row r="217" spans="1:11">
      <c r="A217" s="50"/>
      <c r="B217" s="90"/>
      <c r="C217" s="70"/>
      <c r="D217" s="82"/>
      <c r="E217" s="53"/>
      <c r="F217" s="70"/>
      <c r="G217" s="53"/>
      <c r="I217"/>
      <c r="K217" s="199"/>
    </row>
    <row r="218" spans="1:11">
      <c r="A218" s="50"/>
      <c r="B218" s="90"/>
      <c r="C218" s="70"/>
      <c r="D218" s="82"/>
      <c r="E218" s="53"/>
      <c r="F218" s="70"/>
      <c r="G218" s="53"/>
      <c r="I218"/>
      <c r="K218" s="199"/>
    </row>
    <row r="219" spans="1:11">
      <c r="A219" s="50"/>
      <c r="B219" s="90"/>
      <c r="C219" s="70"/>
      <c r="D219" s="82"/>
      <c r="E219" s="53"/>
      <c r="F219" s="70"/>
      <c r="G219" s="53"/>
      <c r="I219"/>
      <c r="K219" s="199"/>
    </row>
    <row r="220" spans="1:11">
      <c r="A220" s="50"/>
      <c r="B220" s="90"/>
      <c r="C220" s="70"/>
      <c r="D220" s="82"/>
      <c r="E220" s="53"/>
      <c r="F220" s="70"/>
      <c r="G220" s="53"/>
      <c r="I220"/>
      <c r="K220" s="199"/>
    </row>
    <row r="221" spans="1:11">
      <c r="A221" s="50"/>
      <c r="B221" s="90"/>
      <c r="C221" s="70"/>
      <c r="D221" s="82"/>
      <c r="E221" s="53"/>
      <c r="F221" s="70"/>
      <c r="G221" s="53"/>
      <c r="I221"/>
      <c r="K221" s="199"/>
    </row>
    <row r="222" spans="1:11">
      <c r="A222" s="50"/>
      <c r="B222" s="90"/>
      <c r="C222" s="70"/>
      <c r="D222" s="82"/>
      <c r="E222" s="53"/>
      <c r="F222" s="70"/>
      <c r="G222" s="53"/>
      <c r="I222"/>
      <c r="K222" s="199"/>
    </row>
    <row r="223" spans="1:11">
      <c r="A223" s="50"/>
      <c r="B223" s="90"/>
      <c r="C223" s="70"/>
      <c r="D223" s="82"/>
      <c r="E223" s="53"/>
      <c r="F223" s="70"/>
      <c r="G223" s="53"/>
      <c r="I223"/>
      <c r="K223" s="199"/>
    </row>
    <row r="224" spans="1:11">
      <c r="A224" s="50"/>
      <c r="B224" s="90"/>
      <c r="C224" s="70"/>
      <c r="D224" s="82"/>
      <c r="E224" s="53"/>
      <c r="F224" s="70"/>
      <c r="G224" s="53"/>
      <c r="I224"/>
      <c r="K224" s="199"/>
    </row>
    <row r="225" spans="1:11">
      <c r="A225" s="50"/>
      <c r="B225" s="90"/>
      <c r="C225" s="70"/>
      <c r="D225" s="82"/>
      <c r="E225" s="53"/>
      <c r="F225" s="70"/>
      <c r="G225" s="53"/>
      <c r="I225"/>
      <c r="K225" s="199"/>
    </row>
    <row r="226" spans="1:11">
      <c r="A226" s="50"/>
      <c r="B226" s="90"/>
      <c r="C226" s="70"/>
      <c r="D226" s="82"/>
      <c r="E226" s="53"/>
      <c r="F226" s="70"/>
      <c r="G226" s="53"/>
      <c r="I226"/>
      <c r="K226" s="199"/>
    </row>
    <row r="227" spans="1:11">
      <c r="A227" s="50"/>
      <c r="B227" s="90"/>
      <c r="C227" s="70"/>
      <c r="D227" s="82"/>
      <c r="E227" s="53"/>
      <c r="F227" s="70"/>
      <c r="G227" s="53"/>
      <c r="I227"/>
      <c r="K227" s="199"/>
    </row>
    <row r="228" spans="1:11">
      <c r="A228" s="50"/>
      <c r="B228" s="90"/>
      <c r="C228" s="70"/>
      <c r="D228" s="82"/>
      <c r="E228" s="53"/>
      <c r="F228" s="70"/>
      <c r="G228" s="53"/>
      <c r="I228"/>
      <c r="K228" s="199"/>
    </row>
    <row r="229" spans="1:11">
      <c r="A229" s="50"/>
      <c r="B229" s="90"/>
      <c r="C229" s="70"/>
      <c r="D229" s="82"/>
      <c r="E229" s="53"/>
      <c r="F229" s="70"/>
      <c r="G229" s="53"/>
      <c r="I229"/>
      <c r="K229" s="199"/>
    </row>
    <row r="230" spans="1:11">
      <c r="A230" s="50"/>
      <c r="B230" s="90"/>
      <c r="C230" s="70"/>
      <c r="D230" s="82"/>
      <c r="E230" s="53"/>
      <c r="F230" s="70"/>
      <c r="G230" s="53"/>
      <c r="I230"/>
      <c r="K230" s="199"/>
    </row>
    <row r="231" spans="1:11">
      <c r="A231" s="50"/>
      <c r="B231" s="90"/>
      <c r="C231" s="70"/>
      <c r="D231" s="82"/>
      <c r="E231" s="53"/>
      <c r="F231" s="70"/>
      <c r="G231" s="53"/>
      <c r="I231"/>
      <c r="K231" s="199"/>
    </row>
    <row r="232" spans="1:11">
      <c r="A232" s="50"/>
      <c r="B232" s="90"/>
      <c r="C232" s="70"/>
      <c r="D232" s="82"/>
      <c r="E232" s="53"/>
      <c r="F232" s="70"/>
      <c r="G232" s="53"/>
      <c r="I232"/>
      <c r="K232" s="199"/>
    </row>
    <row r="233" spans="1:11">
      <c r="A233" s="50"/>
      <c r="B233" s="90"/>
      <c r="C233" s="70"/>
      <c r="D233" s="82"/>
      <c r="E233" s="53"/>
      <c r="F233" s="70"/>
      <c r="G233" s="53"/>
      <c r="I233"/>
      <c r="K233" s="199"/>
    </row>
    <row r="234" spans="1:11">
      <c r="A234" s="50"/>
      <c r="B234" s="90"/>
      <c r="C234" s="70"/>
      <c r="D234" s="82"/>
      <c r="E234" s="53"/>
      <c r="F234" s="70"/>
      <c r="G234" s="53"/>
      <c r="I234"/>
      <c r="K234" s="199"/>
    </row>
    <row r="235" spans="1:11">
      <c r="A235" s="50"/>
      <c r="B235" s="90"/>
      <c r="C235" s="70"/>
      <c r="D235" s="82"/>
      <c r="E235" s="53"/>
      <c r="F235" s="70"/>
      <c r="G235" s="53"/>
      <c r="I235"/>
      <c r="K235" s="199"/>
    </row>
    <row r="236" spans="1:11">
      <c r="A236" s="50"/>
      <c r="B236" s="90"/>
      <c r="C236" s="70"/>
      <c r="D236" s="82"/>
      <c r="E236" s="53"/>
      <c r="F236" s="70"/>
      <c r="G236" s="53"/>
      <c r="I236"/>
      <c r="K236" s="199"/>
    </row>
    <row r="237" spans="1:11">
      <c r="A237" s="50"/>
      <c r="B237" s="90"/>
      <c r="C237" s="70"/>
      <c r="D237" s="82"/>
      <c r="E237" s="53"/>
      <c r="F237" s="70"/>
      <c r="G237" s="53"/>
      <c r="I237"/>
      <c r="K237" s="199"/>
    </row>
    <row r="238" spans="1:11">
      <c r="A238" s="50"/>
      <c r="B238" s="90"/>
      <c r="C238" s="70"/>
      <c r="D238" s="82"/>
      <c r="E238" s="53"/>
      <c r="F238" s="70"/>
      <c r="G238" s="53"/>
      <c r="I238"/>
      <c r="K238" s="199"/>
    </row>
    <row r="239" spans="1:11">
      <c r="A239" s="50"/>
      <c r="B239" s="90"/>
      <c r="C239" s="70"/>
      <c r="D239" s="82"/>
      <c r="E239" s="53"/>
      <c r="F239" s="70"/>
      <c r="G239" s="53"/>
      <c r="I239"/>
      <c r="K239" s="199"/>
    </row>
    <row r="240" spans="1:11">
      <c r="A240" s="50"/>
      <c r="B240" s="90"/>
      <c r="C240" s="70"/>
      <c r="D240" s="82"/>
      <c r="E240" s="53"/>
      <c r="F240" s="70"/>
      <c r="G240" s="53"/>
      <c r="I240"/>
      <c r="K240" s="199"/>
    </row>
    <row r="241" spans="1:11">
      <c r="A241" s="50"/>
      <c r="B241" s="90"/>
      <c r="C241" s="70"/>
      <c r="D241" s="82"/>
      <c r="E241" s="53"/>
      <c r="F241" s="70"/>
      <c r="G241" s="53"/>
      <c r="I241"/>
      <c r="K241" s="199"/>
    </row>
    <row r="242" spans="1:11">
      <c r="A242" s="50"/>
      <c r="B242" s="90"/>
      <c r="C242" s="70"/>
      <c r="D242" s="82"/>
      <c r="E242" s="53"/>
      <c r="F242" s="70"/>
      <c r="G242" s="53"/>
      <c r="I242"/>
      <c r="K242" s="199"/>
    </row>
    <row r="243" spans="1:11">
      <c r="A243" s="50"/>
      <c r="B243" s="90"/>
      <c r="C243" s="70"/>
      <c r="D243" s="82"/>
      <c r="E243" s="53"/>
      <c r="F243" s="70"/>
      <c r="G243" s="53"/>
      <c r="I243"/>
      <c r="K243" s="199"/>
    </row>
    <row r="244" spans="1:11">
      <c r="A244" s="50"/>
      <c r="B244" s="90"/>
      <c r="C244" s="70"/>
      <c r="D244" s="82"/>
      <c r="E244" s="53"/>
      <c r="F244" s="70"/>
      <c r="G244" s="53"/>
      <c r="I244"/>
      <c r="K244" s="199"/>
    </row>
    <row r="245" spans="1:11">
      <c r="A245" s="50"/>
      <c r="B245" s="90"/>
      <c r="C245" s="70"/>
      <c r="D245" s="82"/>
      <c r="E245" s="53"/>
      <c r="F245" s="70"/>
      <c r="G245" s="53"/>
      <c r="I245"/>
      <c r="K245" s="199"/>
    </row>
    <row r="246" spans="1:11">
      <c r="A246" s="50"/>
      <c r="B246" s="90"/>
      <c r="C246" s="70"/>
      <c r="D246" s="82"/>
      <c r="E246" s="53"/>
      <c r="F246" s="70"/>
      <c r="G246" s="53"/>
      <c r="I246"/>
      <c r="K246" s="199"/>
    </row>
    <row r="247" spans="1:11">
      <c r="A247" s="50"/>
      <c r="B247" s="90"/>
      <c r="C247" s="70"/>
      <c r="D247" s="82"/>
      <c r="E247" s="53"/>
      <c r="F247" s="70"/>
      <c r="G247" s="53"/>
      <c r="I247"/>
      <c r="K247" s="199"/>
    </row>
    <row r="248" spans="1:11">
      <c r="A248" s="50"/>
      <c r="B248" s="90"/>
      <c r="C248" s="70"/>
      <c r="D248" s="82"/>
      <c r="E248" s="53"/>
      <c r="F248" s="70"/>
      <c r="G248" s="53"/>
      <c r="I248"/>
      <c r="K248" s="199"/>
    </row>
    <row r="249" spans="1:11">
      <c r="A249" s="50"/>
      <c r="B249" s="90"/>
      <c r="C249" s="70"/>
      <c r="D249" s="82"/>
      <c r="E249" s="53"/>
      <c r="F249" s="70"/>
      <c r="G249" s="53"/>
      <c r="I249"/>
      <c r="K249" s="199"/>
    </row>
    <row r="250" spans="1:11">
      <c r="A250" s="50"/>
      <c r="B250" s="90"/>
      <c r="C250" s="70"/>
      <c r="D250" s="82"/>
      <c r="E250" s="53"/>
      <c r="F250" s="70"/>
      <c r="G250" s="53"/>
      <c r="I250"/>
      <c r="K250" s="199"/>
    </row>
    <row r="251" spans="1:11">
      <c r="A251" s="50"/>
      <c r="B251" s="90"/>
      <c r="C251" s="70"/>
      <c r="D251" s="82"/>
      <c r="E251" s="53"/>
      <c r="F251" s="70"/>
      <c r="G251" s="53"/>
      <c r="I251"/>
      <c r="K251" s="199"/>
    </row>
    <row r="252" spans="1:11">
      <c r="A252" s="50"/>
      <c r="B252" s="90"/>
      <c r="C252" s="70"/>
      <c r="D252" s="82"/>
      <c r="E252" s="53"/>
      <c r="F252" s="70"/>
      <c r="G252" s="53"/>
      <c r="I252"/>
      <c r="K252" s="199"/>
    </row>
    <row r="253" spans="1:11">
      <c r="A253" s="50"/>
      <c r="B253" s="90"/>
      <c r="C253" s="70"/>
      <c r="D253" s="82"/>
      <c r="E253" s="53"/>
      <c r="F253" s="70"/>
      <c r="G253" s="53"/>
      <c r="I253"/>
      <c r="K253" s="199"/>
    </row>
    <row r="254" spans="1:11">
      <c r="A254" s="50"/>
      <c r="B254" s="90"/>
      <c r="C254" s="70"/>
      <c r="D254" s="82"/>
      <c r="E254" s="53"/>
      <c r="F254" s="70"/>
      <c r="G254" s="53"/>
      <c r="I254"/>
      <c r="K254" s="199"/>
    </row>
    <row r="255" spans="1:11">
      <c r="A255" s="50"/>
      <c r="B255" s="90"/>
      <c r="C255" s="70"/>
      <c r="D255" s="82"/>
      <c r="E255" s="53"/>
      <c r="F255" s="70"/>
      <c r="G255" s="53"/>
      <c r="I255"/>
      <c r="K255" s="199"/>
    </row>
    <row r="256" spans="1:11">
      <c r="A256" s="50"/>
      <c r="B256" s="90"/>
      <c r="C256" s="70"/>
      <c r="D256" s="82"/>
      <c r="E256" s="53"/>
      <c r="F256" s="70"/>
      <c r="G256" s="53"/>
      <c r="I256"/>
      <c r="K256" s="199"/>
    </row>
    <row r="257" spans="1:11">
      <c r="A257" s="50"/>
      <c r="B257" s="90"/>
      <c r="C257" s="70"/>
      <c r="D257" s="82"/>
      <c r="E257" s="53"/>
      <c r="F257" s="70"/>
      <c r="G257" s="53"/>
      <c r="I257"/>
      <c r="K257" s="199"/>
    </row>
    <row r="258" spans="1:11">
      <c r="A258" s="50"/>
      <c r="B258" s="90"/>
      <c r="C258" s="70"/>
      <c r="D258" s="82"/>
      <c r="E258" s="53"/>
      <c r="F258" s="70"/>
      <c r="G258" s="53"/>
      <c r="I258"/>
      <c r="K258" s="199"/>
    </row>
    <row r="259" spans="1:11">
      <c r="A259" s="50"/>
      <c r="B259" s="90"/>
      <c r="C259" s="70"/>
      <c r="D259" s="82"/>
      <c r="E259" s="53"/>
      <c r="F259" s="70"/>
      <c r="G259" s="53"/>
      <c r="I259"/>
      <c r="K259" s="199"/>
    </row>
    <row r="260" spans="1:11">
      <c r="A260" s="50"/>
      <c r="B260" s="90"/>
      <c r="C260" s="70"/>
      <c r="D260" s="82"/>
      <c r="E260" s="53"/>
      <c r="F260" s="70"/>
      <c r="G260" s="53"/>
      <c r="I260"/>
      <c r="K260" s="199"/>
    </row>
    <row r="261" spans="1:11">
      <c r="A261" s="50"/>
      <c r="B261" s="90"/>
      <c r="C261" s="70"/>
      <c r="D261" s="82"/>
      <c r="E261" s="53"/>
      <c r="F261" s="70"/>
      <c r="G261" s="53"/>
      <c r="I261"/>
      <c r="K261" s="199"/>
    </row>
    <row r="262" spans="1:11">
      <c r="A262" s="50"/>
      <c r="B262" s="90"/>
      <c r="C262" s="70"/>
      <c r="D262" s="82"/>
      <c r="E262" s="53"/>
      <c r="F262" s="70"/>
      <c r="G262" s="53"/>
      <c r="I262"/>
      <c r="K262" s="199"/>
    </row>
    <row r="263" spans="1:11">
      <c r="A263" s="50"/>
      <c r="B263" s="90"/>
      <c r="C263" s="70"/>
      <c r="D263" s="82"/>
      <c r="E263" s="53"/>
      <c r="F263" s="70"/>
      <c r="G263" s="53"/>
      <c r="I263"/>
      <c r="K263" s="199"/>
    </row>
    <row r="264" spans="1:11">
      <c r="A264" s="50"/>
      <c r="B264" s="90"/>
      <c r="C264" s="70"/>
      <c r="D264" s="82"/>
      <c r="E264" s="53"/>
      <c r="F264" s="70"/>
      <c r="G264" s="53"/>
      <c r="I264"/>
      <c r="K264" s="199"/>
    </row>
    <row r="265" spans="1:11">
      <c r="A265" s="50"/>
      <c r="B265" s="90"/>
      <c r="C265" s="70"/>
      <c r="D265" s="82"/>
      <c r="E265" s="53"/>
      <c r="F265" s="70"/>
      <c r="G265" s="53"/>
      <c r="I265"/>
      <c r="K265" s="199"/>
    </row>
    <row r="266" spans="1:11">
      <c r="A266" s="50"/>
      <c r="B266" s="90"/>
      <c r="C266" s="70"/>
      <c r="D266" s="82"/>
      <c r="E266" s="53"/>
      <c r="F266" s="70"/>
      <c r="G266" s="53"/>
      <c r="I266"/>
      <c r="K266" s="199"/>
    </row>
    <row r="267" spans="1:11">
      <c r="A267" s="50"/>
      <c r="B267" s="90"/>
      <c r="C267" s="70"/>
      <c r="D267" s="82"/>
      <c r="E267" s="53"/>
      <c r="F267" s="70"/>
      <c r="G267" s="53"/>
      <c r="I267"/>
      <c r="K267" s="199"/>
    </row>
    <row r="268" spans="1:11">
      <c r="A268" s="50"/>
      <c r="B268" s="90"/>
      <c r="C268" s="70"/>
      <c r="D268" s="82"/>
      <c r="E268" s="53"/>
      <c r="F268" s="70"/>
      <c r="G268" s="53"/>
      <c r="I268"/>
      <c r="K268" s="199"/>
    </row>
    <row r="269" spans="1:11">
      <c r="A269" s="50"/>
      <c r="B269" s="90"/>
      <c r="C269" s="70"/>
      <c r="D269" s="82"/>
      <c r="E269" s="53"/>
      <c r="F269" s="70"/>
      <c r="G269" s="53"/>
      <c r="I269"/>
      <c r="K269" s="199"/>
    </row>
    <row r="270" spans="1:11">
      <c r="A270" s="50"/>
      <c r="B270" s="90"/>
      <c r="C270" s="70"/>
      <c r="D270" s="82"/>
      <c r="E270" s="53"/>
      <c r="F270" s="70"/>
      <c r="G270" s="53"/>
      <c r="I270"/>
      <c r="K270" s="199"/>
    </row>
    <row r="271" spans="1:11" ht="95.45" customHeight="1">
      <c r="A271" s="50"/>
      <c r="B271" s="90"/>
      <c r="C271" s="70"/>
      <c r="D271" s="82"/>
      <c r="E271" s="53"/>
      <c r="F271" s="70"/>
      <c r="G271" s="53"/>
      <c r="I271"/>
      <c r="K271" s="199"/>
    </row>
    <row r="272" spans="1:11" ht="95.45" customHeight="1">
      <c r="A272" s="50"/>
      <c r="B272" s="90"/>
      <c r="C272" s="70"/>
      <c r="D272" s="82"/>
      <c r="E272" s="53"/>
      <c r="F272" s="70"/>
      <c r="G272" s="53"/>
      <c r="I272"/>
      <c r="K272" s="199"/>
    </row>
    <row r="273" spans="1:11">
      <c r="A273" s="50"/>
      <c r="B273" s="90"/>
      <c r="C273" s="70"/>
      <c r="D273" s="82"/>
      <c r="E273" s="53"/>
      <c r="F273" s="70"/>
      <c r="G273" s="53"/>
      <c r="I273"/>
      <c r="K273" s="199"/>
    </row>
    <row r="274" spans="1:11">
      <c r="A274" s="50"/>
      <c r="B274" s="90"/>
      <c r="C274" s="70"/>
      <c r="D274" s="82"/>
      <c r="E274" s="53"/>
      <c r="F274" s="70"/>
      <c r="G274" s="53"/>
      <c r="I274"/>
      <c r="K274" s="199"/>
    </row>
    <row r="275" spans="1:11">
      <c r="A275" s="50"/>
      <c r="B275" s="90"/>
      <c r="C275" s="70"/>
      <c r="D275" s="82"/>
      <c r="E275" s="53"/>
      <c r="F275" s="70"/>
      <c r="G275" s="53"/>
      <c r="I275"/>
      <c r="K275" s="199"/>
    </row>
    <row r="276" spans="1:11">
      <c r="A276" s="50"/>
      <c r="B276" s="90"/>
      <c r="C276" s="70"/>
      <c r="D276" s="82"/>
      <c r="E276" s="53"/>
      <c r="F276" s="70"/>
      <c r="G276" s="53"/>
      <c r="I276"/>
      <c r="K276" s="199"/>
    </row>
    <row r="277" spans="1:11">
      <c r="A277" s="50"/>
      <c r="B277" s="90"/>
      <c r="C277" s="70"/>
      <c r="D277" s="82"/>
      <c r="E277" s="53"/>
      <c r="F277" s="70"/>
      <c r="G277" s="53"/>
      <c r="I277"/>
      <c r="K277" s="199"/>
    </row>
    <row r="278" spans="1:11">
      <c r="A278" s="50"/>
      <c r="B278" s="90"/>
      <c r="C278" s="70"/>
      <c r="D278" s="82"/>
      <c r="E278" s="53"/>
      <c r="F278" s="70"/>
      <c r="G278" s="53"/>
      <c r="I278"/>
      <c r="K278" s="199"/>
    </row>
    <row r="279" spans="1:11">
      <c r="A279" s="50"/>
      <c r="B279" s="90"/>
      <c r="C279" s="70"/>
      <c r="D279" s="82"/>
      <c r="E279" s="53"/>
      <c r="F279" s="70"/>
      <c r="G279" s="53"/>
      <c r="I279"/>
      <c r="K279" s="199"/>
    </row>
    <row r="280" spans="1:11" ht="91.9" customHeight="1">
      <c r="A280" s="50"/>
      <c r="B280" s="90"/>
      <c r="C280" s="70"/>
      <c r="D280" s="82"/>
      <c r="E280" s="53"/>
      <c r="F280" s="70"/>
      <c r="G280" s="53"/>
      <c r="I280"/>
      <c r="K280" s="199"/>
    </row>
    <row r="281" spans="1:11" ht="57" customHeight="1">
      <c r="A281" s="50"/>
      <c r="B281" s="90"/>
      <c r="C281" s="70"/>
      <c r="D281" s="82"/>
      <c r="E281" s="53"/>
      <c r="F281" s="70"/>
      <c r="G281" s="53"/>
      <c r="I281"/>
      <c r="K281" s="199"/>
    </row>
    <row r="282" spans="1:11">
      <c r="A282" s="50"/>
      <c r="B282" s="90"/>
      <c r="C282" s="70"/>
      <c r="D282" s="82"/>
      <c r="E282" s="53"/>
      <c r="F282" s="70"/>
      <c r="G282" s="53"/>
      <c r="I282"/>
      <c r="K282" s="199"/>
    </row>
    <row r="283" spans="1:11" ht="36" customHeight="1">
      <c r="A283" s="50"/>
      <c r="B283" s="90"/>
      <c r="C283" s="70"/>
      <c r="D283" s="82"/>
      <c r="E283" s="53"/>
      <c r="F283" s="70"/>
      <c r="G283" s="53"/>
      <c r="I283"/>
      <c r="K283" s="199"/>
    </row>
    <row r="284" spans="1:11" ht="63" customHeight="1">
      <c r="A284" s="50"/>
      <c r="B284" s="90"/>
      <c r="C284" s="70"/>
      <c r="D284" s="82"/>
      <c r="E284" s="53"/>
      <c r="F284" s="70"/>
      <c r="G284" s="53"/>
      <c r="I284"/>
      <c r="K284" s="199"/>
    </row>
    <row r="285" spans="1:11" ht="57" customHeight="1">
      <c r="A285" s="50"/>
      <c r="B285" s="90"/>
      <c r="C285" s="70"/>
      <c r="D285" s="82"/>
      <c r="E285" s="53"/>
      <c r="F285" s="70"/>
      <c r="G285" s="53"/>
      <c r="I285"/>
      <c r="K285" s="199"/>
    </row>
    <row r="286" spans="1:11" ht="60" customHeight="1">
      <c r="A286" s="50"/>
      <c r="B286" s="90"/>
      <c r="C286" s="70"/>
      <c r="D286" s="82"/>
      <c r="E286" s="53"/>
      <c r="F286" s="70"/>
      <c r="G286" s="53"/>
      <c r="I286"/>
      <c r="K286" s="199"/>
    </row>
    <row r="287" spans="1:11" ht="58.5" customHeight="1">
      <c r="A287" s="50"/>
      <c r="B287" s="90"/>
      <c r="C287" s="70"/>
      <c r="D287" s="82"/>
      <c r="E287" s="53"/>
      <c r="F287" s="70"/>
      <c r="G287" s="53"/>
      <c r="I287"/>
      <c r="K287" s="199"/>
    </row>
    <row r="288" spans="1:11" ht="116.25" customHeight="1">
      <c r="A288" s="50"/>
      <c r="B288" s="90"/>
      <c r="C288" s="70"/>
      <c r="D288" s="82"/>
      <c r="E288" s="53"/>
      <c r="F288" s="70"/>
      <c r="G288" s="53"/>
      <c r="I288"/>
      <c r="K288" s="199"/>
    </row>
    <row r="289" spans="1:11">
      <c r="A289" s="50"/>
      <c r="B289" s="90"/>
      <c r="C289" s="70"/>
      <c r="D289" s="82"/>
      <c r="E289" s="53"/>
      <c r="F289" s="70"/>
      <c r="G289" s="53"/>
      <c r="I289"/>
      <c r="K289" s="199"/>
    </row>
    <row r="290" spans="1:11">
      <c r="A290" s="50"/>
      <c r="B290" s="90"/>
      <c r="C290" s="70"/>
      <c r="D290" s="82"/>
      <c r="E290" s="53"/>
      <c r="F290" s="70"/>
      <c r="G290" s="53"/>
      <c r="I290"/>
      <c r="K290" s="199"/>
    </row>
    <row r="291" spans="1:11">
      <c r="A291" s="50"/>
      <c r="B291" s="90"/>
      <c r="C291" s="70"/>
      <c r="D291" s="82"/>
      <c r="E291" s="53"/>
      <c r="F291" s="70"/>
      <c r="G291" s="53"/>
      <c r="I291"/>
      <c r="K291" s="199"/>
    </row>
    <row r="292" spans="1:11" ht="64.5" customHeight="1">
      <c r="A292" s="50"/>
      <c r="B292" s="90"/>
      <c r="C292" s="70"/>
      <c r="D292" s="82"/>
      <c r="E292" s="53"/>
      <c r="F292" s="70"/>
      <c r="G292" s="53"/>
      <c r="I292"/>
      <c r="K292" s="199"/>
    </row>
    <row r="293" spans="1:11">
      <c r="A293" s="50"/>
      <c r="B293" s="90"/>
      <c r="C293" s="70"/>
      <c r="D293" s="82"/>
      <c r="E293" s="53"/>
      <c r="F293" s="70"/>
      <c r="G293" s="53"/>
      <c r="I293"/>
      <c r="K293" s="199"/>
    </row>
    <row r="294" spans="1:11">
      <c r="A294" s="50"/>
      <c r="B294" s="90"/>
      <c r="C294" s="70"/>
      <c r="D294" s="82"/>
      <c r="E294" s="53"/>
      <c r="F294" s="70"/>
      <c r="G294" s="53"/>
      <c r="I294"/>
      <c r="K294" s="199"/>
    </row>
    <row r="295" spans="1:11">
      <c r="A295" s="50"/>
      <c r="B295" s="90"/>
      <c r="C295" s="70"/>
      <c r="D295" s="82"/>
      <c r="E295" s="53"/>
      <c r="F295" s="70"/>
      <c r="G295" s="53"/>
      <c r="I295"/>
      <c r="K295" s="199"/>
    </row>
    <row r="296" spans="1:11" ht="120" customHeight="1">
      <c r="A296" s="50"/>
      <c r="B296" s="90"/>
      <c r="C296" s="70"/>
      <c r="D296" s="82"/>
      <c r="E296" s="53"/>
      <c r="F296" s="70"/>
      <c r="G296" s="53"/>
      <c r="I296"/>
      <c r="K296" s="199"/>
    </row>
    <row r="297" spans="1:11">
      <c r="A297" s="50"/>
      <c r="B297" s="90"/>
      <c r="C297" s="70"/>
      <c r="D297" s="82"/>
      <c r="E297" s="53"/>
      <c r="F297" s="70"/>
      <c r="G297" s="53"/>
      <c r="I297"/>
      <c r="K297" s="199"/>
    </row>
    <row r="298" spans="1:11">
      <c r="A298" s="50"/>
      <c r="B298" s="90"/>
      <c r="C298" s="70"/>
      <c r="D298" s="82"/>
      <c r="E298" s="53"/>
      <c r="F298" s="70"/>
      <c r="G298" s="53"/>
      <c r="I298"/>
      <c r="K298" s="199"/>
    </row>
    <row r="299" spans="1:11">
      <c r="A299" s="50"/>
      <c r="B299" s="90"/>
      <c r="C299" s="70"/>
      <c r="D299" s="82"/>
      <c r="E299" s="53"/>
      <c r="F299" s="70"/>
      <c r="G299" s="53"/>
      <c r="I299"/>
      <c r="K299" s="199"/>
    </row>
    <row r="300" spans="1:11">
      <c r="A300" s="50"/>
      <c r="B300" s="90"/>
      <c r="C300" s="70"/>
      <c r="D300" s="82"/>
      <c r="E300" s="53"/>
      <c r="F300" s="70"/>
      <c r="G300" s="53"/>
      <c r="I300"/>
      <c r="K300" s="199"/>
    </row>
    <row r="301" spans="1:11">
      <c r="A301" s="50"/>
      <c r="B301" s="90"/>
      <c r="C301" s="70"/>
      <c r="D301" s="82"/>
      <c r="E301" s="53"/>
      <c r="F301" s="70"/>
      <c r="G301" s="53"/>
      <c r="I301"/>
      <c r="K301" s="199"/>
    </row>
    <row r="302" spans="1:11">
      <c r="A302" s="50"/>
      <c r="B302" s="90"/>
      <c r="C302" s="70"/>
      <c r="D302" s="82"/>
      <c r="E302" s="53"/>
      <c r="F302" s="70"/>
      <c r="G302" s="53"/>
      <c r="I302"/>
      <c r="K302" s="199"/>
    </row>
    <row r="303" spans="1:11">
      <c r="A303" s="50"/>
      <c r="B303" s="90"/>
      <c r="C303" s="70"/>
      <c r="D303" s="82"/>
      <c r="E303" s="53"/>
      <c r="F303" s="70"/>
      <c r="G303" s="53"/>
      <c r="I303"/>
      <c r="K303" s="199"/>
    </row>
    <row r="304" spans="1:11">
      <c r="A304" s="50"/>
      <c r="B304" s="90"/>
      <c r="C304" s="70"/>
      <c r="D304" s="82"/>
      <c r="E304" s="53"/>
      <c r="F304" s="70"/>
      <c r="G304" s="53"/>
      <c r="I304"/>
      <c r="K304" s="199"/>
    </row>
    <row r="305" spans="1:11" ht="95.45" customHeight="1">
      <c r="A305" s="50"/>
      <c r="B305" s="90"/>
      <c r="C305" s="70"/>
      <c r="D305" s="82"/>
      <c r="E305" s="53"/>
      <c r="F305" s="70"/>
      <c r="G305" s="53"/>
      <c r="I305"/>
      <c r="K305" s="199"/>
    </row>
    <row r="306" spans="1:11">
      <c r="A306" s="50"/>
      <c r="B306" s="90"/>
      <c r="C306" s="70"/>
      <c r="D306" s="82"/>
      <c r="E306" s="53"/>
      <c r="F306" s="70"/>
      <c r="G306" s="53"/>
      <c r="I306"/>
      <c r="K306" s="199"/>
    </row>
    <row r="307" spans="1:11">
      <c r="A307" s="50"/>
      <c r="B307" s="90"/>
      <c r="C307" s="70"/>
      <c r="D307" s="82"/>
      <c r="E307" s="53"/>
      <c r="F307" s="70"/>
      <c r="G307" s="53"/>
      <c r="I307"/>
      <c r="K307" s="199"/>
    </row>
    <row r="308" spans="1:11">
      <c r="A308" s="50"/>
      <c r="B308" s="90"/>
      <c r="C308" s="70"/>
      <c r="D308" s="82"/>
      <c r="E308" s="53"/>
      <c r="F308" s="70"/>
      <c r="G308" s="53"/>
      <c r="I308"/>
      <c r="K308" s="199"/>
    </row>
    <row r="309" spans="1:11">
      <c r="A309" s="50"/>
      <c r="B309" s="90"/>
      <c r="C309" s="70"/>
      <c r="D309" s="82"/>
      <c r="E309" s="53"/>
      <c r="F309" s="70"/>
      <c r="G309" s="53"/>
      <c r="I309"/>
      <c r="K309" s="199"/>
    </row>
    <row r="310" spans="1:11">
      <c r="A310" s="50"/>
      <c r="B310" s="90"/>
      <c r="C310" s="70"/>
      <c r="D310" s="82"/>
      <c r="E310" s="53"/>
      <c r="F310" s="70"/>
      <c r="G310" s="53"/>
      <c r="I310"/>
      <c r="K310" s="199"/>
    </row>
    <row r="311" spans="1:11">
      <c r="A311" s="50"/>
      <c r="B311" s="90"/>
      <c r="C311" s="70"/>
      <c r="D311" s="82"/>
      <c r="E311" s="53"/>
      <c r="F311" s="70"/>
      <c r="G311" s="53"/>
      <c r="I311"/>
      <c r="K311" s="199"/>
    </row>
    <row r="312" spans="1:11">
      <c r="A312" s="50"/>
      <c r="B312" s="90"/>
      <c r="C312" s="70"/>
      <c r="D312" s="82"/>
      <c r="E312" s="53"/>
      <c r="F312" s="70"/>
      <c r="G312" s="53"/>
      <c r="I312"/>
      <c r="K312" s="199"/>
    </row>
    <row r="313" spans="1:11">
      <c r="A313" s="50"/>
      <c r="B313" s="90"/>
      <c r="C313" s="70"/>
      <c r="D313" s="82"/>
      <c r="E313" s="53"/>
      <c r="F313" s="70"/>
      <c r="G313" s="53"/>
      <c r="I313"/>
      <c r="K313" s="199"/>
    </row>
    <row r="314" spans="1:11">
      <c r="A314" s="50"/>
      <c r="B314" s="90"/>
      <c r="C314" s="70"/>
      <c r="D314" s="82"/>
      <c r="E314" s="53"/>
      <c r="F314" s="70"/>
      <c r="G314" s="53"/>
      <c r="I314"/>
      <c r="K314" s="199"/>
    </row>
    <row r="315" spans="1:11">
      <c r="A315" s="50"/>
      <c r="B315" s="90"/>
      <c r="C315" s="70"/>
      <c r="D315" s="82"/>
      <c r="E315" s="53"/>
      <c r="F315" s="70"/>
      <c r="G315" s="53"/>
      <c r="I315"/>
      <c r="K315" s="199"/>
    </row>
    <row r="316" spans="1:11">
      <c r="A316" s="50"/>
      <c r="B316" s="90"/>
      <c r="C316" s="70"/>
      <c r="D316" s="82"/>
      <c r="E316" s="53"/>
      <c r="F316" s="70"/>
      <c r="G316" s="53"/>
      <c r="I316"/>
      <c r="K316" s="199"/>
    </row>
    <row r="317" spans="1:11">
      <c r="A317" s="50"/>
      <c r="B317" s="90"/>
      <c r="C317" s="70"/>
      <c r="D317" s="82"/>
      <c r="E317" s="53"/>
      <c r="F317" s="70"/>
      <c r="G317" s="53"/>
      <c r="I317"/>
      <c r="K317" s="199"/>
    </row>
    <row r="318" spans="1:11">
      <c r="A318" s="50"/>
      <c r="B318" s="90"/>
      <c r="C318" s="70"/>
      <c r="D318" s="82"/>
      <c r="E318" s="53"/>
      <c r="F318" s="70"/>
      <c r="G318" s="53"/>
      <c r="I318"/>
      <c r="K318" s="199"/>
    </row>
    <row r="319" spans="1:11">
      <c r="A319" s="50"/>
      <c r="B319" s="90"/>
      <c r="C319" s="70"/>
      <c r="D319" s="82"/>
      <c r="E319" s="53"/>
      <c r="F319" s="70"/>
      <c r="G319" s="53"/>
      <c r="I319"/>
      <c r="K319" s="199"/>
    </row>
    <row r="320" spans="1:11">
      <c r="A320" s="50"/>
      <c r="B320" s="90"/>
      <c r="C320" s="70"/>
      <c r="D320" s="82"/>
      <c r="E320" s="53"/>
      <c r="F320" s="70"/>
      <c r="G320" s="53"/>
      <c r="I320"/>
      <c r="K320" s="199"/>
    </row>
    <row r="321" spans="1:12">
      <c r="A321" s="50"/>
      <c r="B321" s="90"/>
      <c r="C321" s="70"/>
      <c r="D321" s="82"/>
      <c r="E321" s="53"/>
      <c r="F321" s="70"/>
      <c r="G321" s="53"/>
      <c r="I321"/>
      <c r="K321" s="199"/>
    </row>
    <row r="322" spans="1:12">
      <c r="A322" s="50"/>
      <c r="B322" s="90"/>
      <c r="C322" s="70"/>
      <c r="D322" s="82"/>
      <c r="E322" s="53"/>
      <c r="F322" s="70"/>
      <c r="G322" s="53"/>
      <c r="I322"/>
      <c r="K322" s="199"/>
    </row>
    <row r="323" spans="1:12" ht="16.5">
      <c r="A323" s="50"/>
      <c r="B323" s="90"/>
      <c r="C323" s="34"/>
      <c r="D323" s="82"/>
      <c r="E323" s="53"/>
      <c r="F323" s="34"/>
      <c r="G323" s="53"/>
      <c r="I323"/>
      <c r="J323" s="132"/>
      <c r="K323" s="199"/>
      <c r="L323" s="132"/>
    </row>
    <row r="324" spans="1:12" ht="16.5">
      <c r="A324" s="50"/>
      <c r="B324" s="90"/>
      <c r="C324" s="34"/>
      <c r="D324" s="82"/>
      <c r="E324" s="53"/>
      <c r="F324" s="34"/>
      <c r="G324" s="53"/>
      <c r="I324"/>
      <c r="J324" s="132"/>
      <c r="K324" s="199"/>
      <c r="L324" s="132"/>
    </row>
    <row r="325" spans="1:12" ht="16.5">
      <c r="A325" s="50"/>
      <c r="B325" s="90"/>
      <c r="C325" s="34"/>
      <c r="D325" s="82"/>
      <c r="E325" s="53"/>
      <c r="F325" s="34"/>
      <c r="G325" s="53"/>
      <c r="I325"/>
      <c r="J325" s="132"/>
      <c r="K325" s="199"/>
      <c r="L325" s="132"/>
    </row>
    <row r="326" spans="1:12" ht="84.6" customHeight="1">
      <c r="A326" s="50"/>
      <c r="B326" s="90"/>
      <c r="C326" s="34"/>
      <c r="D326" s="82"/>
      <c r="E326" s="53"/>
      <c r="F326" s="170"/>
      <c r="G326" s="53"/>
      <c r="I326"/>
      <c r="J326" s="132"/>
      <c r="K326" s="199"/>
      <c r="L326" s="132"/>
    </row>
    <row r="327" spans="1:12" ht="16.5">
      <c r="A327" s="50"/>
      <c r="B327" s="90"/>
      <c r="C327" s="34"/>
      <c r="D327" s="82"/>
      <c r="E327" s="53"/>
      <c r="F327" s="170"/>
      <c r="G327" s="53"/>
      <c r="I327"/>
      <c r="J327" s="132"/>
      <c r="K327" s="199"/>
      <c r="L327" s="132"/>
    </row>
    <row r="328" spans="1:12" ht="16.5">
      <c r="A328" s="50"/>
      <c r="B328" s="90"/>
      <c r="C328" s="34"/>
      <c r="D328" s="82"/>
      <c r="E328" s="53"/>
      <c r="F328" s="170"/>
      <c r="G328" s="53"/>
      <c r="I328"/>
      <c r="J328" s="132"/>
      <c r="K328" s="199"/>
      <c r="L328" s="132"/>
    </row>
    <row r="329" spans="1:12" ht="87" customHeight="1">
      <c r="A329" s="50"/>
      <c r="B329" s="90"/>
      <c r="C329" s="34"/>
      <c r="D329" s="82"/>
      <c r="E329" s="53"/>
      <c r="F329" s="170"/>
      <c r="G329" s="53"/>
      <c r="I329"/>
      <c r="J329" s="132"/>
      <c r="K329" s="199"/>
      <c r="L329" s="132"/>
    </row>
    <row r="330" spans="1:12" ht="82.9" customHeight="1">
      <c r="A330" s="50"/>
      <c r="B330" s="90"/>
      <c r="C330" s="34"/>
      <c r="D330" s="82"/>
      <c r="E330" s="53"/>
      <c r="F330" s="34"/>
      <c r="G330" s="53"/>
      <c r="I330"/>
      <c r="J330" s="132"/>
      <c r="K330" s="199"/>
      <c r="L330" s="132"/>
    </row>
    <row r="331" spans="1:12" ht="75" customHeight="1">
      <c r="A331" s="50"/>
      <c r="B331" s="90"/>
      <c r="C331" s="34"/>
      <c r="D331" s="82"/>
      <c r="E331" s="53"/>
      <c r="F331" s="34"/>
      <c r="G331" s="53"/>
      <c r="I331"/>
      <c r="J331" s="132"/>
      <c r="K331" s="199"/>
      <c r="L331" s="132"/>
    </row>
    <row r="332" spans="1:12" ht="16.5">
      <c r="A332" s="50"/>
      <c r="B332" s="90"/>
      <c r="C332" s="34"/>
      <c r="D332" s="82"/>
      <c r="E332" s="53"/>
      <c r="F332" s="34"/>
      <c r="G332" s="53"/>
      <c r="I332"/>
      <c r="J332" s="132"/>
      <c r="K332" s="199"/>
      <c r="L332" s="132"/>
    </row>
    <row r="333" spans="1:12" ht="16.5">
      <c r="A333" s="50"/>
      <c r="B333" s="90"/>
      <c r="C333" s="34"/>
      <c r="D333" s="82"/>
      <c r="E333" s="53"/>
      <c r="F333" s="34"/>
      <c r="G333" s="53"/>
      <c r="I333"/>
      <c r="J333" s="132"/>
      <c r="K333" s="199"/>
      <c r="L333" s="132"/>
    </row>
    <row r="334" spans="1:12" ht="16.5">
      <c r="A334" s="50"/>
      <c r="B334" s="90"/>
      <c r="C334" s="34"/>
      <c r="D334" s="82"/>
      <c r="E334" s="53"/>
      <c r="F334" s="34"/>
      <c r="G334" s="53"/>
      <c r="I334"/>
      <c r="J334" s="132"/>
      <c r="K334" s="199"/>
      <c r="L334" s="132"/>
    </row>
    <row r="335" spans="1:12" ht="16.5">
      <c r="A335" s="50"/>
      <c r="B335" s="90"/>
      <c r="C335" s="34"/>
      <c r="D335" s="82"/>
      <c r="E335" s="53"/>
      <c r="F335" s="34"/>
      <c r="G335" s="53"/>
      <c r="I335"/>
      <c r="J335" s="132"/>
      <c r="K335" s="199"/>
      <c r="L335" s="132"/>
    </row>
    <row r="336" spans="1:12" ht="16.5">
      <c r="A336" s="50"/>
      <c r="B336" s="90"/>
      <c r="C336" s="34"/>
      <c r="D336" s="82"/>
      <c r="E336" s="53"/>
      <c r="F336" s="34"/>
      <c r="G336" s="53"/>
      <c r="I336"/>
      <c r="J336" s="132"/>
      <c r="K336" s="199"/>
      <c r="L336" s="132"/>
    </row>
    <row r="337" spans="1:12" ht="16.5">
      <c r="A337" s="50"/>
      <c r="B337" s="90"/>
      <c r="C337" s="34"/>
      <c r="D337" s="82"/>
      <c r="E337" s="53"/>
      <c r="F337" s="34"/>
      <c r="G337" s="53"/>
      <c r="I337"/>
      <c r="J337" s="132"/>
      <c r="K337" s="199"/>
      <c r="L337" s="132"/>
    </row>
    <row r="338" spans="1:12" ht="16.5">
      <c r="A338" s="50"/>
      <c r="B338" s="90"/>
      <c r="C338" s="34"/>
      <c r="D338" s="82"/>
      <c r="E338" s="53"/>
      <c r="F338" s="34"/>
      <c r="G338" s="53"/>
      <c r="I338"/>
      <c r="J338" s="132"/>
      <c r="K338" s="199"/>
      <c r="L338" s="132"/>
    </row>
    <row r="339" spans="1:12" ht="16.5">
      <c r="A339" s="50"/>
      <c r="B339" s="90"/>
      <c r="C339" s="34"/>
      <c r="D339" s="82"/>
      <c r="E339" s="53"/>
      <c r="F339" s="34"/>
      <c r="G339" s="53"/>
      <c r="I339"/>
      <c r="J339" s="132"/>
      <c r="K339" s="199"/>
      <c r="L339" s="132"/>
    </row>
    <row r="340" spans="1:12" ht="96" customHeight="1">
      <c r="A340" s="50"/>
      <c r="B340" s="90"/>
      <c r="C340" s="34"/>
      <c r="D340" s="82"/>
      <c r="E340" s="53"/>
      <c r="F340" s="34"/>
      <c r="G340" s="53"/>
      <c r="I340"/>
      <c r="J340" s="132"/>
      <c r="K340" s="199"/>
      <c r="L340" s="132"/>
    </row>
    <row r="341" spans="1:12" ht="16.5">
      <c r="A341" s="50"/>
      <c r="B341" s="90"/>
      <c r="C341" s="34"/>
      <c r="D341" s="82"/>
      <c r="E341" s="53"/>
      <c r="F341" s="34"/>
      <c r="G341" s="53"/>
      <c r="I341"/>
      <c r="J341" s="132"/>
      <c r="K341" s="199"/>
      <c r="L341" s="132"/>
    </row>
    <row r="342" spans="1:12" ht="16.5">
      <c r="A342" s="50"/>
      <c r="B342" s="90"/>
      <c r="C342" s="34"/>
      <c r="D342" s="82"/>
      <c r="E342" s="53"/>
      <c r="F342" s="34"/>
      <c r="G342" s="53"/>
      <c r="I342"/>
      <c r="J342" s="132"/>
      <c r="K342" s="199"/>
      <c r="L342" s="132"/>
    </row>
    <row r="343" spans="1:12" ht="16.5">
      <c r="A343" s="50"/>
      <c r="B343" s="90"/>
      <c r="C343" s="34"/>
      <c r="D343" s="82"/>
      <c r="E343" s="53"/>
      <c r="F343" s="34"/>
      <c r="G343" s="53"/>
      <c r="I343"/>
      <c r="J343" s="132"/>
      <c r="K343" s="199"/>
      <c r="L343" s="132"/>
    </row>
    <row r="344" spans="1:12" ht="16.5">
      <c r="A344" s="50"/>
      <c r="B344" s="90"/>
      <c r="C344" s="34"/>
      <c r="D344" s="82"/>
      <c r="E344" s="53"/>
      <c r="F344" s="34"/>
      <c r="G344" s="53"/>
      <c r="I344"/>
      <c r="J344" s="132"/>
      <c r="K344" s="199"/>
      <c r="L344" s="132"/>
    </row>
    <row r="345" spans="1:12" ht="16.5">
      <c r="A345" s="50"/>
      <c r="B345" s="90"/>
      <c r="C345" s="34"/>
      <c r="D345" s="82"/>
      <c r="E345" s="53"/>
      <c r="F345" s="34"/>
      <c r="G345" s="53"/>
      <c r="I345"/>
      <c r="J345" s="132"/>
      <c r="K345" s="199"/>
      <c r="L345" s="132"/>
    </row>
    <row r="346" spans="1:12" ht="16.5">
      <c r="A346" s="50"/>
      <c r="B346" s="90"/>
      <c r="C346" s="34"/>
      <c r="D346" s="82"/>
      <c r="E346" s="53"/>
      <c r="F346" s="34"/>
      <c r="G346" s="53"/>
      <c r="I346"/>
      <c r="J346" s="132"/>
      <c r="K346" s="199"/>
      <c r="L346" s="132"/>
    </row>
    <row r="347" spans="1:12" ht="16.5">
      <c r="A347" s="50"/>
      <c r="B347" s="90"/>
      <c r="C347" s="34"/>
      <c r="D347" s="82"/>
      <c r="E347" s="53"/>
      <c r="F347" s="34"/>
      <c r="G347" s="53"/>
      <c r="I347"/>
      <c r="J347" s="132"/>
      <c r="K347" s="199"/>
      <c r="L347" s="132"/>
    </row>
    <row r="348" spans="1:12" ht="16.5">
      <c r="A348" s="50"/>
      <c r="B348" s="90"/>
      <c r="C348" s="34"/>
      <c r="D348" s="82"/>
      <c r="E348" s="53"/>
      <c r="F348" s="34"/>
      <c r="G348" s="53"/>
      <c r="I348"/>
      <c r="J348" s="132"/>
      <c r="K348" s="199"/>
      <c r="L348" s="132"/>
    </row>
    <row r="349" spans="1:12" ht="16.5">
      <c r="A349" s="50"/>
      <c r="B349" s="90"/>
      <c r="C349" s="34"/>
      <c r="D349" s="82"/>
      <c r="E349" s="53"/>
      <c r="F349" s="34"/>
      <c r="G349" s="53"/>
      <c r="I349"/>
      <c r="J349" s="132"/>
      <c r="K349" s="199"/>
      <c r="L349" s="132"/>
    </row>
    <row r="350" spans="1:12" ht="78.599999999999994" customHeight="1">
      <c r="A350" s="50"/>
      <c r="B350" s="90"/>
      <c r="C350" s="34"/>
      <c r="D350" s="82"/>
      <c r="E350" s="53"/>
      <c r="F350" s="34"/>
      <c r="G350" s="53"/>
      <c r="I350"/>
      <c r="J350" s="132"/>
      <c r="K350" s="199"/>
      <c r="L350" s="132"/>
    </row>
    <row r="351" spans="1:12" ht="16.5">
      <c r="A351" s="50"/>
      <c r="B351" s="90"/>
      <c r="C351" s="34"/>
      <c r="D351" s="82"/>
      <c r="E351" s="53"/>
      <c r="F351" s="34"/>
      <c r="G351" s="53"/>
      <c r="I351"/>
      <c r="J351" s="132"/>
      <c r="K351" s="199"/>
      <c r="L351" s="132"/>
    </row>
    <row r="352" spans="1:12" ht="16.5">
      <c r="A352" s="50"/>
      <c r="B352" s="90"/>
      <c r="C352" s="34"/>
      <c r="D352" s="82"/>
      <c r="E352" s="53"/>
      <c r="F352" s="34"/>
      <c r="G352" s="53"/>
      <c r="I352"/>
      <c r="J352" s="132"/>
      <c r="K352" s="199"/>
      <c r="L352" s="132"/>
    </row>
    <row r="353" spans="1:12" ht="16.5">
      <c r="A353" s="50"/>
      <c r="B353" s="90"/>
      <c r="C353" s="34"/>
      <c r="D353" s="82"/>
      <c r="E353" s="53"/>
      <c r="F353" s="34"/>
      <c r="G353" s="53"/>
      <c r="I353"/>
      <c r="J353" s="132"/>
      <c r="K353" s="199"/>
      <c r="L353" s="132"/>
    </row>
    <row r="354" spans="1:12" ht="16.5">
      <c r="A354" s="50"/>
      <c r="B354" s="90"/>
      <c r="C354" s="34"/>
      <c r="D354" s="82"/>
      <c r="E354" s="53"/>
      <c r="F354" s="34"/>
      <c r="G354" s="53"/>
      <c r="I354"/>
      <c r="J354" s="132"/>
      <c r="K354" s="199"/>
      <c r="L354" s="132"/>
    </row>
    <row r="355" spans="1:12" ht="16.5">
      <c r="A355" s="50"/>
      <c r="B355" s="90"/>
      <c r="C355" s="34"/>
      <c r="D355" s="82"/>
      <c r="E355" s="53"/>
      <c r="F355" s="34"/>
      <c r="G355" s="53"/>
      <c r="I355"/>
      <c r="J355" s="132"/>
      <c r="K355" s="199"/>
      <c r="L355" s="132"/>
    </row>
    <row r="356" spans="1:12" ht="16.5">
      <c r="A356" s="50"/>
      <c r="B356" s="90"/>
      <c r="C356" s="34"/>
      <c r="D356" s="82"/>
      <c r="E356" s="53"/>
      <c r="F356" s="34"/>
      <c r="G356" s="53"/>
      <c r="I356"/>
      <c r="J356" s="132"/>
      <c r="K356" s="199"/>
      <c r="L356" s="132"/>
    </row>
    <row r="357" spans="1:12" ht="16.5">
      <c r="A357" s="50"/>
      <c r="B357" s="90"/>
      <c r="C357" s="34"/>
      <c r="D357" s="82"/>
      <c r="E357" s="53"/>
      <c r="F357" s="34"/>
      <c r="G357" s="53"/>
      <c r="I357"/>
      <c r="J357" s="132"/>
      <c r="K357" s="199"/>
      <c r="L357" s="132"/>
    </row>
    <row r="358" spans="1:12" ht="16.5">
      <c r="A358" s="50"/>
      <c r="B358" s="90"/>
      <c r="C358" s="34"/>
      <c r="D358" s="82"/>
      <c r="E358" s="53"/>
      <c r="F358" s="34"/>
      <c r="G358" s="53"/>
      <c r="I358"/>
      <c r="J358" s="132"/>
      <c r="K358" s="199"/>
      <c r="L358" s="132"/>
    </row>
    <row r="359" spans="1:12">
      <c r="A359" s="53"/>
      <c r="B359" s="90"/>
      <c r="C359" s="70"/>
      <c r="D359" s="82"/>
      <c r="E359" s="53"/>
      <c r="F359" s="70"/>
      <c r="G359" s="53"/>
      <c r="I359"/>
      <c r="J359" s="132"/>
      <c r="K359" s="199"/>
      <c r="L359" s="132"/>
    </row>
    <row r="360" spans="1:12">
      <c r="A360" s="53"/>
      <c r="B360" s="90"/>
      <c r="C360" s="70"/>
      <c r="D360" s="82"/>
      <c r="E360" s="53"/>
      <c r="F360" s="70"/>
      <c r="G360" s="53"/>
      <c r="I360"/>
      <c r="J360" s="132"/>
      <c r="K360" s="199"/>
      <c r="L360" s="132"/>
    </row>
    <row r="361" spans="1:12">
      <c r="A361" s="53"/>
      <c r="B361" s="90"/>
      <c r="C361" s="70"/>
      <c r="D361" s="82"/>
      <c r="E361" s="53"/>
      <c r="F361" s="70"/>
      <c r="G361" s="53"/>
      <c r="I361"/>
      <c r="J361" s="132"/>
      <c r="K361" s="199"/>
      <c r="L361" s="132"/>
    </row>
    <row r="362" spans="1:12">
      <c r="A362" s="53"/>
      <c r="B362" s="90"/>
      <c r="C362" s="70"/>
      <c r="D362" s="82"/>
      <c r="E362" s="53"/>
      <c r="F362" s="70"/>
      <c r="G362" s="53"/>
      <c r="I362"/>
      <c r="J362" s="132"/>
      <c r="K362" s="199"/>
      <c r="L362" s="132"/>
    </row>
    <row r="363" spans="1:12">
      <c r="A363" s="53"/>
      <c r="B363" s="90"/>
      <c r="C363" s="70"/>
      <c r="D363" s="82"/>
      <c r="E363" s="53"/>
      <c r="F363" s="70"/>
      <c r="G363" s="53"/>
      <c r="I363"/>
      <c r="J363" s="132"/>
      <c r="K363" s="199"/>
      <c r="L363" s="132"/>
    </row>
    <row r="364" spans="1:12">
      <c r="A364" s="53"/>
      <c r="B364" s="90"/>
      <c r="C364" s="70"/>
      <c r="D364" s="82"/>
      <c r="E364" s="53"/>
      <c r="F364" s="70"/>
      <c r="G364" s="53"/>
      <c r="I364"/>
      <c r="J364" s="132"/>
      <c r="K364" s="199"/>
      <c r="L364" s="132"/>
    </row>
    <row r="365" spans="1:12">
      <c r="A365" s="53"/>
      <c r="B365" s="90"/>
      <c r="C365" s="70"/>
      <c r="D365" s="82"/>
      <c r="E365" s="53"/>
      <c r="F365" s="70"/>
      <c r="G365" s="53"/>
      <c r="I365"/>
      <c r="J365" s="132"/>
      <c r="K365" s="199"/>
      <c r="L365" s="132"/>
    </row>
    <row r="366" spans="1:12" s="138" customFormat="1">
      <c r="A366" s="53"/>
      <c r="B366" s="90"/>
      <c r="C366" s="70"/>
      <c r="D366" s="82"/>
      <c r="E366" s="53"/>
      <c r="F366" s="70"/>
      <c r="G366" s="53"/>
      <c r="H366" s="193"/>
      <c r="I366"/>
      <c r="K366" s="199"/>
    </row>
    <row r="367" spans="1:12">
      <c r="A367" s="53"/>
      <c r="B367" s="90"/>
      <c r="C367" s="70"/>
      <c r="D367" s="82"/>
      <c r="E367" s="53"/>
      <c r="F367" s="70"/>
      <c r="G367" s="53"/>
      <c r="I367"/>
      <c r="J367" s="132"/>
      <c r="K367" s="199"/>
      <c r="L367" s="132"/>
    </row>
    <row r="368" spans="1:12">
      <c r="A368" s="53"/>
      <c r="B368" s="90"/>
      <c r="C368" s="70"/>
      <c r="D368" s="82"/>
      <c r="E368" s="53"/>
      <c r="F368" s="70"/>
      <c r="G368" s="53"/>
      <c r="I368"/>
      <c r="J368" s="132"/>
      <c r="K368" s="199"/>
      <c r="L368" s="132"/>
    </row>
    <row r="369" spans="1:12">
      <c r="A369" s="53"/>
      <c r="B369" s="90"/>
      <c r="C369" s="70"/>
      <c r="D369" s="82"/>
      <c r="E369" s="53"/>
      <c r="F369" s="70"/>
      <c r="G369" s="53"/>
      <c r="I369"/>
      <c r="J369" s="132"/>
      <c r="K369" s="199"/>
      <c r="L369" s="132"/>
    </row>
    <row r="370" spans="1:12">
      <c r="A370" s="53"/>
      <c r="B370" s="90"/>
      <c r="C370" s="70"/>
      <c r="D370" s="82"/>
      <c r="E370" s="53"/>
      <c r="F370" s="70"/>
      <c r="G370" s="53"/>
      <c r="I370"/>
      <c r="J370" s="132"/>
      <c r="K370" s="199"/>
      <c r="L370" s="132"/>
    </row>
    <row r="371" spans="1:12">
      <c r="A371" s="53"/>
      <c r="B371" s="90"/>
      <c r="C371" s="70"/>
      <c r="D371" s="82"/>
      <c r="E371" s="53"/>
      <c r="F371" s="70"/>
      <c r="G371" s="53"/>
      <c r="I371"/>
      <c r="J371" s="132"/>
      <c r="K371" s="199"/>
      <c r="L371" s="132"/>
    </row>
    <row r="372" spans="1:12">
      <c r="A372" s="53"/>
      <c r="B372" s="90"/>
      <c r="C372" s="70"/>
      <c r="D372" s="82"/>
      <c r="E372" s="53"/>
      <c r="F372" s="70"/>
      <c r="G372" s="53"/>
      <c r="I372"/>
      <c r="J372" s="132"/>
      <c r="K372" s="199"/>
      <c r="L372" s="132"/>
    </row>
    <row r="373" spans="1:12">
      <c r="A373" s="53"/>
      <c r="B373" s="90"/>
      <c r="C373" s="70"/>
      <c r="D373" s="82"/>
      <c r="E373" s="53"/>
      <c r="F373" s="70"/>
      <c r="G373" s="53"/>
      <c r="I373"/>
      <c r="J373" s="132"/>
      <c r="K373" s="199"/>
      <c r="L373" s="132"/>
    </row>
    <row r="374" spans="1:12">
      <c r="A374" s="53"/>
      <c r="B374" s="90"/>
      <c r="C374" s="70"/>
      <c r="D374" s="82"/>
      <c r="E374" s="53"/>
      <c r="F374" s="70"/>
      <c r="G374" s="53"/>
      <c r="I374"/>
      <c r="J374" s="132"/>
      <c r="K374" s="199"/>
      <c r="L374" s="132"/>
    </row>
    <row r="375" spans="1:12">
      <c r="A375" s="53"/>
      <c r="B375" s="90"/>
      <c r="C375" s="70"/>
      <c r="D375" s="82"/>
      <c r="E375" s="53"/>
      <c r="F375" s="70"/>
      <c r="G375" s="53"/>
      <c r="I375"/>
      <c r="J375" s="132"/>
      <c r="K375" s="199"/>
      <c r="L375" s="132"/>
    </row>
    <row r="376" spans="1:12">
      <c r="A376" s="53"/>
      <c r="B376" s="90"/>
      <c r="C376" s="70"/>
      <c r="D376" s="82"/>
      <c r="E376" s="53"/>
      <c r="F376" s="70"/>
      <c r="G376" s="53"/>
      <c r="I376"/>
      <c r="J376" s="132"/>
      <c r="K376" s="199"/>
      <c r="L376" s="132"/>
    </row>
    <row r="377" spans="1:12">
      <c r="A377" s="53"/>
      <c r="B377" s="90"/>
      <c r="C377" s="70"/>
      <c r="D377" s="82"/>
      <c r="E377" s="53"/>
      <c r="F377" s="70"/>
      <c r="G377" s="53"/>
      <c r="I377"/>
      <c r="J377" s="132"/>
      <c r="K377" s="199"/>
      <c r="L377" s="132"/>
    </row>
    <row r="378" spans="1:12">
      <c r="A378" s="53"/>
      <c r="B378" s="90"/>
      <c r="C378" s="70"/>
      <c r="D378" s="82"/>
      <c r="E378" s="53"/>
      <c r="F378" s="70"/>
      <c r="G378" s="53"/>
      <c r="I378"/>
      <c r="J378" s="132"/>
      <c r="K378" s="199"/>
      <c r="L378" s="132"/>
    </row>
    <row r="379" spans="1:12">
      <c r="A379" s="53"/>
      <c r="B379" s="90"/>
      <c r="C379" s="70"/>
      <c r="D379" s="82"/>
      <c r="E379" s="53"/>
      <c r="F379" s="70"/>
      <c r="G379" s="53"/>
      <c r="I379"/>
      <c r="J379" s="132"/>
      <c r="K379" s="199"/>
      <c r="L379" s="132"/>
    </row>
    <row r="380" spans="1:12">
      <c r="A380" s="53"/>
      <c r="B380" s="90"/>
      <c r="C380" s="70"/>
      <c r="D380" s="82"/>
      <c r="E380" s="53"/>
      <c r="F380" s="70"/>
      <c r="G380" s="53"/>
      <c r="I380"/>
      <c r="J380" s="132"/>
      <c r="K380" s="199"/>
      <c r="L380" s="132"/>
    </row>
    <row r="381" spans="1:12">
      <c r="A381" s="53"/>
      <c r="B381" s="90"/>
      <c r="C381" s="70"/>
      <c r="D381" s="82"/>
      <c r="E381" s="53"/>
      <c r="F381" s="70"/>
      <c r="G381" s="53"/>
      <c r="I381"/>
      <c r="J381" s="132"/>
      <c r="K381" s="199"/>
      <c r="L381" s="132"/>
    </row>
    <row r="382" spans="1:12">
      <c r="A382" s="53"/>
      <c r="B382" s="90"/>
      <c r="C382" s="70"/>
      <c r="D382" s="82"/>
      <c r="E382" s="53"/>
      <c r="F382" s="70"/>
      <c r="G382" s="53"/>
      <c r="I382"/>
      <c r="J382" s="132"/>
      <c r="K382" s="199"/>
      <c r="L382" s="132"/>
    </row>
    <row r="383" spans="1:12">
      <c r="A383" s="53"/>
      <c r="B383" s="90"/>
      <c r="C383" s="70"/>
      <c r="D383" s="82"/>
      <c r="E383" s="53"/>
      <c r="F383" s="70"/>
      <c r="G383" s="53"/>
      <c r="I383"/>
      <c r="J383" s="132"/>
      <c r="K383" s="199"/>
      <c r="L383" s="132"/>
    </row>
    <row r="384" spans="1:12">
      <c r="A384" s="53"/>
      <c r="B384" s="90"/>
      <c r="C384" s="70"/>
      <c r="D384" s="82"/>
      <c r="E384" s="53"/>
      <c r="F384" s="70"/>
      <c r="G384" s="53"/>
      <c r="I384"/>
      <c r="J384" s="132"/>
      <c r="K384" s="199"/>
      <c r="L384" s="132"/>
    </row>
    <row r="385" spans="1:12">
      <c r="A385" s="53"/>
      <c r="B385" s="90"/>
      <c r="C385" s="70"/>
      <c r="D385" s="82"/>
      <c r="E385" s="53"/>
      <c r="F385" s="70"/>
      <c r="G385" s="53"/>
      <c r="I385"/>
      <c r="J385" s="132"/>
      <c r="K385" s="199"/>
      <c r="L385" s="132"/>
    </row>
    <row r="386" spans="1:12">
      <c r="A386" s="53"/>
      <c r="B386" s="90"/>
      <c r="C386" s="70"/>
      <c r="D386" s="82"/>
      <c r="E386" s="53"/>
      <c r="F386" s="70"/>
      <c r="G386" s="53"/>
      <c r="I386"/>
      <c r="J386" s="132"/>
      <c r="K386" s="199"/>
      <c r="L386" s="132"/>
    </row>
    <row r="387" spans="1:12">
      <c r="A387" s="53"/>
      <c r="B387" s="90"/>
      <c r="C387" s="70"/>
      <c r="D387" s="82"/>
      <c r="E387" s="53"/>
      <c r="F387" s="70"/>
      <c r="G387" s="53"/>
      <c r="I387"/>
      <c r="J387" s="132"/>
      <c r="K387" s="199"/>
      <c r="L387" s="132"/>
    </row>
    <row r="388" spans="1:12">
      <c r="A388" s="53"/>
      <c r="B388" s="90"/>
      <c r="C388" s="70"/>
      <c r="D388" s="82"/>
      <c r="E388" s="53"/>
      <c r="F388" s="70"/>
      <c r="G388" s="53"/>
      <c r="I388"/>
      <c r="J388" s="132"/>
      <c r="K388" s="199"/>
      <c r="L388" s="132"/>
    </row>
    <row r="389" spans="1:12">
      <c r="A389" s="53"/>
      <c r="B389" s="90"/>
      <c r="C389" s="70"/>
      <c r="D389" s="82"/>
      <c r="E389" s="53"/>
      <c r="F389" s="70"/>
      <c r="G389" s="53"/>
      <c r="I389"/>
      <c r="J389" s="132"/>
      <c r="K389" s="199"/>
      <c r="L389" s="132"/>
    </row>
    <row r="390" spans="1:12">
      <c r="A390" s="53"/>
      <c r="B390" s="90"/>
      <c r="C390" s="70"/>
      <c r="D390" s="82"/>
      <c r="E390" s="53"/>
      <c r="F390" s="70"/>
      <c r="G390" s="53"/>
      <c r="I390"/>
      <c r="J390" s="132"/>
      <c r="K390" s="199"/>
      <c r="L390" s="132"/>
    </row>
    <row r="391" spans="1:12">
      <c r="A391" s="53"/>
      <c r="B391" s="90"/>
      <c r="C391" s="70"/>
      <c r="D391" s="82"/>
      <c r="E391" s="53"/>
      <c r="F391" s="70"/>
      <c r="G391" s="53"/>
      <c r="I391"/>
      <c r="J391" s="132"/>
      <c r="K391" s="199"/>
      <c r="L391" s="132"/>
    </row>
    <row r="392" spans="1:12">
      <c r="A392" s="53"/>
      <c r="B392" s="90"/>
      <c r="C392" s="70"/>
      <c r="D392" s="82"/>
      <c r="E392" s="53"/>
      <c r="F392" s="70"/>
      <c r="G392" s="53"/>
      <c r="I392"/>
      <c r="J392" s="132"/>
      <c r="K392" s="199"/>
      <c r="L392" s="132"/>
    </row>
    <row r="393" spans="1:12">
      <c r="A393" s="53"/>
      <c r="B393" s="90"/>
      <c r="C393" s="70"/>
      <c r="D393" s="82"/>
      <c r="E393" s="53"/>
      <c r="F393" s="70"/>
      <c r="G393" s="53"/>
      <c r="I393"/>
      <c r="J393" s="132"/>
      <c r="K393" s="199"/>
      <c r="L393" s="132"/>
    </row>
    <row r="394" spans="1:12">
      <c r="A394" s="53"/>
      <c r="B394" s="90"/>
      <c r="C394" s="70"/>
      <c r="D394" s="82"/>
      <c r="E394" s="53"/>
      <c r="F394" s="70"/>
      <c r="G394" s="53"/>
      <c r="I394"/>
      <c r="J394" s="132"/>
      <c r="K394" s="199"/>
      <c r="L394" s="132"/>
    </row>
    <row r="395" spans="1:12">
      <c r="A395" s="53"/>
      <c r="B395" s="90"/>
      <c r="C395" s="70"/>
      <c r="D395" s="82"/>
      <c r="E395" s="53"/>
      <c r="F395" s="70"/>
      <c r="G395" s="53"/>
      <c r="I395"/>
      <c r="J395" s="132"/>
      <c r="K395" s="199"/>
      <c r="L395" s="132"/>
    </row>
    <row r="396" spans="1:12">
      <c r="A396" s="53"/>
      <c r="B396" s="90"/>
      <c r="C396" s="70"/>
      <c r="D396" s="82"/>
      <c r="E396" s="53"/>
      <c r="F396" s="70"/>
      <c r="G396" s="53"/>
      <c r="I396"/>
      <c r="J396" s="132"/>
      <c r="K396" s="199"/>
      <c r="L396" s="132"/>
    </row>
    <row r="397" spans="1:12">
      <c r="A397" s="53"/>
      <c r="B397" s="90"/>
      <c r="C397" s="70"/>
      <c r="D397" s="82"/>
      <c r="E397" s="53"/>
      <c r="F397" s="70"/>
      <c r="G397" s="53"/>
      <c r="I397"/>
      <c r="J397" s="132"/>
      <c r="K397" s="199"/>
      <c r="L397" s="132"/>
    </row>
    <row r="398" spans="1:12">
      <c r="A398" s="53"/>
      <c r="B398" s="90"/>
      <c r="C398" s="70"/>
      <c r="D398" s="82"/>
      <c r="E398" s="53"/>
      <c r="F398" s="70"/>
      <c r="G398" s="53"/>
      <c r="I398"/>
      <c r="J398" s="132"/>
      <c r="K398" s="199"/>
      <c r="L398" s="132"/>
    </row>
    <row r="399" spans="1:12">
      <c r="A399" s="53"/>
      <c r="B399" s="90"/>
      <c r="C399" s="70"/>
      <c r="D399" s="82"/>
      <c r="E399" s="53"/>
      <c r="F399" s="70"/>
      <c r="G399" s="53"/>
      <c r="I399"/>
      <c r="J399" s="132"/>
      <c r="K399" s="199"/>
      <c r="L399" s="132"/>
    </row>
    <row r="400" spans="1:12">
      <c r="A400" s="53"/>
      <c r="B400" s="90"/>
      <c r="C400" s="70"/>
      <c r="D400" s="82"/>
      <c r="E400" s="53"/>
      <c r="F400" s="70"/>
      <c r="G400" s="53"/>
      <c r="I400"/>
      <c r="J400" s="132"/>
      <c r="K400" s="199"/>
      <c r="L400" s="132"/>
    </row>
    <row r="401" spans="1:12">
      <c r="A401" s="53"/>
      <c r="B401" s="90"/>
      <c r="C401" s="70"/>
      <c r="D401" s="82"/>
      <c r="E401" s="53"/>
      <c r="F401" s="70"/>
      <c r="G401" s="53"/>
      <c r="I401"/>
      <c r="J401" s="132"/>
      <c r="K401" s="199"/>
      <c r="L401" s="132"/>
    </row>
    <row r="402" spans="1:12" ht="16.5">
      <c r="A402" s="53"/>
      <c r="B402" s="90"/>
      <c r="C402" s="149"/>
      <c r="D402" s="82"/>
      <c r="E402" s="53"/>
      <c r="F402" s="34"/>
      <c r="G402" s="53"/>
      <c r="I402"/>
      <c r="J402" s="132"/>
      <c r="K402" s="199"/>
      <c r="L402" s="132"/>
    </row>
    <row r="403" spans="1:12" ht="16.5">
      <c r="A403" s="53"/>
      <c r="B403" s="90"/>
      <c r="C403" s="34"/>
      <c r="D403" s="82"/>
      <c r="E403" s="53"/>
      <c r="F403" s="34"/>
      <c r="G403" s="53"/>
      <c r="I403"/>
      <c r="J403" s="132"/>
      <c r="K403" s="199"/>
      <c r="L403" s="132"/>
    </row>
    <row r="404" spans="1:12" ht="16.5">
      <c r="A404" s="53"/>
      <c r="B404" s="90"/>
      <c r="C404" s="34"/>
      <c r="D404" s="82"/>
      <c r="E404" s="53"/>
      <c r="F404" s="34"/>
      <c r="G404" s="53"/>
      <c r="I404"/>
      <c r="J404" s="132"/>
      <c r="K404" s="199"/>
      <c r="L404" s="132"/>
    </row>
    <row r="405" spans="1:12" ht="16.5">
      <c r="A405" s="53"/>
      <c r="B405" s="90"/>
      <c r="C405" s="34"/>
      <c r="D405" s="82"/>
      <c r="E405" s="53"/>
      <c r="F405" s="34"/>
      <c r="G405" s="53"/>
      <c r="I405"/>
      <c r="J405" s="132"/>
      <c r="K405" s="199"/>
      <c r="L405" s="132"/>
    </row>
    <row r="406" spans="1:12" ht="16.5">
      <c r="A406" s="53"/>
      <c r="B406" s="90"/>
      <c r="C406" s="34"/>
      <c r="D406" s="82"/>
      <c r="E406" s="53"/>
      <c r="F406" s="34"/>
      <c r="G406" s="53"/>
      <c r="I406"/>
      <c r="J406" s="132"/>
      <c r="K406" s="199"/>
      <c r="L406" s="132"/>
    </row>
    <row r="407" spans="1:12" ht="16.5">
      <c r="A407" s="53"/>
      <c r="B407" s="90"/>
      <c r="C407" s="149"/>
      <c r="D407" s="82"/>
      <c r="E407" s="53"/>
      <c r="F407" s="34"/>
      <c r="G407" s="53"/>
      <c r="I407"/>
      <c r="J407" s="132"/>
      <c r="K407" s="199"/>
      <c r="L407" s="132"/>
    </row>
    <row r="408" spans="1:12" ht="16.5">
      <c r="A408" s="53"/>
      <c r="B408" s="90"/>
      <c r="C408" s="34"/>
      <c r="D408" s="82"/>
      <c r="E408" s="53"/>
      <c r="F408" s="34"/>
      <c r="G408" s="53"/>
      <c r="I408"/>
      <c r="J408" s="132"/>
      <c r="K408" s="199"/>
      <c r="L408" s="132"/>
    </row>
    <row r="409" spans="1:12" ht="16.5">
      <c r="A409" s="53"/>
      <c r="B409" s="90"/>
      <c r="C409" s="34"/>
      <c r="D409" s="82"/>
      <c r="E409" s="53"/>
      <c r="F409" s="34"/>
      <c r="G409" s="53"/>
      <c r="I409"/>
      <c r="J409" s="132"/>
      <c r="K409" s="199"/>
      <c r="L409" s="132"/>
    </row>
    <row r="410" spans="1:12" ht="16.5">
      <c r="A410" s="53"/>
      <c r="B410" s="90"/>
      <c r="C410" s="34"/>
      <c r="D410" s="82"/>
      <c r="E410" s="53"/>
      <c r="F410" s="34"/>
      <c r="G410" s="53"/>
      <c r="I410"/>
      <c r="J410" s="132"/>
      <c r="K410" s="199"/>
      <c r="L410" s="132"/>
    </row>
    <row r="411" spans="1:12" ht="16.5">
      <c r="A411" s="53"/>
      <c r="B411" s="90"/>
      <c r="C411" s="34"/>
      <c r="D411" s="82"/>
      <c r="E411" s="53"/>
      <c r="F411" s="34"/>
      <c r="G411" s="53"/>
      <c r="I411"/>
      <c r="J411" s="132"/>
      <c r="K411" s="199"/>
      <c r="L411" s="132"/>
    </row>
    <row r="412" spans="1:12" ht="16.5">
      <c r="A412" s="53"/>
      <c r="B412" s="90"/>
      <c r="C412" s="34"/>
      <c r="D412" s="82"/>
      <c r="E412" s="53"/>
      <c r="F412" s="34"/>
      <c r="G412" s="53"/>
      <c r="I412"/>
      <c r="J412" s="132"/>
      <c r="K412" s="199"/>
      <c r="L412" s="132"/>
    </row>
    <row r="413" spans="1:12" ht="16.5">
      <c r="A413" s="53"/>
      <c r="B413" s="90"/>
      <c r="C413" s="34"/>
      <c r="D413" s="82"/>
      <c r="E413" s="53"/>
      <c r="F413" s="34"/>
      <c r="G413" s="53"/>
      <c r="I413"/>
      <c r="J413" s="132"/>
      <c r="K413" s="199"/>
      <c r="L413" s="132"/>
    </row>
    <row r="414" spans="1:12" ht="16.5">
      <c r="A414" s="53"/>
      <c r="B414" s="90"/>
      <c r="C414" s="34"/>
      <c r="D414" s="82"/>
      <c r="E414" s="53"/>
      <c r="F414" s="34"/>
      <c r="G414" s="53"/>
      <c r="I414"/>
      <c r="J414" s="132"/>
      <c r="K414" s="199"/>
      <c r="L414" s="132"/>
    </row>
    <row r="415" spans="1:12" ht="16.5">
      <c r="A415" s="53"/>
      <c r="B415" s="90"/>
      <c r="C415" s="34"/>
      <c r="D415" s="82"/>
      <c r="E415" s="53"/>
      <c r="F415" s="34"/>
      <c r="G415" s="53"/>
      <c r="I415"/>
      <c r="J415" s="132"/>
      <c r="K415" s="199"/>
      <c r="L415" s="132"/>
    </row>
    <row r="416" spans="1:12" ht="16.5">
      <c r="A416" s="53"/>
      <c r="B416" s="90"/>
      <c r="C416" s="34"/>
      <c r="D416" s="82"/>
      <c r="E416" s="53"/>
      <c r="F416" s="34"/>
      <c r="G416" s="53"/>
      <c r="I416"/>
      <c r="J416" s="132"/>
      <c r="K416" s="199"/>
      <c r="L416" s="132"/>
    </row>
    <row r="417" spans="1:12" ht="16.5">
      <c r="A417" s="53"/>
      <c r="B417" s="90"/>
      <c r="C417" s="34"/>
      <c r="D417" s="82"/>
      <c r="E417" s="53"/>
      <c r="F417" s="34"/>
      <c r="G417" s="53"/>
      <c r="I417"/>
      <c r="J417" s="132"/>
      <c r="K417" s="199"/>
      <c r="L417" s="132"/>
    </row>
    <row r="418" spans="1:12" ht="16.5">
      <c r="A418" s="53"/>
      <c r="B418" s="90"/>
      <c r="C418" s="34"/>
      <c r="D418" s="82"/>
      <c r="E418" s="53"/>
      <c r="F418" s="34"/>
      <c r="G418" s="53"/>
      <c r="I418"/>
      <c r="J418" s="132"/>
      <c r="K418" s="199"/>
      <c r="L418" s="132"/>
    </row>
    <row r="419" spans="1:12" ht="16.5">
      <c r="A419" s="53"/>
      <c r="B419" s="90"/>
      <c r="C419" s="34"/>
      <c r="D419" s="82"/>
      <c r="E419" s="53"/>
      <c r="F419" s="34"/>
      <c r="G419" s="53"/>
      <c r="I419"/>
      <c r="J419" s="132"/>
      <c r="K419" s="199"/>
      <c r="L419" s="132"/>
    </row>
    <row r="420" spans="1:12" ht="16.5">
      <c r="A420" s="53"/>
      <c r="B420" s="90"/>
      <c r="C420" s="34"/>
      <c r="D420" s="82"/>
      <c r="E420" s="53"/>
      <c r="F420" s="34"/>
      <c r="G420" s="53"/>
      <c r="I420"/>
      <c r="J420" s="132"/>
      <c r="K420" s="199"/>
      <c r="L420" s="132"/>
    </row>
    <row r="421" spans="1:12" ht="16.5">
      <c r="A421" s="53"/>
      <c r="B421" s="90"/>
      <c r="C421" s="34"/>
      <c r="D421" s="82"/>
      <c r="E421" s="53"/>
      <c r="F421" s="34"/>
      <c r="G421" s="53"/>
      <c r="I421"/>
      <c r="J421" s="132"/>
      <c r="K421" s="199"/>
      <c r="L421" s="132"/>
    </row>
    <row r="422" spans="1:12" ht="16.5">
      <c r="A422" s="53"/>
      <c r="B422" s="90"/>
      <c r="C422" s="34"/>
      <c r="D422" s="82"/>
      <c r="E422" s="53"/>
      <c r="F422" s="34"/>
      <c r="G422" s="53"/>
      <c r="I422"/>
      <c r="J422" s="132"/>
      <c r="K422" s="199"/>
      <c r="L422" s="132"/>
    </row>
    <row r="423" spans="1:12" ht="16.5">
      <c r="A423" s="53"/>
      <c r="B423" s="90"/>
      <c r="C423" s="34"/>
      <c r="D423" s="82"/>
      <c r="E423" s="53"/>
      <c r="F423" s="34"/>
      <c r="G423" s="53"/>
      <c r="I423"/>
      <c r="J423" s="132"/>
      <c r="K423" s="199"/>
      <c r="L423" s="132"/>
    </row>
    <row r="424" spans="1:12" ht="16.5">
      <c r="A424" s="53"/>
      <c r="B424" s="90"/>
      <c r="C424" s="34"/>
      <c r="D424" s="82"/>
      <c r="E424" s="53"/>
      <c r="F424" s="34"/>
      <c r="G424" s="53"/>
      <c r="I424"/>
      <c r="J424" s="132"/>
      <c r="K424" s="199"/>
      <c r="L424" s="132"/>
    </row>
    <row r="425" spans="1:12" ht="16.5">
      <c r="A425" s="53"/>
      <c r="B425" s="90"/>
      <c r="C425" s="34"/>
      <c r="D425" s="82"/>
      <c r="E425" s="53"/>
      <c r="F425" s="34"/>
      <c r="G425" s="53"/>
      <c r="I425"/>
      <c r="J425" s="132"/>
      <c r="K425" s="199"/>
      <c r="L425" s="132"/>
    </row>
    <row r="426" spans="1:12" ht="16.5">
      <c r="A426" s="53"/>
      <c r="B426" s="90"/>
      <c r="C426" s="34"/>
      <c r="D426" s="82"/>
      <c r="E426" s="53"/>
      <c r="F426" s="34"/>
      <c r="G426" s="53"/>
      <c r="I426"/>
      <c r="J426" s="132"/>
      <c r="K426" s="199"/>
      <c r="L426" s="132"/>
    </row>
    <row r="427" spans="1:12" ht="16.5">
      <c r="A427" s="53"/>
      <c r="B427" s="90"/>
      <c r="C427" s="34"/>
      <c r="D427" s="82"/>
      <c r="E427" s="53"/>
      <c r="F427" s="34"/>
      <c r="G427" s="53"/>
      <c r="I427"/>
      <c r="J427" s="132"/>
      <c r="K427" s="199"/>
      <c r="L427" s="132"/>
    </row>
    <row r="428" spans="1:12" ht="16.5">
      <c r="A428" s="53"/>
      <c r="B428" s="90"/>
      <c r="C428" s="34"/>
      <c r="D428" s="82"/>
      <c r="E428" s="53"/>
      <c r="F428" s="34"/>
      <c r="G428" s="53"/>
      <c r="I428"/>
      <c r="J428" s="132"/>
      <c r="K428" s="199"/>
      <c r="L428" s="132"/>
    </row>
    <row r="429" spans="1:12" ht="16.5">
      <c r="A429" s="53"/>
      <c r="B429" s="90"/>
      <c r="C429" s="34"/>
      <c r="D429" s="82"/>
      <c r="E429" s="53"/>
      <c r="F429" s="34"/>
      <c r="G429" s="53"/>
      <c r="I429"/>
      <c r="J429" s="132"/>
      <c r="K429" s="199"/>
      <c r="L429" s="132"/>
    </row>
    <row r="430" spans="1:12" ht="16.5">
      <c r="A430" s="53"/>
      <c r="B430" s="90"/>
      <c r="C430" s="34"/>
      <c r="D430" s="82"/>
      <c r="E430" s="53"/>
      <c r="F430" s="34"/>
      <c r="G430" s="53"/>
      <c r="I430"/>
      <c r="J430" s="132"/>
      <c r="K430" s="199"/>
      <c r="L430" s="132"/>
    </row>
    <row r="431" spans="1:12" ht="16.5">
      <c r="A431" s="53"/>
      <c r="B431" s="90"/>
      <c r="C431" s="34"/>
      <c r="D431" s="82"/>
      <c r="E431" s="53"/>
      <c r="F431" s="34"/>
      <c r="G431" s="53"/>
      <c r="I431"/>
      <c r="J431" s="132"/>
      <c r="K431" s="199"/>
      <c r="L431" s="132"/>
    </row>
    <row r="432" spans="1:12" ht="16.5">
      <c r="A432" s="50"/>
      <c r="B432" s="90"/>
      <c r="C432" s="34"/>
      <c r="D432" s="82"/>
      <c r="E432" s="53"/>
      <c r="F432" s="34"/>
      <c r="G432" s="53"/>
      <c r="I432"/>
      <c r="J432" s="132"/>
      <c r="K432" s="199"/>
      <c r="L432" s="132"/>
    </row>
    <row r="433" spans="1:12" ht="16.5">
      <c r="A433" s="50"/>
      <c r="B433" s="90"/>
      <c r="C433" s="34"/>
      <c r="D433" s="82"/>
      <c r="E433" s="53"/>
      <c r="F433" s="34"/>
      <c r="G433" s="53"/>
      <c r="I433"/>
      <c r="J433" s="132"/>
      <c r="K433" s="199"/>
      <c r="L433" s="132"/>
    </row>
    <row r="434" spans="1:12" ht="16.5">
      <c r="A434" s="50"/>
      <c r="B434" s="90"/>
      <c r="C434" s="34"/>
      <c r="D434" s="82"/>
      <c r="E434" s="53"/>
      <c r="F434" s="34"/>
      <c r="G434" s="53"/>
      <c r="I434"/>
      <c r="J434" s="132"/>
      <c r="K434" s="199"/>
      <c r="L434" s="132"/>
    </row>
    <row r="435" spans="1:12" ht="16.5">
      <c r="A435" s="50"/>
      <c r="B435" s="90"/>
      <c r="C435" s="34"/>
      <c r="D435" s="82"/>
      <c r="E435" s="53"/>
      <c r="F435" s="34"/>
      <c r="G435" s="53"/>
      <c r="I435"/>
      <c r="J435" s="132"/>
      <c r="K435" s="199"/>
      <c r="L435" s="132"/>
    </row>
    <row r="436" spans="1:12" ht="16.5">
      <c r="A436" s="50"/>
      <c r="B436" s="90"/>
      <c r="C436" s="34"/>
      <c r="D436" s="82"/>
      <c r="E436" s="53"/>
      <c r="F436" s="34"/>
      <c r="G436" s="53"/>
      <c r="I436"/>
      <c r="J436" s="132"/>
      <c r="K436" s="199"/>
      <c r="L436" s="132"/>
    </row>
    <row r="437" spans="1:12" ht="16.5">
      <c r="A437" s="50"/>
      <c r="B437" s="90"/>
      <c r="C437" s="34"/>
      <c r="D437" s="82"/>
      <c r="E437" s="53"/>
      <c r="F437" s="34"/>
      <c r="G437" s="53"/>
      <c r="I437"/>
      <c r="J437" s="132"/>
      <c r="K437" s="199"/>
      <c r="L437" s="132"/>
    </row>
    <row r="438" spans="1:12" ht="16.5">
      <c r="A438" s="50"/>
      <c r="B438" s="90"/>
      <c r="C438" s="34"/>
      <c r="D438" s="82"/>
      <c r="E438" s="53"/>
      <c r="F438" s="34"/>
      <c r="G438" s="53"/>
      <c r="I438"/>
      <c r="J438" s="132"/>
      <c r="K438" s="199"/>
      <c r="L438" s="132"/>
    </row>
    <row r="439" spans="1:12" ht="16.5">
      <c r="A439" s="50"/>
      <c r="B439" s="90"/>
      <c r="C439" s="34"/>
      <c r="D439" s="82"/>
      <c r="E439" s="53"/>
      <c r="F439" s="34"/>
      <c r="G439" s="53"/>
      <c r="I439"/>
      <c r="J439" s="132"/>
      <c r="K439" s="199"/>
      <c r="L439" s="132"/>
    </row>
    <row r="440" spans="1:12" ht="16.5">
      <c r="A440" s="50"/>
      <c r="B440" s="90"/>
      <c r="C440" s="34"/>
      <c r="D440" s="82"/>
      <c r="E440" s="53"/>
      <c r="F440" s="34"/>
      <c r="G440" s="53"/>
      <c r="I440"/>
      <c r="J440" s="132"/>
      <c r="K440" s="199"/>
      <c r="L440" s="132"/>
    </row>
    <row r="441" spans="1:12" ht="16.5">
      <c r="A441" s="50"/>
      <c r="B441" s="90"/>
      <c r="C441" s="34"/>
      <c r="D441" s="82"/>
      <c r="E441" s="53"/>
      <c r="F441" s="34"/>
      <c r="G441" s="53"/>
      <c r="I441"/>
      <c r="J441" s="132"/>
      <c r="K441" s="199"/>
      <c r="L441" s="132"/>
    </row>
    <row r="442" spans="1:12" ht="16.5">
      <c r="A442" s="50"/>
      <c r="B442" s="90"/>
      <c r="C442" s="34"/>
      <c r="D442" s="82"/>
      <c r="E442" s="53"/>
      <c r="F442" s="34"/>
      <c r="G442" s="53"/>
      <c r="I442"/>
      <c r="J442" s="132"/>
      <c r="K442" s="199"/>
      <c r="L442" s="132"/>
    </row>
    <row r="443" spans="1:12" ht="16.5">
      <c r="A443" s="50"/>
      <c r="B443" s="90"/>
      <c r="C443" s="34"/>
      <c r="D443" s="82"/>
      <c r="E443" s="53"/>
      <c r="F443" s="34"/>
      <c r="G443" s="53"/>
      <c r="I443"/>
      <c r="J443" s="132"/>
      <c r="K443" s="199"/>
      <c r="L443" s="132"/>
    </row>
    <row r="444" spans="1:12" ht="16.5">
      <c r="A444" s="50"/>
      <c r="B444" s="90"/>
      <c r="C444" s="34"/>
      <c r="D444" s="82"/>
      <c r="E444" s="53"/>
      <c r="F444" s="34"/>
      <c r="G444" s="53"/>
      <c r="I444"/>
      <c r="J444" s="132"/>
      <c r="K444" s="199"/>
      <c r="L444" s="132"/>
    </row>
    <row r="445" spans="1:12" ht="16.5">
      <c r="A445" s="50"/>
      <c r="B445" s="90"/>
      <c r="C445" s="34"/>
      <c r="D445" s="82"/>
      <c r="E445" s="53"/>
      <c r="F445" s="34"/>
      <c r="G445" s="53"/>
      <c r="I445"/>
      <c r="J445" s="132"/>
      <c r="K445" s="199"/>
      <c r="L445" s="132"/>
    </row>
    <row r="446" spans="1:12" ht="16.5">
      <c r="A446" s="50"/>
      <c r="B446" s="90"/>
      <c r="C446" s="34"/>
      <c r="D446" s="82"/>
      <c r="E446" s="53"/>
      <c r="F446" s="34"/>
      <c r="G446" s="53"/>
      <c r="I446"/>
      <c r="J446" s="132"/>
      <c r="K446" s="199"/>
      <c r="L446" s="132"/>
    </row>
    <row r="447" spans="1:12" ht="16.5">
      <c r="A447" s="50"/>
      <c r="B447" s="90"/>
      <c r="C447" s="34"/>
      <c r="D447" s="82"/>
      <c r="E447" s="53"/>
      <c r="F447" s="34"/>
      <c r="G447" s="53"/>
      <c r="I447"/>
      <c r="J447" s="132"/>
      <c r="K447" s="199"/>
      <c r="L447" s="132"/>
    </row>
    <row r="448" spans="1:12" ht="16.5">
      <c r="A448" s="50"/>
      <c r="B448" s="90"/>
      <c r="C448" s="34"/>
      <c r="D448" s="82"/>
      <c r="E448" s="53"/>
      <c r="F448" s="34"/>
      <c r="G448" s="53"/>
      <c r="I448"/>
      <c r="J448" s="132"/>
      <c r="K448" s="199"/>
      <c r="L448" s="132"/>
    </row>
    <row r="449" spans="1:12" ht="16.5">
      <c r="A449" s="50"/>
      <c r="B449" s="90"/>
      <c r="C449" s="34"/>
      <c r="D449" s="82"/>
      <c r="E449" s="53"/>
      <c r="F449" s="34"/>
      <c r="G449" s="53"/>
      <c r="I449"/>
      <c r="J449" s="132"/>
      <c r="K449" s="199"/>
      <c r="L449" s="132"/>
    </row>
    <row r="450" spans="1:12" ht="16.5">
      <c r="A450" s="50"/>
      <c r="B450" s="90"/>
      <c r="C450" s="34"/>
      <c r="D450" s="82"/>
      <c r="E450" s="53"/>
      <c r="F450" s="34"/>
      <c r="G450" s="53"/>
      <c r="I450"/>
      <c r="J450" s="132"/>
      <c r="K450" s="199"/>
      <c r="L450" s="132"/>
    </row>
    <row r="451" spans="1:12" ht="16.5">
      <c r="A451" s="50"/>
      <c r="B451" s="90"/>
      <c r="C451" s="34"/>
      <c r="D451" s="82"/>
      <c r="E451" s="53"/>
      <c r="F451" s="34"/>
      <c r="G451" s="53"/>
      <c r="I451"/>
      <c r="J451" s="132"/>
      <c r="K451" s="199"/>
      <c r="L451" s="132"/>
    </row>
    <row r="452" spans="1:12" ht="16.5">
      <c r="A452" s="50"/>
      <c r="B452" s="90"/>
      <c r="C452" s="34"/>
      <c r="D452" s="82"/>
      <c r="E452" s="53"/>
      <c r="F452" s="34"/>
      <c r="G452" s="53"/>
      <c r="I452"/>
      <c r="J452" s="132"/>
      <c r="K452" s="199"/>
      <c r="L452" s="132"/>
    </row>
    <row r="453" spans="1:12" ht="16.5">
      <c r="A453" s="50"/>
      <c r="B453" s="90"/>
      <c r="C453" s="34"/>
      <c r="D453" s="82"/>
      <c r="E453" s="53"/>
      <c r="F453" s="34"/>
      <c r="G453" s="53"/>
      <c r="I453"/>
      <c r="J453" s="132"/>
      <c r="K453" s="199"/>
      <c r="L453" s="132"/>
    </row>
    <row r="454" spans="1:12" ht="16.5">
      <c r="A454" s="50"/>
      <c r="B454" s="90"/>
      <c r="C454" s="34"/>
      <c r="D454" s="82"/>
      <c r="E454" s="53"/>
      <c r="F454" s="34"/>
      <c r="G454" s="53"/>
      <c r="I454"/>
      <c r="J454" s="132"/>
      <c r="K454" s="199"/>
      <c r="L454" s="132"/>
    </row>
    <row r="455" spans="1:12" ht="16.5">
      <c r="A455" s="50"/>
      <c r="B455" s="90"/>
      <c r="C455" s="34"/>
      <c r="D455" s="82"/>
      <c r="E455" s="53"/>
      <c r="F455" s="34"/>
      <c r="G455" s="53"/>
      <c r="I455"/>
      <c r="J455" s="132"/>
      <c r="K455" s="199"/>
      <c r="L455" s="132"/>
    </row>
    <row r="456" spans="1:12" ht="16.5">
      <c r="A456" s="50"/>
      <c r="B456" s="90"/>
      <c r="C456" s="34"/>
      <c r="D456" s="82"/>
      <c r="E456" s="53"/>
      <c r="F456" s="34"/>
      <c r="G456" s="53"/>
      <c r="I456"/>
      <c r="J456" s="132"/>
      <c r="K456" s="199"/>
      <c r="L456" s="132"/>
    </row>
    <row r="457" spans="1:12" ht="16.5">
      <c r="A457" s="50"/>
      <c r="B457" s="90"/>
      <c r="C457" s="34"/>
      <c r="D457" s="82"/>
      <c r="E457" s="53"/>
      <c r="F457" s="34"/>
      <c r="G457" s="53"/>
      <c r="I457"/>
      <c r="J457" s="132"/>
      <c r="K457" s="199"/>
      <c r="L457" s="132"/>
    </row>
    <row r="458" spans="1:12" ht="16.5">
      <c r="A458" s="50"/>
      <c r="B458" s="90"/>
      <c r="C458" s="34"/>
      <c r="D458" s="82"/>
      <c r="E458" s="53"/>
      <c r="F458" s="34"/>
      <c r="G458" s="53"/>
      <c r="I458"/>
      <c r="J458" s="132"/>
      <c r="K458" s="199"/>
      <c r="L458" s="132"/>
    </row>
    <row r="459" spans="1:12" ht="16.5">
      <c r="A459" s="50"/>
      <c r="B459" s="90"/>
      <c r="C459" s="34"/>
      <c r="D459" s="82"/>
      <c r="E459" s="53"/>
      <c r="F459" s="34"/>
      <c r="G459" s="53"/>
      <c r="I459"/>
      <c r="J459" s="132"/>
      <c r="K459" s="199"/>
      <c r="L459" s="132"/>
    </row>
    <row r="460" spans="1:12" ht="16.5">
      <c r="A460" s="50"/>
      <c r="B460" s="90"/>
      <c r="C460" s="34"/>
      <c r="D460" s="82"/>
      <c r="E460" s="53"/>
      <c r="F460" s="34"/>
      <c r="G460" s="53"/>
      <c r="I460"/>
      <c r="J460" s="132"/>
      <c r="K460" s="199"/>
      <c r="L460" s="132"/>
    </row>
    <row r="461" spans="1:12" ht="16.5">
      <c r="A461" s="50"/>
      <c r="B461" s="90"/>
      <c r="C461" s="34"/>
      <c r="D461" s="82"/>
      <c r="E461" s="53"/>
      <c r="F461" s="34"/>
      <c r="G461" s="53"/>
      <c r="I461"/>
      <c r="J461" s="132"/>
      <c r="K461" s="199"/>
      <c r="L461" s="132"/>
    </row>
    <row r="462" spans="1:12" ht="16.5">
      <c r="A462" s="50"/>
      <c r="B462" s="90"/>
      <c r="C462" s="34"/>
      <c r="D462" s="82"/>
      <c r="E462" s="53"/>
      <c r="F462" s="34"/>
      <c r="G462" s="53"/>
      <c r="I462"/>
      <c r="J462" s="132"/>
      <c r="K462" s="199"/>
      <c r="L462" s="132"/>
    </row>
    <row r="463" spans="1:12" ht="16.5">
      <c r="A463" s="50"/>
      <c r="B463" s="90"/>
      <c r="C463" s="34"/>
      <c r="D463" s="82"/>
      <c r="E463" s="53"/>
      <c r="F463" s="34"/>
      <c r="G463" s="53"/>
      <c r="I463"/>
      <c r="J463" s="132"/>
      <c r="K463" s="199"/>
      <c r="L463" s="132"/>
    </row>
    <row r="464" spans="1:12" ht="16.5">
      <c r="A464" s="50"/>
      <c r="B464" s="90"/>
      <c r="C464" s="34"/>
      <c r="D464" s="82"/>
      <c r="E464" s="53"/>
      <c r="F464" s="34"/>
      <c r="G464" s="53"/>
      <c r="I464"/>
      <c r="J464" s="132"/>
      <c r="K464" s="199"/>
      <c r="L464" s="132"/>
    </row>
    <row r="465" spans="1:12" ht="16.5">
      <c r="A465" s="50"/>
      <c r="B465" s="90"/>
      <c r="C465" s="34"/>
      <c r="D465" s="82"/>
      <c r="E465" s="53"/>
      <c r="F465" s="34"/>
      <c r="G465" s="53"/>
      <c r="I465"/>
      <c r="J465" s="132"/>
      <c r="K465" s="199"/>
      <c r="L465" s="132"/>
    </row>
    <row r="466" spans="1:12" ht="16.5">
      <c r="A466" s="50"/>
      <c r="B466" s="90"/>
      <c r="C466" s="34"/>
      <c r="D466" s="82"/>
      <c r="E466" s="53"/>
      <c r="F466" s="34"/>
      <c r="G466" s="53"/>
      <c r="I466"/>
      <c r="J466" s="132"/>
      <c r="K466" s="199"/>
      <c r="L466" s="132"/>
    </row>
    <row r="467" spans="1:12" ht="16.5">
      <c r="A467" s="50"/>
      <c r="B467" s="90"/>
      <c r="C467" s="34"/>
      <c r="D467" s="82"/>
      <c r="E467" s="53"/>
      <c r="F467" s="34"/>
      <c r="G467" s="53"/>
      <c r="I467"/>
      <c r="J467" s="132"/>
      <c r="K467" s="199"/>
      <c r="L467" s="132"/>
    </row>
    <row r="468" spans="1:12" ht="16.5">
      <c r="A468" s="50"/>
      <c r="B468" s="90"/>
      <c r="C468" s="34"/>
      <c r="D468" s="82"/>
      <c r="E468" s="53"/>
      <c r="F468" s="34"/>
      <c r="G468" s="53"/>
      <c r="I468"/>
      <c r="J468" s="132"/>
      <c r="K468" s="199"/>
      <c r="L468" s="132"/>
    </row>
    <row r="469" spans="1:12" ht="16.5">
      <c r="A469" s="50"/>
      <c r="B469" s="90"/>
      <c r="C469" s="34"/>
      <c r="D469" s="82"/>
      <c r="E469" s="53"/>
      <c r="F469" s="34"/>
      <c r="G469" s="53"/>
      <c r="I469"/>
      <c r="J469" s="132"/>
      <c r="K469" s="199"/>
      <c r="L469" s="132"/>
    </row>
    <row r="470" spans="1:12" ht="16.5">
      <c r="A470" s="50"/>
      <c r="B470" s="90"/>
      <c r="C470" s="34"/>
      <c r="D470" s="82"/>
      <c r="E470" s="53"/>
      <c r="F470" s="34"/>
      <c r="G470" s="53"/>
      <c r="I470"/>
      <c r="J470" s="132"/>
      <c r="K470" s="199"/>
      <c r="L470" s="132"/>
    </row>
    <row r="471" spans="1:12" ht="16.5">
      <c r="A471" s="50"/>
      <c r="B471" s="90"/>
      <c r="C471" s="34"/>
      <c r="D471" s="82"/>
      <c r="E471" s="53"/>
      <c r="F471" s="34"/>
      <c r="G471" s="53"/>
      <c r="I471"/>
      <c r="J471" s="132"/>
      <c r="K471" s="199"/>
      <c r="L471" s="132"/>
    </row>
    <row r="472" spans="1:12" ht="16.5">
      <c r="A472" s="50"/>
      <c r="B472" s="90"/>
      <c r="C472" s="34"/>
      <c r="D472" s="82"/>
      <c r="E472" s="53"/>
      <c r="F472" s="34"/>
      <c r="G472" s="53"/>
      <c r="I472"/>
      <c r="J472" s="132"/>
      <c r="K472" s="199"/>
      <c r="L472" s="132"/>
    </row>
    <row r="473" spans="1:12" ht="16.5">
      <c r="A473" s="50"/>
      <c r="B473" s="90"/>
      <c r="C473" s="34"/>
      <c r="D473" s="82"/>
      <c r="E473" s="53"/>
      <c r="F473" s="34"/>
      <c r="G473" s="53"/>
      <c r="I473"/>
      <c r="J473" s="132"/>
      <c r="K473" s="199"/>
      <c r="L473" s="132"/>
    </row>
    <row r="474" spans="1:12" ht="16.5">
      <c r="A474" s="50"/>
      <c r="B474" s="90"/>
      <c r="C474" s="34"/>
      <c r="D474" s="82"/>
      <c r="E474" s="53"/>
      <c r="F474" s="34"/>
      <c r="G474" s="53"/>
      <c r="I474"/>
      <c r="J474" s="132"/>
      <c r="K474" s="199"/>
      <c r="L474" s="132"/>
    </row>
    <row r="475" spans="1:12" ht="16.5">
      <c r="A475" s="50"/>
      <c r="B475" s="90"/>
      <c r="C475" s="34"/>
      <c r="D475" s="82"/>
      <c r="E475" s="53"/>
      <c r="F475" s="34"/>
      <c r="G475" s="53"/>
      <c r="I475"/>
      <c r="J475" s="132"/>
      <c r="K475" s="199"/>
      <c r="L475" s="132"/>
    </row>
    <row r="476" spans="1:12" ht="16.5">
      <c r="A476" s="50"/>
      <c r="B476" s="90"/>
      <c r="C476" s="34"/>
      <c r="D476" s="82"/>
      <c r="E476" s="53"/>
      <c r="F476" s="34"/>
      <c r="G476" s="53"/>
      <c r="I476"/>
      <c r="J476" s="132"/>
      <c r="K476" s="199"/>
      <c r="L476" s="132"/>
    </row>
    <row r="477" spans="1:12" ht="16.5">
      <c r="A477" s="50"/>
      <c r="B477" s="90"/>
      <c r="C477" s="34"/>
      <c r="D477" s="82"/>
      <c r="E477" s="53"/>
      <c r="F477" s="34"/>
      <c r="G477" s="53"/>
      <c r="I477"/>
      <c r="J477" s="132"/>
      <c r="K477" s="199"/>
      <c r="L477" s="132"/>
    </row>
    <row r="478" spans="1:12" ht="16.5">
      <c r="A478" s="50"/>
      <c r="B478" s="90"/>
      <c r="C478" s="34"/>
      <c r="D478" s="82"/>
      <c r="E478" s="53"/>
      <c r="F478" s="34"/>
      <c r="G478" s="53"/>
      <c r="I478"/>
      <c r="J478" s="132"/>
      <c r="K478" s="199"/>
      <c r="L478" s="132"/>
    </row>
    <row r="479" spans="1:12" ht="16.5">
      <c r="A479" s="50"/>
      <c r="B479" s="90"/>
      <c r="C479" s="34"/>
      <c r="D479" s="82"/>
      <c r="E479" s="53"/>
      <c r="F479" s="34"/>
      <c r="G479" s="53"/>
      <c r="I479"/>
      <c r="J479" s="132"/>
      <c r="K479" s="199"/>
      <c r="L479" s="132"/>
    </row>
    <row r="480" spans="1:12" ht="16.5">
      <c r="A480" s="50"/>
      <c r="B480" s="90"/>
      <c r="C480" s="34"/>
      <c r="D480" s="82"/>
      <c r="E480" s="53"/>
      <c r="F480" s="34"/>
      <c r="G480" s="53"/>
      <c r="I480"/>
      <c r="J480" s="132"/>
      <c r="K480" s="199"/>
      <c r="L480" s="132"/>
    </row>
    <row r="481" spans="1:12" ht="16.5">
      <c r="A481" s="50"/>
      <c r="B481" s="90"/>
      <c r="C481" s="34"/>
      <c r="D481" s="82"/>
      <c r="E481" s="53"/>
      <c r="F481" s="34"/>
      <c r="G481" s="53"/>
      <c r="I481"/>
      <c r="J481" s="132"/>
      <c r="K481" s="199"/>
      <c r="L481" s="132"/>
    </row>
    <row r="482" spans="1:12" ht="16.5">
      <c r="A482" s="50"/>
      <c r="B482" s="90"/>
      <c r="C482" s="34"/>
      <c r="D482" s="82"/>
      <c r="E482" s="53"/>
      <c r="F482" s="34"/>
      <c r="G482" s="53"/>
      <c r="I482"/>
      <c r="J482" s="132"/>
      <c r="K482" s="199"/>
      <c r="L482" s="132"/>
    </row>
    <row r="483" spans="1:12" ht="16.5">
      <c r="A483" s="50"/>
      <c r="B483" s="90"/>
      <c r="C483" s="34"/>
      <c r="D483" s="82"/>
      <c r="E483" s="53"/>
      <c r="F483" s="34"/>
      <c r="G483" s="53"/>
      <c r="I483"/>
      <c r="J483" s="132"/>
      <c r="K483" s="199"/>
      <c r="L483" s="132"/>
    </row>
    <row r="484" spans="1:12" ht="16.5">
      <c r="A484" s="50"/>
      <c r="B484" s="90"/>
      <c r="C484" s="34"/>
      <c r="D484" s="82"/>
      <c r="E484" s="53"/>
      <c r="F484" s="34"/>
      <c r="G484" s="53"/>
      <c r="I484"/>
      <c r="J484" s="132"/>
      <c r="K484" s="199"/>
      <c r="L484" s="132"/>
    </row>
    <row r="485" spans="1:12" ht="16.5">
      <c r="A485" s="50"/>
      <c r="B485" s="90"/>
      <c r="C485" s="34"/>
      <c r="D485" s="82"/>
      <c r="E485" s="53"/>
      <c r="F485" s="34"/>
      <c r="G485" s="53"/>
      <c r="I485"/>
      <c r="J485" s="132"/>
      <c r="K485" s="199"/>
      <c r="L485" s="132"/>
    </row>
    <row r="486" spans="1:12" ht="16.5">
      <c r="A486" s="50"/>
      <c r="B486" s="90"/>
      <c r="C486" s="34"/>
      <c r="D486" s="82"/>
      <c r="E486" s="53"/>
      <c r="F486" s="34"/>
      <c r="G486" s="53"/>
      <c r="I486"/>
      <c r="J486" s="132"/>
      <c r="K486" s="199"/>
      <c r="L486" s="132"/>
    </row>
    <row r="487" spans="1:12" ht="16.5">
      <c r="A487" s="50"/>
      <c r="B487" s="90"/>
      <c r="C487" s="34"/>
      <c r="D487" s="82"/>
      <c r="E487" s="53"/>
      <c r="F487" s="34"/>
      <c r="G487" s="53"/>
      <c r="I487"/>
      <c r="J487" s="132"/>
      <c r="K487" s="199"/>
      <c r="L487" s="132"/>
    </row>
    <row r="488" spans="1:12" ht="16.5">
      <c r="A488" s="50"/>
      <c r="B488" s="90"/>
      <c r="C488" s="34"/>
      <c r="D488" s="82"/>
      <c r="E488" s="53"/>
      <c r="F488" s="34"/>
      <c r="G488" s="53"/>
      <c r="I488"/>
      <c r="J488" s="132"/>
      <c r="K488" s="199"/>
      <c r="L488" s="132"/>
    </row>
    <row r="489" spans="1:12" ht="16.5">
      <c r="A489" s="50"/>
      <c r="B489" s="90"/>
      <c r="C489" s="34"/>
      <c r="D489" s="82"/>
      <c r="E489" s="53"/>
      <c r="F489" s="34"/>
      <c r="G489" s="53"/>
      <c r="I489"/>
      <c r="J489" s="132"/>
      <c r="K489" s="199"/>
      <c r="L489" s="132"/>
    </row>
    <row r="490" spans="1:12" ht="16.5">
      <c r="A490" s="50"/>
      <c r="B490" s="90"/>
      <c r="C490" s="34"/>
      <c r="D490" s="82"/>
      <c r="E490" s="53"/>
      <c r="F490" s="34"/>
      <c r="G490" s="53"/>
      <c r="I490"/>
      <c r="J490" s="132"/>
      <c r="K490" s="199"/>
      <c r="L490" s="132"/>
    </row>
    <row r="491" spans="1:12" ht="16.5">
      <c r="A491" s="50"/>
      <c r="B491" s="90"/>
      <c r="C491" s="34"/>
      <c r="D491" s="82"/>
      <c r="E491" s="53"/>
      <c r="F491" s="34"/>
      <c r="G491" s="53"/>
      <c r="I491"/>
      <c r="J491" s="132"/>
      <c r="K491" s="199"/>
      <c r="L491" s="132"/>
    </row>
    <row r="492" spans="1:12" ht="16.5">
      <c r="A492" s="50"/>
      <c r="B492" s="90"/>
      <c r="C492" s="34"/>
      <c r="D492" s="82"/>
      <c r="E492" s="53"/>
      <c r="F492" s="34"/>
      <c r="G492" s="53"/>
      <c r="I492"/>
      <c r="J492" s="132"/>
      <c r="K492" s="199"/>
      <c r="L492" s="132"/>
    </row>
    <row r="493" spans="1:12" ht="16.5">
      <c r="A493" s="50"/>
      <c r="B493" s="90"/>
      <c r="C493" s="34"/>
      <c r="D493" s="82"/>
      <c r="E493" s="53"/>
      <c r="F493" s="34"/>
      <c r="G493" s="53"/>
      <c r="I493"/>
      <c r="J493" s="132"/>
      <c r="K493" s="199"/>
      <c r="L493" s="132"/>
    </row>
    <row r="494" spans="1:12" ht="16.5">
      <c r="A494" s="50"/>
      <c r="B494" s="90"/>
      <c r="C494" s="34"/>
      <c r="D494" s="82"/>
      <c r="E494" s="53"/>
      <c r="F494" s="34"/>
      <c r="G494" s="53"/>
      <c r="I494"/>
      <c r="J494" s="132"/>
      <c r="K494" s="199"/>
      <c r="L494" s="132"/>
    </row>
    <row r="495" spans="1:12" ht="16.5">
      <c r="A495" s="50"/>
      <c r="B495" s="90"/>
      <c r="C495" s="34"/>
      <c r="D495" s="82"/>
      <c r="E495" s="53"/>
      <c r="F495" s="34"/>
      <c r="G495" s="53"/>
      <c r="I495"/>
      <c r="J495" s="132"/>
      <c r="K495" s="199"/>
      <c r="L495" s="132"/>
    </row>
    <row r="496" spans="1:12" ht="16.5">
      <c r="A496" s="50"/>
      <c r="B496" s="90"/>
      <c r="C496" s="34"/>
      <c r="D496" s="82"/>
      <c r="E496" s="53"/>
      <c r="F496" s="34"/>
      <c r="G496" s="53"/>
      <c r="I496"/>
      <c r="J496" s="132"/>
      <c r="K496" s="199"/>
      <c r="L496" s="132"/>
    </row>
    <row r="497" spans="1:12" ht="16.5">
      <c r="A497" s="50"/>
      <c r="B497" s="90"/>
      <c r="C497" s="34"/>
      <c r="D497" s="82"/>
      <c r="E497" s="53"/>
      <c r="F497" s="34"/>
      <c r="G497" s="53"/>
      <c r="I497"/>
      <c r="J497" s="132"/>
      <c r="K497" s="199"/>
      <c r="L497" s="132"/>
    </row>
    <row r="498" spans="1:12" ht="16.5">
      <c r="A498" s="50"/>
      <c r="B498" s="90"/>
      <c r="C498" s="34"/>
      <c r="D498" s="82"/>
      <c r="E498" s="53"/>
      <c r="F498" s="34"/>
      <c r="G498" s="53"/>
      <c r="I498"/>
      <c r="J498" s="132"/>
      <c r="K498" s="199"/>
      <c r="L498" s="132"/>
    </row>
    <row r="499" spans="1:12" ht="16.5">
      <c r="A499" s="50"/>
      <c r="B499" s="90"/>
      <c r="C499" s="34"/>
      <c r="D499" s="82"/>
      <c r="E499" s="53"/>
      <c r="F499" s="34"/>
      <c r="G499" s="53"/>
      <c r="I499"/>
      <c r="J499" s="132"/>
      <c r="K499" s="199"/>
      <c r="L499" s="132"/>
    </row>
    <row r="500" spans="1:12" ht="16.5">
      <c r="A500" s="50"/>
      <c r="B500" s="90"/>
      <c r="C500" s="34"/>
      <c r="D500" s="82"/>
      <c r="E500" s="53"/>
      <c r="F500" s="34"/>
      <c r="G500" s="53"/>
      <c r="I500"/>
      <c r="J500" s="132"/>
      <c r="K500" s="199"/>
      <c r="L500" s="132"/>
    </row>
    <row r="501" spans="1:12" ht="16.5">
      <c r="A501" s="50"/>
      <c r="B501" s="90"/>
      <c r="C501" s="34"/>
      <c r="D501" s="82"/>
      <c r="E501" s="53"/>
      <c r="F501" s="34"/>
      <c r="G501" s="53"/>
      <c r="I501"/>
      <c r="J501" s="132"/>
      <c r="K501" s="199"/>
      <c r="L501" s="132"/>
    </row>
    <row r="502" spans="1:12" ht="16.5">
      <c r="A502" s="50"/>
      <c r="B502" s="90"/>
      <c r="C502" s="34"/>
      <c r="D502" s="82"/>
      <c r="E502" s="53"/>
      <c r="F502" s="34"/>
      <c r="G502" s="53"/>
      <c r="I502"/>
      <c r="J502" s="132"/>
      <c r="K502" s="199"/>
      <c r="L502" s="132"/>
    </row>
    <row r="503" spans="1:12" ht="16.5">
      <c r="A503" s="50"/>
      <c r="B503" s="90"/>
      <c r="C503" s="34"/>
      <c r="D503" s="82"/>
      <c r="E503" s="53"/>
      <c r="F503" s="34"/>
      <c r="G503" s="53"/>
      <c r="I503"/>
      <c r="J503" s="132"/>
      <c r="K503" s="199"/>
      <c r="L503" s="132"/>
    </row>
    <row r="504" spans="1:12" ht="16.5">
      <c r="A504" s="50"/>
      <c r="B504" s="90"/>
      <c r="C504" s="34"/>
      <c r="D504" s="82"/>
      <c r="E504" s="53"/>
      <c r="F504" s="34"/>
      <c r="G504" s="53"/>
      <c r="I504"/>
      <c r="J504" s="132"/>
      <c r="K504" s="199"/>
      <c r="L504" s="132"/>
    </row>
    <row r="505" spans="1:12" ht="16.5">
      <c r="A505" s="50"/>
      <c r="B505" s="90"/>
      <c r="C505" s="34"/>
      <c r="D505" s="82"/>
      <c r="E505" s="53"/>
      <c r="F505" s="34"/>
      <c r="G505" s="53"/>
      <c r="I505"/>
      <c r="J505" s="132"/>
      <c r="K505" s="199"/>
      <c r="L505" s="132"/>
    </row>
    <row r="506" spans="1:12" ht="16.5">
      <c r="A506" s="50"/>
      <c r="B506" s="90"/>
      <c r="C506" s="34"/>
      <c r="D506" s="82"/>
      <c r="E506" s="53"/>
      <c r="F506" s="34"/>
      <c r="G506" s="53"/>
      <c r="I506"/>
      <c r="J506" s="132"/>
      <c r="K506" s="199"/>
      <c r="L506" s="132"/>
    </row>
    <row r="507" spans="1:12" ht="16.5">
      <c r="A507" s="50"/>
      <c r="B507" s="90"/>
      <c r="C507" s="34"/>
      <c r="D507" s="82"/>
      <c r="E507" s="53"/>
      <c r="F507" s="34"/>
      <c r="G507" s="53"/>
      <c r="I507"/>
      <c r="J507" s="132"/>
      <c r="K507" s="199"/>
      <c r="L507" s="132"/>
    </row>
    <row r="508" spans="1:12" ht="16.5">
      <c r="A508" s="50"/>
      <c r="B508" s="90"/>
      <c r="C508" s="34"/>
      <c r="D508" s="82"/>
      <c r="E508" s="53"/>
      <c r="F508" s="34"/>
      <c r="G508" s="53"/>
      <c r="I508"/>
      <c r="J508" s="132"/>
      <c r="K508" s="199"/>
      <c r="L508" s="132"/>
    </row>
    <row r="509" spans="1:12" ht="16.5">
      <c r="A509" s="50"/>
      <c r="B509" s="90"/>
      <c r="C509" s="34"/>
      <c r="D509" s="82"/>
      <c r="E509" s="53"/>
      <c r="F509" s="34"/>
      <c r="G509" s="53"/>
      <c r="I509"/>
      <c r="J509" s="132"/>
      <c r="K509" s="199"/>
      <c r="L509" s="132"/>
    </row>
    <row r="510" spans="1:12" ht="16.5">
      <c r="A510" s="50"/>
      <c r="B510" s="90"/>
      <c r="C510" s="34"/>
      <c r="D510" s="82"/>
      <c r="E510" s="53"/>
      <c r="F510" s="34"/>
      <c r="G510" s="53"/>
      <c r="I510"/>
      <c r="J510" s="132"/>
      <c r="K510" s="199"/>
      <c r="L510" s="132"/>
    </row>
    <row r="511" spans="1:12" ht="16.5">
      <c r="A511" s="50"/>
      <c r="B511" s="90"/>
      <c r="C511" s="34"/>
      <c r="D511" s="82"/>
      <c r="E511" s="53"/>
      <c r="F511" s="34"/>
      <c r="G511" s="53"/>
      <c r="I511"/>
      <c r="J511" s="132"/>
      <c r="K511" s="199"/>
      <c r="L511" s="132"/>
    </row>
    <row r="512" spans="1:12" ht="16.5">
      <c r="A512" s="50"/>
      <c r="B512" s="90"/>
      <c r="C512" s="34"/>
      <c r="D512" s="82"/>
      <c r="E512" s="53"/>
      <c r="F512" s="34"/>
      <c r="G512" s="53"/>
      <c r="I512"/>
      <c r="J512" s="132"/>
      <c r="K512" s="199"/>
      <c r="L512" s="132"/>
    </row>
    <row r="513" spans="1:12" ht="16.5">
      <c r="A513" s="50"/>
      <c r="B513" s="90"/>
      <c r="C513" s="34"/>
      <c r="D513" s="82"/>
      <c r="E513" s="53"/>
      <c r="F513" s="34"/>
      <c r="G513" s="53"/>
      <c r="I513"/>
      <c r="J513" s="132"/>
      <c r="K513" s="199"/>
      <c r="L513" s="132"/>
    </row>
    <row r="514" spans="1:12" ht="16.5">
      <c r="A514" s="50"/>
      <c r="B514" s="90"/>
      <c r="C514" s="34"/>
      <c r="D514" s="82"/>
      <c r="E514" s="53"/>
      <c r="F514" s="34"/>
      <c r="G514" s="53"/>
      <c r="I514"/>
      <c r="J514" s="132"/>
      <c r="K514" s="199"/>
      <c r="L514" s="132"/>
    </row>
    <row r="515" spans="1:12" ht="16.5">
      <c r="A515" s="50"/>
      <c r="B515" s="90"/>
      <c r="C515" s="34"/>
      <c r="D515" s="82"/>
      <c r="E515" s="53"/>
      <c r="F515" s="34"/>
      <c r="G515" s="53"/>
      <c r="I515"/>
      <c r="J515" s="132"/>
      <c r="K515" s="199"/>
      <c r="L515" s="132"/>
    </row>
    <row r="516" spans="1:12" ht="16.5">
      <c r="A516" s="50"/>
      <c r="B516" s="90"/>
      <c r="C516" s="34"/>
      <c r="D516" s="82"/>
      <c r="E516" s="53"/>
      <c r="F516" s="34"/>
      <c r="G516" s="53"/>
      <c r="I516"/>
      <c r="J516" s="132"/>
      <c r="K516" s="199"/>
      <c r="L516" s="132"/>
    </row>
    <row r="517" spans="1:12" ht="16.5">
      <c r="A517" s="50"/>
      <c r="B517" s="90"/>
      <c r="C517" s="34"/>
      <c r="D517" s="82"/>
      <c r="E517" s="53"/>
      <c r="F517" s="34"/>
      <c r="G517" s="53"/>
      <c r="I517"/>
      <c r="J517" s="132"/>
      <c r="K517" s="199"/>
      <c r="L517" s="132"/>
    </row>
    <row r="518" spans="1:12" ht="16.5">
      <c r="A518" s="50"/>
      <c r="B518" s="90"/>
      <c r="C518" s="34"/>
      <c r="D518" s="82"/>
      <c r="E518" s="53"/>
      <c r="F518" s="34"/>
      <c r="G518" s="53"/>
      <c r="I518"/>
      <c r="J518" s="132"/>
      <c r="K518" s="199"/>
      <c r="L518" s="132"/>
    </row>
    <row r="519" spans="1:12" ht="16.5">
      <c r="A519" s="50"/>
      <c r="B519" s="90"/>
      <c r="C519" s="34"/>
      <c r="D519" s="82"/>
      <c r="E519" s="53"/>
      <c r="F519" s="34"/>
      <c r="G519" s="53"/>
      <c r="I519"/>
      <c r="J519" s="132"/>
      <c r="K519" s="199"/>
      <c r="L519" s="132"/>
    </row>
    <row r="520" spans="1:12" ht="16.5">
      <c r="A520" s="50"/>
      <c r="B520" s="90"/>
      <c r="C520" s="34"/>
      <c r="D520" s="82"/>
      <c r="E520" s="53"/>
      <c r="F520" s="34"/>
      <c r="G520" s="53"/>
      <c r="I520"/>
      <c r="J520" s="132"/>
      <c r="K520" s="199"/>
      <c r="L520" s="132"/>
    </row>
    <row r="521" spans="1:12" ht="16.5">
      <c r="A521" s="50"/>
      <c r="B521" s="90"/>
      <c r="C521" s="34"/>
      <c r="D521" s="82"/>
      <c r="E521" s="53"/>
      <c r="F521" s="34"/>
      <c r="G521" s="53"/>
      <c r="I521"/>
      <c r="J521" s="132"/>
      <c r="K521" s="199"/>
      <c r="L521" s="132"/>
    </row>
    <row r="522" spans="1:12" ht="16.5">
      <c r="A522" s="50"/>
      <c r="B522" s="90"/>
      <c r="C522" s="34"/>
      <c r="D522" s="82"/>
      <c r="E522" s="53"/>
      <c r="F522" s="34"/>
      <c r="G522" s="53"/>
      <c r="I522"/>
      <c r="J522" s="132"/>
      <c r="K522" s="199"/>
      <c r="L522" s="132"/>
    </row>
    <row r="523" spans="1:12" ht="16.5">
      <c r="A523" s="50"/>
      <c r="B523" s="90"/>
      <c r="C523" s="34"/>
      <c r="D523" s="82"/>
      <c r="E523" s="53"/>
      <c r="F523" s="34"/>
      <c r="G523" s="53"/>
      <c r="I523"/>
      <c r="J523" s="132"/>
      <c r="K523" s="199"/>
      <c r="L523" s="132"/>
    </row>
    <row r="524" spans="1:12" ht="16.5">
      <c r="A524" s="50"/>
      <c r="B524" s="90"/>
      <c r="C524" s="34"/>
      <c r="D524" s="82"/>
      <c r="E524" s="53"/>
      <c r="F524" s="34"/>
      <c r="G524" s="53"/>
      <c r="I524"/>
      <c r="J524" s="132"/>
      <c r="K524" s="199"/>
      <c r="L524" s="132"/>
    </row>
    <row r="525" spans="1:12" ht="16.5">
      <c r="A525" s="50"/>
      <c r="B525" s="90"/>
      <c r="C525" s="34"/>
      <c r="D525" s="82"/>
      <c r="E525" s="53"/>
      <c r="F525" s="34"/>
      <c r="G525" s="53"/>
      <c r="I525"/>
      <c r="J525" s="132"/>
      <c r="K525" s="199"/>
      <c r="L525" s="132"/>
    </row>
    <row r="526" spans="1:12" ht="16.5">
      <c r="A526" s="50"/>
      <c r="B526" s="90"/>
      <c r="C526" s="34"/>
      <c r="D526" s="82"/>
      <c r="E526" s="53"/>
      <c r="F526" s="34"/>
      <c r="G526" s="53"/>
      <c r="I526"/>
      <c r="J526" s="132"/>
      <c r="K526" s="199"/>
      <c r="L526" s="132"/>
    </row>
    <row r="527" spans="1:12" ht="16.5">
      <c r="A527" s="50"/>
      <c r="B527" s="90"/>
      <c r="C527" s="34"/>
      <c r="D527" s="82"/>
      <c r="E527" s="53"/>
      <c r="F527" s="34"/>
      <c r="G527" s="53"/>
      <c r="I527"/>
      <c r="J527" s="132"/>
      <c r="K527" s="199"/>
      <c r="L527" s="132"/>
    </row>
    <row r="528" spans="1:12" ht="16.5">
      <c r="A528" s="50"/>
      <c r="B528" s="90"/>
      <c r="C528" s="34"/>
      <c r="D528" s="82"/>
      <c r="E528" s="53"/>
      <c r="F528" s="34"/>
      <c r="G528" s="53"/>
      <c r="I528"/>
      <c r="J528" s="132"/>
      <c r="K528" s="199"/>
      <c r="L528" s="132"/>
    </row>
    <row r="529" spans="1:12" ht="16.5">
      <c r="A529" s="50"/>
      <c r="B529" s="90"/>
      <c r="C529" s="34"/>
      <c r="D529" s="82"/>
      <c r="E529" s="53"/>
      <c r="F529" s="34"/>
      <c r="G529" s="53"/>
      <c r="I529"/>
      <c r="J529" s="132"/>
      <c r="K529" s="199"/>
      <c r="L529" s="132"/>
    </row>
    <row r="530" spans="1:12" ht="16.5">
      <c r="A530" s="50"/>
      <c r="B530" s="90"/>
      <c r="C530" s="34"/>
      <c r="D530" s="82"/>
      <c r="E530" s="53"/>
      <c r="F530" s="34"/>
      <c r="G530" s="53"/>
      <c r="I530"/>
      <c r="J530" s="132"/>
      <c r="K530" s="199"/>
      <c r="L530" s="132"/>
    </row>
    <row r="531" spans="1:12" ht="16.5">
      <c r="A531" s="50"/>
      <c r="B531" s="90"/>
      <c r="C531" s="34"/>
      <c r="D531" s="82"/>
      <c r="E531" s="53"/>
      <c r="F531" s="34"/>
      <c r="G531" s="53"/>
      <c r="I531"/>
      <c r="J531" s="132"/>
      <c r="K531" s="199"/>
      <c r="L531" s="132"/>
    </row>
    <row r="532" spans="1:12" ht="16.5">
      <c r="A532" s="50"/>
      <c r="B532" s="90"/>
      <c r="C532" s="34"/>
      <c r="D532" s="82"/>
      <c r="E532" s="53"/>
      <c r="F532" s="34"/>
      <c r="G532" s="53"/>
      <c r="I532"/>
      <c r="J532" s="132"/>
      <c r="K532" s="199"/>
      <c r="L532" s="132"/>
    </row>
    <row r="533" spans="1:12" ht="16.5">
      <c r="A533" s="50"/>
      <c r="B533" s="90"/>
      <c r="C533" s="34"/>
      <c r="D533" s="82"/>
      <c r="E533" s="53"/>
      <c r="F533" s="34"/>
      <c r="G533" s="53"/>
      <c r="I533"/>
      <c r="J533" s="132"/>
      <c r="K533" s="199"/>
      <c r="L533" s="132"/>
    </row>
    <row r="534" spans="1:12" ht="16.5">
      <c r="A534" s="50"/>
      <c r="B534" s="90"/>
      <c r="C534" s="34"/>
      <c r="D534" s="82"/>
      <c r="E534" s="53"/>
      <c r="F534" s="34"/>
      <c r="G534" s="53"/>
      <c r="I534"/>
      <c r="J534" s="132"/>
      <c r="K534" s="199"/>
      <c r="L534" s="132"/>
    </row>
    <row r="535" spans="1:12" ht="16.5">
      <c r="A535" s="50"/>
      <c r="B535" s="90"/>
      <c r="C535" s="34"/>
      <c r="D535" s="82"/>
      <c r="E535" s="53"/>
      <c r="F535" s="34"/>
      <c r="G535" s="53"/>
      <c r="I535"/>
      <c r="J535" s="132"/>
      <c r="K535" s="199"/>
      <c r="L535" s="132"/>
    </row>
    <row r="536" spans="1:12" ht="16.5">
      <c r="A536" s="50"/>
      <c r="B536" s="90"/>
      <c r="C536" s="34"/>
      <c r="D536" s="82"/>
      <c r="E536" s="53"/>
      <c r="F536" s="34"/>
      <c r="G536" s="53"/>
      <c r="I536"/>
      <c r="J536" s="132"/>
      <c r="K536" s="199"/>
      <c r="L536" s="132"/>
    </row>
    <row r="537" spans="1:12" ht="16.5">
      <c r="A537" s="50"/>
      <c r="B537" s="90"/>
      <c r="C537" s="34"/>
      <c r="D537" s="82"/>
      <c r="E537" s="53"/>
      <c r="F537" s="34"/>
      <c r="G537" s="53"/>
      <c r="I537"/>
      <c r="J537" s="132"/>
      <c r="K537" s="199"/>
      <c r="L537" s="132"/>
    </row>
    <row r="538" spans="1:12" ht="16.5">
      <c r="A538" s="50"/>
      <c r="B538" s="90"/>
      <c r="C538" s="34"/>
      <c r="D538" s="82"/>
      <c r="E538" s="53"/>
      <c r="F538" s="34"/>
      <c r="G538" s="53"/>
      <c r="I538"/>
      <c r="J538" s="132"/>
      <c r="K538" s="199"/>
      <c r="L538" s="132"/>
    </row>
    <row r="539" spans="1:12" ht="16.5">
      <c r="A539" s="50"/>
      <c r="B539" s="90"/>
      <c r="C539" s="34"/>
      <c r="D539" s="82"/>
      <c r="E539" s="53"/>
      <c r="F539" s="34"/>
      <c r="G539" s="53"/>
      <c r="I539"/>
      <c r="J539" s="132"/>
      <c r="K539" s="199"/>
      <c r="L539" s="132"/>
    </row>
    <row r="540" spans="1:12" ht="16.5">
      <c r="A540" s="50"/>
      <c r="B540" s="90"/>
      <c r="C540" s="34"/>
      <c r="D540" s="82"/>
      <c r="E540" s="53"/>
      <c r="F540" s="34"/>
      <c r="G540" s="53"/>
      <c r="I540"/>
      <c r="J540" s="132"/>
      <c r="K540" s="199"/>
      <c r="L540" s="132"/>
    </row>
    <row r="541" spans="1:12" ht="16.5">
      <c r="A541" s="50"/>
      <c r="B541" s="90"/>
      <c r="C541" s="34"/>
      <c r="D541" s="82"/>
      <c r="E541" s="53"/>
      <c r="F541" s="34"/>
      <c r="G541" s="53"/>
      <c r="I541"/>
      <c r="J541" s="132"/>
      <c r="K541" s="199"/>
      <c r="L541" s="132"/>
    </row>
    <row r="542" spans="1:12" ht="16.5">
      <c r="A542" s="50"/>
      <c r="B542" s="90"/>
      <c r="C542" s="34"/>
      <c r="D542" s="82"/>
      <c r="E542" s="53"/>
      <c r="F542" s="34"/>
      <c r="G542" s="53"/>
      <c r="I542"/>
      <c r="J542" s="132"/>
      <c r="K542" s="199"/>
      <c r="L542" s="132"/>
    </row>
    <row r="543" spans="1:12" ht="16.5">
      <c r="A543" s="50"/>
      <c r="B543" s="90"/>
      <c r="C543" s="34"/>
      <c r="D543" s="82"/>
      <c r="E543" s="53"/>
      <c r="F543" s="34"/>
      <c r="G543" s="53"/>
      <c r="I543"/>
      <c r="J543" s="132"/>
      <c r="K543" s="199"/>
      <c r="L543" s="132"/>
    </row>
    <row r="544" spans="1:12" ht="16.5">
      <c r="A544" s="50"/>
      <c r="B544" s="90"/>
      <c r="C544" s="34"/>
      <c r="D544" s="82"/>
      <c r="E544" s="53"/>
      <c r="F544" s="34"/>
      <c r="G544" s="53"/>
      <c r="I544"/>
      <c r="J544" s="132"/>
      <c r="K544" s="199"/>
      <c r="L544" s="132"/>
    </row>
    <row r="545" spans="1:12" s="153" customFormat="1" ht="17.25">
      <c r="A545" s="50"/>
      <c r="B545" s="151"/>
      <c r="C545" s="74"/>
      <c r="D545" s="150"/>
      <c r="E545" s="152"/>
      <c r="F545" s="74"/>
      <c r="G545" s="152"/>
      <c r="H545" s="213"/>
      <c r="I545"/>
      <c r="K545" s="199"/>
    </row>
    <row r="546" spans="1:12" s="153" customFormat="1" ht="17.25">
      <c r="A546" s="50"/>
      <c r="B546" s="151"/>
      <c r="C546" s="149"/>
      <c r="D546" s="150"/>
      <c r="E546" s="152"/>
      <c r="F546" s="74"/>
      <c r="G546" s="152"/>
      <c r="H546" s="213"/>
      <c r="I546"/>
      <c r="K546" s="199"/>
    </row>
    <row r="547" spans="1:12" ht="16.5">
      <c r="A547" s="50"/>
      <c r="B547" s="90"/>
      <c r="C547" s="34"/>
      <c r="D547" s="150"/>
      <c r="E547" s="53"/>
      <c r="F547" s="34"/>
      <c r="G547" s="53"/>
      <c r="I547"/>
      <c r="J547" s="132"/>
      <c r="K547" s="199"/>
      <c r="L547" s="132"/>
    </row>
    <row r="548" spans="1:12" ht="16.5">
      <c r="A548" s="50"/>
      <c r="B548" s="90"/>
      <c r="C548" s="34"/>
      <c r="D548" s="150"/>
      <c r="E548" s="53"/>
      <c r="F548" s="34"/>
      <c r="G548" s="53"/>
      <c r="I548"/>
      <c r="J548" s="132"/>
      <c r="K548" s="199"/>
      <c r="L548" s="132"/>
    </row>
    <row r="549" spans="1:12" ht="16.5">
      <c r="A549" s="50"/>
      <c r="B549" s="90"/>
      <c r="C549" s="34"/>
      <c r="D549" s="150"/>
      <c r="E549" s="53"/>
      <c r="F549" s="34"/>
      <c r="G549" s="53"/>
      <c r="I549"/>
      <c r="J549" s="132"/>
      <c r="K549" s="199"/>
      <c r="L549" s="132"/>
    </row>
    <row r="550" spans="1:12" ht="16.5">
      <c r="A550" s="50"/>
      <c r="B550" s="90"/>
      <c r="C550" s="34"/>
      <c r="D550" s="150"/>
      <c r="E550" s="53"/>
      <c r="F550" s="34"/>
      <c r="G550" s="53"/>
      <c r="I550"/>
      <c r="J550" s="132"/>
      <c r="K550" s="199"/>
      <c r="L550" s="132"/>
    </row>
    <row r="551" spans="1:12" ht="16.5">
      <c r="A551" s="50"/>
      <c r="B551" s="90"/>
      <c r="C551" s="34"/>
      <c r="D551" s="150"/>
      <c r="E551" s="53"/>
      <c r="F551" s="34"/>
      <c r="G551" s="53"/>
      <c r="I551"/>
      <c r="J551" s="132"/>
      <c r="K551" s="199"/>
      <c r="L551" s="132"/>
    </row>
    <row r="552" spans="1:12" ht="16.5">
      <c r="A552" s="50"/>
      <c r="B552" s="90"/>
      <c r="C552" s="34"/>
      <c r="D552" s="150"/>
      <c r="E552" s="53"/>
      <c r="F552" s="34"/>
      <c r="G552" s="53"/>
      <c r="I552"/>
      <c r="J552" s="132"/>
      <c r="K552" s="199"/>
      <c r="L552" s="132"/>
    </row>
    <row r="553" spans="1:12" ht="16.5">
      <c r="A553" s="150"/>
      <c r="B553" s="90"/>
      <c r="C553" s="34"/>
      <c r="D553" s="150"/>
      <c r="E553" s="53"/>
      <c r="F553" s="34"/>
      <c r="G553" s="53"/>
      <c r="I553"/>
    </row>
    <row r="554" spans="1:12" ht="16.5">
      <c r="A554" s="150"/>
      <c r="B554" s="90"/>
      <c r="C554" s="34"/>
      <c r="D554" s="150"/>
      <c r="E554" s="53"/>
      <c r="F554" s="34"/>
      <c r="G554" s="53"/>
      <c r="I554"/>
    </row>
    <row r="555" spans="1:12" ht="16.5">
      <c r="A555" s="150"/>
      <c r="B555" s="90"/>
      <c r="C555" s="34"/>
      <c r="D555" s="150"/>
      <c r="E555" s="53"/>
      <c r="F555" s="34"/>
      <c r="G555" s="53"/>
      <c r="I555"/>
    </row>
    <row r="556" spans="1:12" ht="16.5">
      <c r="A556" s="150"/>
      <c r="B556" s="90"/>
      <c r="C556" s="34"/>
      <c r="D556" s="150"/>
      <c r="E556" s="53"/>
      <c r="F556" s="34"/>
      <c r="G556" s="53"/>
      <c r="I556"/>
    </row>
    <row r="557" spans="1:12" ht="16.5">
      <c r="A557" s="150"/>
      <c r="B557" s="90"/>
      <c r="C557" s="34"/>
      <c r="D557" s="150"/>
      <c r="E557" s="53"/>
      <c r="F557" s="34"/>
      <c r="G557" s="53"/>
      <c r="I557"/>
    </row>
    <row r="558" spans="1:12" ht="16.5">
      <c r="A558" s="150"/>
      <c r="B558" s="90"/>
      <c r="C558" s="34"/>
      <c r="D558" s="150"/>
      <c r="E558" s="53"/>
      <c r="F558" s="34"/>
      <c r="G558" s="53"/>
      <c r="I558"/>
    </row>
    <row r="559" spans="1:12" ht="16.5">
      <c r="A559" s="150"/>
      <c r="B559" s="90"/>
      <c r="C559" s="34"/>
      <c r="D559" s="150"/>
      <c r="E559" s="53"/>
      <c r="F559" s="34"/>
      <c r="G559" s="53"/>
      <c r="I559"/>
    </row>
    <row r="560" spans="1:12" ht="16.5">
      <c r="A560" s="150"/>
      <c r="B560" s="90"/>
      <c r="C560" s="34"/>
      <c r="D560" s="150"/>
      <c r="E560" s="53"/>
      <c r="F560" s="34"/>
      <c r="G560" s="53"/>
      <c r="I560"/>
    </row>
    <row r="561" spans="1:12" ht="16.5">
      <c r="A561" s="150"/>
      <c r="B561" s="90"/>
      <c r="C561" s="34"/>
      <c r="D561" s="150"/>
      <c r="E561" s="53"/>
      <c r="F561" s="34"/>
      <c r="G561" s="53"/>
      <c r="I561"/>
    </row>
    <row r="562" spans="1:12" ht="16.5">
      <c r="A562" s="150"/>
      <c r="B562" s="90"/>
      <c r="C562" s="34"/>
      <c r="D562" s="150"/>
      <c r="E562" s="53"/>
      <c r="F562" s="34"/>
      <c r="G562" s="53"/>
      <c r="I562"/>
    </row>
    <row r="563" spans="1:12" ht="16.5">
      <c r="A563" s="150"/>
      <c r="B563" s="90"/>
      <c r="C563" s="34"/>
      <c r="D563" s="150"/>
      <c r="E563" s="53"/>
      <c r="F563" s="34"/>
      <c r="G563" s="53"/>
      <c r="I563"/>
    </row>
    <row r="564" spans="1:12" ht="16.5">
      <c r="A564" s="150"/>
      <c r="B564" s="90"/>
      <c r="C564" s="34"/>
      <c r="D564" s="150"/>
      <c r="E564" s="53"/>
      <c r="F564" s="34"/>
      <c r="G564" s="53"/>
      <c r="I564"/>
    </row>
    <row r="565" spans="1:12" s="157" customFormat="1" ht="16.5">
      <c r="A565" s="150"/>
      <c r="B565" s="154"/>
      <c r="C565" s="155"/>
      <c r="D565" s="150"/>
      <c r="E565" s="77"/>
      <c r="F565" s="155"/>
      <c r="G565" s="77"/>
      <c r="H565" s="198"/>
      <c r="I565"/>
      <c r="J565" s="156"/>
      <c r="K565" s="156"/>
      <c r="L565" s="156"/>
    </row>
    <row r="566" spans="1:12" ht="16.5">
      <c r="A566" s="150"/>
      <c r="B566" s="90"/>
      <c r="C566" s="34"/>
      <c r="D566" s="150"/>
      <c r="E566" s="53"/>
      <c r="F566" s="34"/>
      <c r="G566" s="53"/>
      <c r="I566"/>
    </row>
    <row r="567" spans="1:12" ht="16.5">
      <c r="A567" s="150"/>
      <c r="B567" s="90"/>
      <c r="C567" s="34"/>
      <c r="D567" s="150"/>
      <c r="E567" s="53"/>
      <c r="F567" s="34"/>
      <c r="G567" s="53"/>
      <c r="I567"/>
    </row>
    <row r="568" spans="1:12" ht="16.5">
      <c r="A568" s="150"/>
      <c r="B568" s="90"/>
      <c r="C568" s="34"/>
      <c r="D568" s="150"/>
      <c r="E568" s="53"/>
      <c r="F568" s="34"/>
      <c r="G568" s="53"/>
      <c r="I568"/>
    </row>
    <row r="569" spans="1:12" ht="16.5">
      <c r="A569" s="150"/>
      <c r="B569" s="90"/>
      <c r="C569" s="34"/>
      <c r="D569" s="150"/>
      <c r="E569" s="53"/>
      <c r="F569" s="34"/>
      <c r="G569" s="53"/>
      <c r="I569"/>
    </row>
    <row r="570" spans="1:12" ht="16.5">
      <c r="A570" s="150"/>
      <c r="B570" s="90"/>
      <c r="C570" s="34"/>
      <c r="D570" s="150"/>
      <c r="E570" s="53"/>
      <c r="F570" s="34"/>
      <c r="G570" s="53"/>
      <c r="I570"/>
    </row>
    <row r="571" spans="1:12" ht="16.5">
      <c r="A571" s="150"/>
      <c r="B571" s="90"/>
      <c r="C571" s="34"/>
      <c r="D571" s="150"/>
      <c r="E571" s="53"/>
      <c r="F571" s="34"/>
      <c r="G571" s="53"/>
      <c r="I571"/>
    </row>
    <row r="572" spans="1:12" ht="16.5">
      <c r="A572" s="150"/>
      <c r="B572" s="90"/>
      <c r="C572" s="34"/>
      <c r="D572" s="150"/>
      <c r="E572" s="53"/>
      <c r="F572" s="34"/>
      <c r="G572" s="53"/>
      <c r="I572"/>
    </row>
    <row r="573" spans="1:12" ht="16.5">
      <c r="A573" s="150"/>
      <c r="B573" s="90"/>
      <c r="C573" s="34"/>
      <c r="D573" s="150"/>
      <c r="E573" s="53"/>
      <c r="F573" s="34"/>
      <c r="G573" s="53"/>
      <c r="I573"/>
    </row>
    <row r="574" spans="1:12" ht="16.5">
      <c r="A574" s="150"/>
      <c r="B574" s="90"/>
      <c r="C574" s="34"/>
      <c r="D574" s="150"/>
      <c r="E574" s="53"/>
      <c r="F574" s="34"/>
      <c r="G574" s="53"/>
      <c r="I574"/>
    </row>
    <row r="575" spans="1:12" ht="16.5">
      <c r="A575" s="150"/>
      <c r="B575" s="90"/>
      <c r="C575" s="34"/>
      <c r="D575" s="150"/>
      <c r="E575" s="53"/>
      <c r="F575" s="34"/>
      <c r="G575" s="53"/>
      <c r="I575"/>
    </row>
    <row r="576" spans="1:12" ht="16.5">
      <c r="A576" s="150"/>
      <c r="B576" s="90"/>
      <c r="C576" s="34"/>
      <c r="D576" s="150"/>
      <c r="E576" s="53"/>
      <c r="F576" s="34"/>
      <c r="G576" s="53"/>
      <c r="I576"/>
    </row>
    <row r="577" spans="1:9" ht="16.5">
      <c r="A577" s="150"/>
      <c r="B577" s="90"/>
      <c r="C577" s="34"/>
      <c r="D577" s="150"/>
      <c r="E577" s="53"/>
      <c r="F577" s="34"/>
      <c r="G577" s="53"/>
      <c r="I577"/>
    </row>
    <row r="578" spans="1:9" ht="16.5">
      <c r="A578" s="150"/>
      <c r="B578" s="90"/>
      <c r="C578" s="34"/>
      <c r="D578" s="150"/>
      <c r="E578" s="53"/>
      <c r="F578" s="34"/>
      <c r="G578" s="53"/>
      <c r="I578"/>
    </row>
    <row r="579" spans="1:9" ht="16.5">
      <c r="A579" s="150"/>
      <c r="B579" s="90"/>
      <c r="C579" s="34"/>
      <c r="D579" s="150"/>
      <c r="E579" s="53"/>
      <c r="F579" s="34"/>
      <c r="G579" s="53"/>
      <c r="I579"/>
    </row>
    <row r="580" spans="1:9" ht="16.5">
      <c r="A580" s="150"/>
      <c r="B580" s="90"/>
      <c r="C580" s="34"/>
      <c r="D580" s="150"/>
      <c r="E580" s="53"/>
      <c r="F580" s="34"/>
      <c r="G580" s="53"/>
      <c r="I580"/>
    </row>
    <row r="581" spans="1:9" ht="16.5">
      <c r="A581" s="150"/>
      <c r="B581" s="90"/>
      <c r="C581" s="34"/>
      <c r="D581" s="150"/>
      <c r="E581" s="53"/>
      <c r="F581" s="34"/>
      <c r="G581" s="53"/>
      <c r="I581"/>
    </row>
    <row r="582" spans="1:9" ht="16.5">
      <c r="A582" s="150"/>
      <c r="B582" s="90"/>
      <c r="C582" s="34"/>
      <c r="D582" s="150"/>
      <c r="E582" s="53"/>
      <c r="F582" s="34"/>
      <c r="G582" s="53"/>
      <c r="I582"/>
    </row>
    <row r="583" spans="1:9" ht="16.5">
      <c r="A583" s="150"/>
      <c r="B583" s="90"/>
      <c r="C583" s="34"/>
      <c r="D583" s="150"/>
      <c r="E583" s="53"/>
      <c r="F583" s="34"/>
      <c r="G583" s="53"/>
      <c r="I583"/>
    </row>
    <row r="584" spans="1:9" ht="16.5">
      <c r="A584" s="150"/>
      <c r="B584" s="90"/>
      <c r="C584" s="34"/>
      <c r="D584" s="150"/>
      <c r="E584" s="53"/>
      <c r="F584" s="34"/>
      <c r="G584" s="53"/>
      <c r="I584"/>
    </row>
    <row r="585" spans="1:9" ht="16.5">
      <c r="A585" s="150"/>
      <c r="B585" s="90"/>
      <c r="C585" s="34"/>
      <c r="D585" s="150"/>
      <c r="E585" s="53"/>
      <c r="F585" s="34"/>
      <c r="G585" s="53"/>
      <c r="I585"/>
    </row>
    <row r="586" spans="1:9" ht="16.5">
      <c r="A586" s="150"/>
      <c r="B586" s="90"/>
      <c r="C586" s="34"/>
      <c r="D586" s="150"/>
      <c r="E586" s="53"/>
      <c r="F586" s="34"/>
      <c r="G586" s="53"/>
      <c r="I586"/>
    </row>
    <row r="587" spans="1:9" ht="16.5">
      <c r="A587" s="150"/>
      <c r="B587" s="90"/>
      <c r="C587" s="34"/>
      <c r="D587" s="150"/>
      <c r="E587" s="53"/>
      <c r="F587" s="34"/>
      <c r="G587" s="53"/>
      <c r="I587"/>
    </row>
    <row r="588" spans="1:9" ht="16.5">
      <c r="A588" s="150"/>
      <c r="B588" s="90"/>
      <c r="C588" s="34"/>
      <c r="D588" s="150"/>
      <c r="E588" s="53"/>
      <c r="F588" s="34"/>
      <c r="G588" s="53"/>
      <c r="I588"/>
    </row>
    <row r="589" spans="1:9" ht="16.5">
      <c r="A589" s="150"/>
      <c r="B589" s="90"/>
      <c r="C589" s="34"/>
      <c r="D589" s="150"/>
      <c r="E589" s="53"/>
      <c r="F589" s="34"/>
      <c r="G589" s="53"/>
      <c r="I589"/>
    </row>
    <row r="590" spans="1:9" ht="16.5">
      <c r="A590" s="150"/>
      <c r="B590" s="90"/>
      <c r="C590" s="34"/>
      <c r="D590" s="150"/>
      <c r="E590" s="53"/>
      <c r="F590" s="34"/>
      <c r="G590" s="53"/>
      <c r="I590"/>
    </row>
    <row r="591" spans="1:9" ht="16.5">
      <c r="A591" s="150"/>
      <c r="B591" s="90"/>
      <c r="C591" s="34"/>
      <c r="D591" s="150"/>
      <c r="E591" s="53"/>
      <c r="F591" s="34"/>
      <c r="G591" s="53"/>
      <c r="I591"/>
    </row>
    <row r="592" spans="1:9" ht="16.5">
      <c r="A592" s="150"/>
      <c r="B592" s="90"/>
      <c r="C592" s="34"/>
      <c r="D592" s="150"/>
      <c r="E592" s="53"/>
      <c r="F592" s="34"/>
      <c r="G592" s="53"/>
      <c r="I592"/>
    </row>
    <row r="593" spans="1:12" ht="16.5">
      <c r="A593" s="150"/>
      <c r="B593" s="90"/>
      <c r="C593" s="34"/>
      <c r="D593" s="150"/>
      <c r="E593" s="53"/>
      <c r="F593" s="34"/>
      <c r="G593" s="53"/>
      <c r="I593"/>
    </row>
    <row r="594" spans="1:12" ht="16.5">
      <c r="A594" s="150"/>
      <c r="B594" s="90"/>
      <c r="C594" s="34"/>
      <c r="D594" s="150"/>
      <c r="E594" s="53"/>
      <c r="F594" s="34"/>
      <c r="G594" s="53"/>
      <c r="I594"/>
    </row>
    <row r="595" spans="1:12" ht="16.5">
      <c r="A595" s="150"/>
      <c r="B595" s="90"/>
      <c r="C595" s="34"/>
      <c r="D595" s="150"/>
      <c r="E595" s="53"/>
      <c r="F595" s="34"/>
      <c r="G595" s="53"/>
      <c r="I595"/>
    </row>
    <row r="596" spans="1:12" ht="16.5">
      <c r="A596" s="150"/>
      <c r="B596" s="90"/>
      <c r="C596" s="34"/>
      <c r="D596" s="150"/>
      <c r="E596" s="53"/>
      <c r="F596" s="34"/>
      <c r="G596" s="53"/>
      <c r="I596"/>
    </row>
    <row r="597" spans="1:12" ht="16.5">
      <c r="A597" s="150"/>
      <c r="B597" s="90"/>
      <c r="C597" s="34"/>
      <c r="D597" s="150"/>
      <c r="E597" s="53"/>
      <c r="F597" s="34"/>
      <c r="G597" s="53"/>
      <c r="I597"/>
    </row>
    <row r="598" spans="1:12" ht="16.5">
      <c r="A598" s="150"/>
      <c r="B598" s="90"/>
      <c r="C598" s="34"/>
      <c r="D598" s="150"/>
      <c r="E598" s="53"/>
      <c r="F598" s="34"/>
      <c r="G598" s="53"/>
      <c r="I598"/>
    </row>
    <row r="599" spans="1:12" ht="16.5">
      <c r="A599" s="150"/>
      <c r="B599" s="90"/>
      <c r="C599" s="34"/>
      <c r="D599" s="150"/>
      <c r="E599" s="53"/>
      <c r="F599" s="34"/>
      <c r="G599" s="53"/>
      <c r="I599"/>
    </row>
    <row r="600" spans="1:12" ht="16.5">
      <c r="A600" s="150"/>
      <c r="B600" s="90"/>
      <c r="C600" s="34"/>
      <c r="D600" s="150"/>
      <c r="E600" s="53"/>
      <c r="F600" s="34"/>
      <c r="G600" s="53"/>
      <c r="I600"/>
    </row>
    <row r="601" spans="1:12" ht="16.5">
      <c r="A601" s="150"/>
      <c r="B601" s="90"/>
      <c r="C601" s="34"/>
      <c r="D601" s="150"/>
      <c r="E601" s="53"/>
      <c r="F601" s="34"/>
      <c r="G601" s="53"/>
      <c r="I601"/>
    </row>
    <row r="602" spans="1:12" ht="16.5">
      <c r="A602" s="150"/>
      <c r="B602" s="90"/>
      <c r="C602" s="34"/>
      <c r="D602" s="150"/>
      <c r="E602" s="53"/>
      <c r="F602" s="34"/>
      <c r="G602" s="53"/>
    </row>
    <row r="603" spans="1:12" ht="16.5">
      <c r="A603" s="150"/>
      <c r="B603" s="90"/>
      <c r="C603" s="34"/>
      <c r="D603" s="54"/>
      <c r="E603" s="53"/>
      <c r="F603" s="34"/>
      <c r="G603" s="53"/>
    </row>
    <row r="604" spans="1:12" ht="16.5">
      <c r="A604" s="150"/>
      <c r="B604" s="90"/>
      <c r="C604" s="34"/>
      <c r="D604" s="54"/>
      <c r="E604" s="53"/>
      <c r="F604" s="34"/>
      <c r="G604" s="53"/>
    </row>
    <row r="605" spans="1:12" s="138" customFormat="1" ht="16.5">
      <c r="A605" s="158"/>
      <c r="B605" s="134"/>
      <c r="C605" s="136"/>
      <c r="D605" s="159"/>
      <c r="E605" s="80"/>
      <c r="F605" s="136"/>
      <c r="G605" s="80"/>
      <c r="H605" s="210"/>
      <c r="I605" s="148"/>
      <c r="J605" s="148"/>
      <c r="K605" s="148"/>
      <c r="L605" s="148"/>
    </row>
    <row r="606" spans="1:12" ht="16.5">
      <c r="A606" s="50"/>
      <c r="B606" s="90"/>
      <c r="C606" s="34"/>
      <c r="D606" s="54"/>
      <c r="E606" s="53"/>
      <c r="F606" s="34"/>
      <c r="G606" s="53"/>
    </row>
    <row r="607" spans="1:12" ht="16.5">
      <c r="A607" s="50"/>
      <c r="B607" s="90"/>
      <c r="C607" s="34"/>
      <c r="D607" s="54"/>
      <c r="E607" s="53"/>
      <c r="F607" s="34"/>
      <c r="G607" s="53"/>
    </row>
    <row r="608" spans="1:12" ht="16.5">
      <c r="A608" s="50"/>
      <c r="B608" s="90"/>
      <c r="C608" s="34"/>
      <c r="D608" s="54"/>
      <c r="E608" s="53"/>
      <c r="F608" s="34"/>
      <c r="G608" s="53"/>
    </row>
    <row r="609" spans="1:7" ht="16.5">
      <c r="A609" s="50"/>
      <c r="B609" s="90"/>
      <c r="C609" s="34"/>
      <c r="D609" s="54"/>
      <c r="E609" s="53"/>
      <c r="F609" s="34"/>
      <c r="G609" s="53"/>
    </row>
    <row r="610" spans="1:7" ht="16.5">
      <c r="A610" s="50"/>
      <c r="B610" s="90"/>
      <c r="C610" s="34"/>
      <c r="D610" s="54"/>
      <c r="E610" s="53"/>
      <c r="F610" s="34"/>
      <c r="G610" s="53"/>
    </row>
    <row r="611" spans="1:7" ht="16.5">
      <c r="A611" s="50"/>
      <c r="B611" s="90"/>
      <c r="C611" s="34"/>
      <c r="D611" s="54"/>
      <c r="E611" s="53"/>
      <c r="F611" s="34"/>
      <c r="G611" s="53"/>
    </row>
    <row r="612" spans="1:7" ht="16.5">
      <c r="A612" s="50"/>
      <c r="B612" s="90"/>
      <c r="C612" s="34"/>
      <c r="D612" s="54"/>
      <c r="E612" s="53"/>
      <c r="F612" s="34"/>
      <c r="G612" s="53"/>
    </row>
    <row r="613" spans="1:7" ht="16.5">
      <c r="A613" s="50"/>
      <c r="B613" s="90"/>
      <c r="C613" s="34"/>
      <c r="D613" s="54"/>
      <c r="E613" s="53"/>
      <c r="F613" s="34"/>
      <c r="G613" s="53"/>
    </row>
    <row r="614" spans="1:7" ht="16.5">
      <c r="A614" s="50"/>
      <c r="B614" s="90"/>
      <c r="C614" s="34"/>
      <c r="D614" s="54"/>
      <c r="E614" s="53"/>
      <c r="F614" s="34"/>
      <c r="G614" s="53"/>
    </row>
    <row r="615" spans="1:7" ht="16.5">
      <c r="A615" s="50"/>
      <c r="B615" s="90"/>
      <c r="C615" s="34"/>
      <c r="D615" s="54"/>
      <c r="E615" s="53"/>
      <c r="F615" s="34"/>
      <c r="G615" s="53"/>
    </row>
    <row r="616" spans="1:7" ht="16.5">
      <c r="A616" s="50"/>
      <c r="B616" s="90"/>
      <c r="C616" s="34"/>
      <c r="D616" s="54"/>
      <c r="E616" s="53"/>
      <c r="F616" s="34"/>
      <c r="G616" s="53"/>
    </row>
    <row r="617" spans="1:7" ht="16.5">
      <c r="A617" s="50"/>
      <c r="B617" s="90"/>
      <c r="C617" s="34"/>
      <c r="D617" s="54"/>
      <c r="E617" s="53"/>
      <c r="F617" s="34"/>
      <c r="G617" s="53"/>
    </row>
    <row r="618" spans="1:7" ht="16.5">
      <c r="A618" s="50"/>
      <c r="B618" s="90"/>
      <c r="C618" s="34"/>
      <c r="D618" s="54"/>
      <c r="E618" s="53"/>
      <c r="F618" s="34"/>
      <c r="G618" s="53"/>
    </row>
    <row r="619" spans="1:7" ht="16.5">
      <c r="A619" s="50"/>
      <c r="B619" s="90"/>
      <c r="C619" s="34"/>
      <c r="D619" s="54"/>
      <c r="E619" s="53"/>
      <c r="F619" s="34"/>
      <c r="G619" s="53"/>
    </row>
    <row r="620" spans="1:7" ht="16.5">
      <c r="A620" s="50"/>
      <c r="B620" s="90"/>
      <c r="C620" s="34"/>
      <c r="D620" s="54"/>
      <c r="E620" s="53"/>
      <c r="F620" s="34"/>
      <c r="G620" s="53"/>
    </row>
    <row r="621" spans="1:7" ht="16.5">
      <c r="A621" s="50"/>
      <c r="B621" s="90"/>
      <c r="C621" s="34"/>
      <c r="D621" s="54"/>
      <c r="E621" s="53"/>
      <c r="F621" s="34"/>
      <c r="G621" s="53"/>
    </row>
    <row r="622" spans="1:7" ht="16.5">
      <c r="A622" s="50"/>
      <c r="B622" s="90"/>
      <c r="C622" s="34"/>
      <c r="D622" s="54"/>
      <c r="E622" s="53"/>
      <c r="F622" s="34"/>
      <c r="G622" s="53"/>
    </row>
    <row r="623" spans="1:7" ht="16.5">
      <c r="A623" s="50"/>
      <c r="B623" s="90"/>
      <c r="C623" s="34"/>
      <c r="D623" s="54"/>
      <c r="E623" s="53"/>
      <c r="F623" s="34"/>
      <c r="G623" s="53"/>
    </row>
    <row r="624" spans="1:7" ht="16.5">
      <c r="A624" s="50"/>
      <c r="B624" s="90"/>
      <c r="C624" s="34"/>
      <c r="D624" s="54"/>
      <c r="E624" s="53"/>
      <c r="F624" s="34"/>
      <c r="G624" s="53"/>
    </row>
    <row r="625" spans="1:7" ht="16.5">
      <c r="A625" s="50"/>
      <c r="B625" s="90"/>
      <c r="C625" s="34"/>
      <c r="D625" s="54"/>
      <c r="E625" s="53"/>
      <c r="F625" s="34"/>
      <c r="G625" s="53"/>
    </row>
    <row r="626" spans="1:7" ht="16.5">
      <c r="A626" s="50"/>
      <c r="B626" s="90"/>
      <c r="C626" s="34"/>
      <c r="D626" s="54"/>
      <c r="E626" s="53"/>
      <c r="F626" s="34"/>
      <c r="G626" s="53"/>
    </row>
    <row r="627" spans="1:7" ht="16.5">
      <c r="A627" s="50"/>
      <c r="B627" s="90"/>
      <c r="C627" s="34"/>
      <c r="D627" s="54"/>
      <c r="E627" s="53"/>
      <c r="F627" s="34"/>
      <c r="G627" s="53"/>
    </row>
    <row r="628" spans="1:7" ht="16.5">
      <c r="A628" s="50"/>
      <c r="B628" s="90"/>
      <c r="C628" s="34"/>
      <c r="D628" s="54"/>
      <c r="E628" s="53"/>
      <c r="F628" s="34"/>
      <c r="G628" s="53"/>
    </row>
    <row r="629" spans="1:7" ht="16.5">
      <c r="A629" s="50"/>
      <c r="B629" s="90"/>
      <c r="C629" s="34"/>
      <c r="D629" s="54"/>
      <c r="E629" s="53"/>
      <c r="F629" s="34"/>
      <c r="G629" s="53"/>
    </row>
    <row r="630" spans="1:7" ht="16.5">
      <c r="A630" s="50"/>
      <c r="B630" s="90"/>
      <c r="C630" s="34"/>
      <c r="D630" s="54"/>
      <c r="E630" s="53"/>
      <c r="F630" s="34"/>
      <c r="G630" s="53"/>
    </row>
    <row r="631" spans="1:7" ht="16.5">
      <c r="A631" s="50"/>
      <c r="B631" s="90"/>
      <c r="C631" s="34"/>
      <c r="D631" s="54"/>
      <c r="E631" s="53"/>
      <c r="F631" s="34"/>
      <c r="G631" s="53"/>
    </row>
    <row r="632" spans="1:7" ht="16.5">
      <c r="A632" s="50"/>
      <c r="B632" s="90"/>
      <c r="C632" s="34"/>
      <c r="D632" s="54"/>
      <c r="E632" s="53"/>
      <c r="F632" s="34"/>
      <c r="G632" s="53"/>
    </row>
    <row r="633" spans="1:7" ht="16.5">
      <c r="A633" s="50"/>
      <c r="B633" s="90"/>
      <c r="C633" s="34"/>
      <c r="D633" s="54"/>
      <c r="E633" s="53"/>
      <c r="F633" s="34"/>
      <c r="G633" s="53"/>
    </row>
    <row r="634" spans="1:7" ht="16.5">
      <c r="A634" s="50"/>
      <c r="B634" s="90"/>
      <c r="C634" s="34"/>
      <c r="D634" s="54"/>
      <c r="E634" s="53"/>
      <c r="F634" s="34"/>
      <c r="G634" s="53"/>
    </row>
    <row r="635" spans="1:7" ht="16.5">
      <c r="A635" s="50"/>
      <c r="B635" s="90"/>
      <c r="C635" s="34"/>
      <c r="D635" s="54"/>
      <c r="E635" s="53"/>
      <c r="F635" s="34"/>
      <c r="G635" s="53"/>
    </row>
    <row r="636" spans="1:7" ht="16.5">
      <c r="A636" s="50"/>
      <c r="B636" s="90"/>
      <c r="C636" s="34"/>
      <c r="D636" s="54"/>
      <c r="E636" s="53"/>
      <c r="F636" s="34"/>
      <c r="G636" s="53"/>
    </row>
    <row r="637" spans="1:7" ht="16.5">
      <c r="A637" s="50"/>
      <c r="B637" s="90"/>
      <c r="C637" s="34"/>
      <c r="D637" s="54"/>
      <c r="E637" s="53"/>
      <c r="F637" s="34"/>
      <c r="G637" s="53"/>
    </row>
    <row r="638" spans="1:7" ht="16.5">
      <c r="A638" s="50"/>
      <c r="B638" s="90"/>
      <c r="C638" s="34"/>
      <c r="D638" s="54"/>
      <c r="E638" s="53"/>
      <c r="F638" s="34"/>
      <c r="G638" s="53"/>
    </row>
    <row r="639" spans="1:7" ht="16.5">
      <c r="A639" s="50"/>
      <c r="B639" s="90"/>
      <c r="C639" s="34"/>
      <c r="D639" s="54"/>
      <c r="E639" s="53"/>
      <c r="F639" s="34"/>
      <c r="G639" s="53"/>
    </row>
    <row r="640" spans="1:7" ht="16.5">
      <c r="A640" s="50"/>
      <c r="B640" s="90"/>
      <c r="C640" s="34"/>
      <c r="D640" s="54"/>
      <c r="E640" s="53"/>
      <c r="F640" s="34"/>
      <c r="G640" s="53"/>
    </row>
    <row r="641" spans="1:7" ht="16.5">
      <c r="A641" s="50"/>
      <c r="B641" s="90"/>
      <c r="C641" s="34"/>
      <c r="D641" s="54"/>
      <c r="E641" s="53"/>
      <c r="F641" s="34"/>
      <c r="G641" s="53"/>
    </row>
    <row r="642" spans="1:7" ht="16.5">
      <c r="A642" s="50"/>
      <c r="B642" s="90"/>
      <c r="C642" s="34"/>
      <c r="D642" s="54"/>
      <c r="E642" s="53"/>
      <c r="F642" s="34"/>
      <c r="G642" s="53"/>
    </row>
    <row r="643" spans="1:7" ht="16.5">
      <c r="A643" s="50"/>
      <c r="B643" s="90"/>
      <c r="C643" s="34"/>
      <c r="D643" s="54"/>
      <c r="E643" s="53"/>
      <c r="F643" s="34"/>
      <c r="G643" s="53"/>
    </row>
    <row r="644" spans="1:7" ht="16.5">
      <c r="A644" s="50"/>
      <c r="B644" s="90"/>
      <c r="C644" s="34"/>
      <c r="D644" s="54"/>
      <c r="E644" s="53"/>
      <c r="F644" s="34"/>
      <c r="G644" s="53"/>
    </row>
    <row r="645" spans="1:7" ht="16.5">
      <c r="A645" s="50"/>
      <c r="B645" s="90"/>
      <c r="C645" s="34"/>
      <c r="D645" s="54"/>
      <c r="E645" s="53"/>
      <c r="F645" s="34"/>
      <c r="G645" s="53"/>
    </row>
    <row r="646" spans="1:7" ht="16.5">
      <c r="A646" s="50"/>
      <c r="B646" s="90"/>
      <c r="C646" s="34"/>
      <c r="D646" s="54"/>
      <c r="E646" s="53"/>
      <c r="F646" s="34"/>
      <c r="G646" s="53"/>
    </row>
    <row r="647" spans="1:7" ht="16.5">
      <c r="A647" s="50"/>
      <c r="B647" s="90"/>
      <c r="C647" s="34"/>
      <c r="D647" s="54"/>
      <c r="E647" s="53"/>
      <c r="F647" s="34"/>
      <c r="G647" s="53"/>
    </row>
    <row r="648" spans="1:7" ht="16.5">
      <c r="A648" s="50"/>
      <c r="B648" s="90"/>
      <c r="C648" s="34"/>
      <c r="D648" s="54"/>
      <c r="E648" s="53"/>
      <c r="F648" s="34"/>
      <c r="G648" s="53"/>
    </row>
    <row r="649" spans="1:7" ht="16.5">
      <c r="A649" s="50"/>
      <c r="B649" s="90"/>
      <c r="C649" s="34"/>
      <c r="D649" s="54"/>
      <c r="E649" s="53"/>
      <c r="F649" s="34"/>
      <c r="G649" s="53"/>
    </row>
    <row r="650" spans="1:7" ht="16.5">
      <c r="A650" s="50"/>
      <c r="B650" s="90"/>
      <c r="C650" s="34"/>
      <c r="D650" s="54"/>
      <c r="E650" s="53"/>
      <c r="F650" s="34"/>
      <c r="G650" s="53"/>
    </row>
    <row r="651" spans="1:7" ht="16.5">
      <c r="A651" s="50"/>
      <c r="B651" s="90"/>
      <c r="C651" s="34"/>
      <c r="D651" s="54"/>
      <c r="E651" s="53"/>
      <c r="F651" s="34"/>
      <c r="G651" s="53"/>
    </row>
    <row r="652" spans="1:7" ht="16.5">
      <c r="A652" s="50"/>
      <c r="B652" s="90"/>
      <c r="C652" s="34"/>
      <c r="D652" s="54"/>
      <c r="E652" s="53"/>
      <c r="F652" s="34"/>
      <c r="G652" s="53"/>
    </row>
    <row r="653" spans="1:7" ht="16.5">
      <c r="A653" s="50"/>
      <c r="B653" s="90"/>
      <c r="C653" s="34"/>
      <c r="D653" s="54"/>
      <c r="E653" s="53"/>
      <c r="F653" s="34"/>
      <c r="G653" s="53"/>
    </row>
    <row r="654" spans="1:7" ht="16.5">
      <c r="A654" s="50"/>
      <c r="B654" s="90"/>
      <c r="C654" s="34"/>
      <c r="D654" s="54"/>
      <c r="E654" s="53"/>
      <c r="F654" s="34"/>
      <c r="G654" s="53"/>
    </row>
    <row r="655" spans="1:7" ht="16.5">
      <c r="A655" s="50"/>
      <c r="B655" s="90"/>
      <c r="C655" s="34"/>
      <c r="D655" s="54"/>
      <c r="E655" s="53"/>
      <c r="F655" s="34"/>
      <c r="G655" s="53"/>
    </row>
    <row r="656" spans="1:7" ht="16.5">
      <c r="A656" s="50"/>
      <c r="B656" s="90"/>
      <c r="C656" s="34"/>
      <c r="D656" s="54"/>
      <c r="E656" s="53"/>
      <c r="F656" s="34"/>
      <c r="G656" s="53"/>
    </row>
    <row r="657" spans="1:7" ht="16.5">
      <c r="A657" s="50"/>
      <c r="B657" s="90"/>
      <c r="C657" s="34"/>
      <c r="D657" s="54"/>
      <c r="E657" s="53"/>
      <c r="F657" s="34"/>
      <c r="G657" s="53"/>
    </row>
    <row r="658" spans="1:7" ht="16.5">
      <c r="A658" s="50"/>
      <c r="B658" s="90"/>
      <c r="C658" s="34"/>
      <c r="D658" s="54"/>
      <c r="E658" s="53"/>
      <c r="F658" s="34"/>
      <c r="G658" s="53"/>
    </row>
    <row r="659" spans="1:7" ht="16.5">
      <c r="A659" s="50"/>
      <c r="B659" s="90"/>
      <c r="C659" s="34"/>
      <c r="D659" s="54"/>
      <c r="E659" s="53"/>
      <c r="F659" s="34"/>
      <c r="G659" s="53"/>
    </row>
    <row r="660" spans="1:7" ht="16.5">
      <c r="A660" s="50"/>
      <c r="B660" s="90"/>
      <c r="C660" s="34"/>
      <c r="D660" s="54"/>
      <c r="E660" s="53"/>
      <c r="F660" s="34"/>
      <c r="G660" s="53"/>
    </row>
    <row r="661" spans="1:7" ht="16.5">
      <c r="A661" s="50"/>
      <c r="B661" s="90"/>
      <c r="C661" s="34"/>
      <c r="D661" s="54"/>
      <c r="E661" s="53"/>
      <c r="F661" s="34"/>
      <c r="G661" s="53"/>
    </row>
    <row r="662" spans="1:7" ht="16.5">
      <c r="A662" s="50"/>
      <c r="B662" s="90"/>
      <c r="C662" s="34"/>
      <c r="D662" s="54"/>
      <c r="E662" s="53"/>
      <c r="F662" s="34"/>
      <c r="G662" s="53"/>
    </row>
    <row r="663" spans="1:7" ht="16.5">
      <c r="A663" s="50"/>
      <c r="B663" s="90"/>
      <c r="C663" s="34"/>
      <c r="D663" s="54"/>
      <c r="E663" s="53"/>
      <c r="F663" s="34"/>
      <c r="G663" s="53"/>
    </row>
    <row r="664" spans="1:7" ht="16.5">
      <c r="A664" s="50"/>
      <c r="B664" s="90"/>
      <c r="C664" s="34"/>
      <c r="D664" s="54"/>
      <c r="E664" s="53"/>
      <c r="F664" s="34"/>
      <c r="G664" s="53"/>
    </row>
    <row r="665" spans="1:7" ht="16.5">
      <c r="A665" s="50"/>
      <c r="B665" s="90"/>
      <c r="C665" s="34"/>
      <c r="D665" s="54"/>
      <c r="E665" s="53"/>
      <c r="F665" s="34"/>
      <c r="G665" s="53"/>
    </row>
    <row r="666" spans="1:7" ht="16.5">
      <c r="A666" s="50"/>
      <c r="B666" s="90"/>
      <c r="C666" s="34"/>
      <c r="D666" s="54"/>
      <c r="E666" s="53"/>
      <c r="F666" s="34"/>
      <c r="G666" s="53"/>
    </row>
    <row r="667" spans="1:7" ht="16.5">
      <c r="A667" s="50"/>
      <c r="B667" s="90"/>
      <c r="C667" s="34"/>
      <c r="D667" s="54"/>
      <c r="E667" s="53"/>
      <c r="F667" s="34"/>
      <c r="G667" s="53"/>
    </row>
    <row r="668" spans="1:7" ht="16.5">
      <c r="A668" s="50"/>
      <c r="B668" s="90"/>
      <c r="C668" s="34"/>
      <c r="D668" s="54"/>
      <c r="E668" s="53"/>
      <c r="F668" s="34"/>
      <c r="G668" s="53"/>
    </row>
    <row r="669" spans="1:7" ht="16.5">
      <c r="A669" s="50"/>
      <c r="B669" s="90"/>
      <c r="C669" s="34"/>
      <c r="D669" s="54"/>
      <c r="E669" s="53"/>
      <c r="F669" s="34"/>
      <c r="G669" s="53"/>
    </row>
    <row r="670" spans="1:7" ht="16.5">
      <c r="A670" s="50"/>
      <c r="B670" s="90"/>
      <c r="C670" s="34"/>
      <c r="D670" s="54"/>
      <c r="E670" s="53"/>
      <c r="F670" s="34"/>
      <c r="G670" s="53"/>
    </row>
    <row r="671" spans="1:7" ht="16.5">
      <c r="A671" s="50"/>
      <c r="B671" s="90"/>
      <c r="C671" s="34"/>
      <c r="D671" s="54"/>
      <c r="E671" s="53"/>
      <c r="F671" s="34"/>
      <c r="G671" s="53"/>
    </row>
    <row r="672" spans="1:7" ht="16.5">
      <c r="A672" s="50"/>
      <c r="B672" s="90"/>
      <c r="C672" s="34"/>
      <c r="D672" s="54"/>
      <c r="E672" s="53"/>
      <c r="F672" s="34"/>
      <c r="G672" s="53"/>
    </row>
    <row r="673" spans="1:7" ht="16.5">
      <c r="A673" s="50"/>
      <c r="B673" s="90"/>
      <c r="C673" s="34"/>
      <c r="D673" s="54"/>
      <c r="E673" s="53"/>
      <c r="F673" s="34"/>
      <c r="G673" s="53"/>
    </row>
    <row r="674" spans="1:7" ht="16.5">
      <c r="A674" s="50"/>
      <c r="B674" s="90"/>
      <c r="C674" s="34"/>
      <c r="D674" s="54"/>
      <c r="E674" s="53"/>
      <c r="F674" s="34"/>
      <c r="G674" s="53"/>
    </row>
    <row r="675" spans="1:7" ht="16.5">
      <c r="A675" s="50"/>
      <c r="B675" s="90"/>
      <c r="C675" s="34"/>
      <c r="D675" s="54"/>
      <c r="E675" s="53"/>
      <c r="F675" s="34"/>
      <c r="G675" s="53"/>
    </row>
    <row r="676" spans="1:7" ht="16.5">
      <c r="A676" s="50"/>
      <c r="B676" s="90"/>
      <c r="C676" s="34"/>
      <c r="D676" s="54"/>
      <c r="E676" s="53"/>
      <c r="F676" s="34"/>
      <c r="G676" s="53"/>
    </row>
    <row r="677" spans="1:7" ht="16.5">
      <c r="A677" s="50"/>
      <c r="B677" s="90"/>
      <c r="C677" s="34"/>
      <c r="D677" s="54"/>
      <c r="E677" s="53"/>
      <c r="F677" s="34"/>
      <c r="G677" s="53"/>
    </row>
    <row r="678" spans="1:7" ht="16.5">
      <c r="A678" s="50"/>
      <c r="B678" s="90"/>
      <c r="C678" s="34"/>
      <c r="D678" s="54"/>
      <c r="E678" s="53"/>
      <c r="F678" s="34"/>
      <c r="G678" s="53"/>
    </row>
    <row r="679" spans="1:7" ht="16.5">
      <c r="A679" s="50"/>
      <c r="B679" s="90"/>
      <c r="C679" s="34"/>
      <c r="D679" s="54"/>
      <c r="E679" s="53"/>
      <c r="F679" s="34"/>
      <c r="G679" s="53"/>
    </row>
    <row r="680" spans="1:7" ht="16.5">
      <c r="A680" s="50"/>
      <c r="B680" s="90"/>
      <c r="C680" s="34"/>
      <c r="D680" s="54"/>
      <c r="E680" s="53"/>
      <c r="F680" s="34"/>
      <c r="G680" s="53"/>
    </row>
    <row r="681" spans="1:7" ht="16.5">
      <c r="A681" s="50"/>
      <c r="B681" s="90"/>
      <c r="C681" s="34"/>
      <c r="D681" s="54"/>
      <c r="E681" s="53"/>
      <c r="F681" s="34"/>
      <c r="G681" s="53"/>
    </row>
    <row r="682" spans="1:7" ht="16.5">
      <c r="A682" s="50"/>
      <c r="B682" s="90"/>
      <c r="C682" s="34"/>
      <c r="D682" s="54"/>
      <c r="E682" s="53"/>
      <c r="F682" s="34"/>
      <c r="G682" s="53"/>
    </row>
    <row r="683" spans="1:7" ht="16.5">
      <c r="A683" s="50"/>
      <c r="B683" s="90"/>
      <c r="C683" s="34"/>
      <c r="D683" s="54"/>
      <c r="E683" s="53"/>
      <c r="F683" s="34"/>
      <c r="G683" s="53"/>
    </row>
    <row r="684" spans="1:7" ht="16.5">
      <c r="A684" s="50"/>
      <c r="B684" s="90"/>
      <c r="C684" s="34"/>
      <c r="D684" s="54"/>
      <c r="E684" s="53"/>
      <c r="F684" s="34"/>
      <c r="G684" s="53"/>
    </row>
    <row r="685" spans="1:7" ht="16.5">
      <c r="A685" s="50"/>
      <c r="B685" s="90"/>
      <c r="C685" s="34"/>
      <c r="D685" s="54"/>
      <c r="E685" s="53"/>
      <c r="F685" s="34"/>
      <c r="G685" s="53"/>
    </row>
    <row r="686" spans="1:7" ht="16.5">
      <c r="A686" s="50"/>
      <c r="B686" s="90"/>
      <c r="C686" s="34"/>
      <c r="D686" s="54"/>
      <c r="E686" s="53"/>
      <c r="F686" s="34"/>
      <c r="G686" s="53"/>
    </row>
    <row r="687" spans="1:7" ht="16.5">
      <c r="A687" s="50"/>
      <c r="B687" s="90"/>
      <c r="C687" s="34"/>
      <c r="D687" s="54"/>
      <c r="E687" s="53"/>
      <c r="F687" s="34"/>
      <c r="G687" s="53"/>
    </row>
    <row r="688" spans="1:7" ht="16.5">
      <c r="A688" s="50"/>
      <c r="B688" s="90"/>
      <c r="C688" s="34"/>
      <c r="D688" s="54"/>
      <c r="E688" s="53"/>
      <c r="F688" s="34"/>
      <c r="G688" s="53"/>
    </row>
    <row r="689" spans="1:7" ht="16.5">
      <c r="A689" s="50"/>
      <c r="B689" s="90"/>
      <c r="C689" s="34"/>
      <c r="D689" s="54"/>
      <c r="E689" s="53"/>
      <c r="F689" s="34"/>
      <c r="G689" s="53"/>
    </row>
    <row r="690" spans="1:7" ht="16.5">
      <c r="A690" s="50"/>
      <c r="B690" s="90"/>
      <c r="C690" s="34"/>
      <c r="D690" s="54"/>
      <c r="E690" s="53"/>
      <c r="F690" s="34"/>
      <c r="G690" s="53"/>
    </row>
    <row r="691" spans="1:7" ht="16.5">
      <c r="A691" s="50"/>
      <c r="B691" s="90"/>
      <c r="C691" s="34"/>
      <c r="D691" s="54"/>
      <c r="E691" s="53"/>
      <c r="F691" s="34"/>
      <c r="G691" s="53"/>
    </row>
    <row r="692" spans="1:7" ht="16.5">
      <c r="A692" s="50"/>
      <c r="B692" s="90"/>
      <c r="C692" s="34"/>
      <c r="D692" s="54"/>
      <c r="E692" s="53"/>
      <c r="F692" s="34"/>
      <c r="G692" s="53"/>
    </row>
    <row r="693" spans="1:7" ht="16.5">
      <c r="A693" s="50"/>
      <c r="B693" s="90"/>
      <c r="C693" s="34"/>
      <c r="D693" s="54"/>
      <c r="E693" s="53"/>
      <c r="F693" s="34"/>
      <c r="G693" s="53"/>
    </row>
    <row r="694" spans="1:7" ht="16.5">
      <c r="A694" s="50"/>
      <c r="B694" s="90"/>
      <c r="C694" s="34"/>
      <c r="D694" s="54"/>
      <c r="E694" s="53"/>
      <c r="F694" s="34"/>
      <c r="G694" s="53"/>
    </row>
    <row r="695" spans="1:7" ht="16.5">
      <c r="A695" s="50"/>
      <c r="B695" s="90"/>
      <c r="C695" s="34"/>
      <c r="D695" s="54"/>
      <c r="E695" s="53"/>
      <c r="F695" s="34"/>
      <c r="G695" s="53"/>
    </row>
    <row r="696" spans="1:7" ht="16.5">
      <c r="A696" s="50"/>
      <c r="B696" s="90"/>
      <c r="C696" s="34"/>
      <c r="D696" s="54"/>
      <c r="E696" s="53"/>
      <c r="F696" s="34"/>
      <c r="G696" s="53"/>
    </row>
    <row r="697" spans="1:7" ht="16.5">
      <c r="A697" s="50"/>
      <c r="B697" s="90"/>
      <c r="C697" s="34"/>
      <c r="D697" s="54"/>
      <c r="E697" s="53"/>
      <c r="F697" s="34"/>
      <c r="G697" s="53"/>
    </row>
    <row r="698" spans="1:7" ht="16.5">
      <c r="A698" s="50"/>
      <c r="B698" s="90"/>
      <c r="C698" s="34"/>
      <c r="D698" s="54"/>
      <c r="E698" s="53"/>
      <c r="F698" s="34"/>
      <c r="G698" s="53"/>
    </row>
    <row r="699" spans="1:7" ht="16.5">
      <c r="A699" s="50"/>
      <c r="B699" s="90"/>
      <c r="C699" s="34"/>
      <c r="D699" s="54"/>
      <c r="E699" s="53"/>
      <c r="F699" s="34"/>
      <c r="G699" s="53"/>
    </row>
    <row r="700" spans="1:7" ht="16.5">
      <c r="A700" s="50"/>
      <c r="B700" s="90"/>
      <c r="C700" s="34"/>
      <c r="D700" s="54"/>
      <c r="E700" s="53"/>
      <c r="F700" s="34"/>
      <c r="G700" s="53"/>
    </row>
    <row r="701" spans="1:7" ht="16.5">
      <c r="A701" s="50"/>
      <c r="B701" s="90"/>
      <c r="C701" s="34"/>
      <c r="D701" s="54"/>
      <c r="E701" s="53"/>
      <c r="F701" s="34"/>
      <c r="G701" s="53"/>
    </row>
    <row r="702" spans="1:7" ht="16.5">
      <c r="A702" s="50"/>
      <c r="B702" s="90"/>
      <c r="C702" s="34"/>
      <c r="D702" s="54"/>
      <c r="E702" s="53"/>
      <c r="F702" s="34"/>
      <c r="G702" s="53"/>
    </row>
    <row r="703" spans="1:7" ht="16.5">
      <c r="A703" s="50"/>
      <c r="B703" s="90"/>
      <c r="C703" s="34"/>
      <c r="D703" s="54"/>
      <c r="E703" s="53"/>
      <c r="F703" s="34"/>
      <c r="G703" s="53"/>
    </row>
    <row r="704" spans="1:7" ht="16.5">
      <c r="A704" s="50"/>
      <c r="B704" s="90"/>
      <c r="C704" s="34"/>
      <c r="D704" s="54"/>
      <c r="E704" s="53"/>
      <c r="F704" s="34"/>
      <c r="G704" s="53"/>
    </row>
    <row r="705" spans="1:7" ht="16.5">
      <c r="A705" s="50"/>
      <c r="B705" s="90"/>
      <c r="C705" s="34"/>
      <c r="D705" s="54"/>
      <c r="E705" s="53"/>
      <c r="F705" s="34"/>
      <c r="G705" s="53"/>
    </row>
    <row r="706" spans="1:7" ht="16.5">
      <c r="A706" s="50"/>
      <c r="B706" s="90"/>
      <c r="C706" s="34"/>
      <c r="D706" s="54"/>
      <c r="E706" s="53"/>
      <c r="F706" s="34"/>
      <c r="G706" s="53"/>
    </row>
    <row r="707" spans="1:7" ht="16.5">
      <c r="A707" s="50"/>
      <c r="B707" s="90"/>
      <c r="C707" s="34"/>
      <c r="D707" s="54"/>
      <c r="E707" s="53"/>
      <c r="F707" s="34"/>
      <c r="G707" s="53"/>
    </row>
    <row r="708" spans="1:7" ht="16.5">
      <c r="A708" s="50"/>
      <c r="B708" s="90"/>
      <c r="C708" s="34"/>
      <c r="D708" s="54"/>
      <c r="E708" s="53"/>
      <c r="F708" s="34"/>
      <c r="G708" s="53"/>
    </row>
    <row r="709" spans="1:7" ht="16.5">
      <c r="A709" s="50"/>
      <c r="B709" s="90"/>
      <c r="C709" s="34"/>
      <c r="D709" s="54"/>
      <c r="E709" s="53"/>
      <c r="F709" s="34"/>
      <c r="G709" s="53"/>
    </row>
    <row r="710" spans="1:7" ht="16.5">
      <c r="A710" s="50"/>
      <c r="B710" s="90"/>
      <c r="C710" s="34"/>
      <c r="D710" s="54"/>
      <c r="E710" s="53"/>
      <c r="F710" s="34"/>
      <c r="G710" s="53"/>
    </row>
    <row r="711" spans="1:7" ht="16.5">
      <c r="A711" s="50"/>
      <c r="B711" s="90"/>
      <c r="C711" s="34"/>
      <c r="D711" s="54"/>
      <c r="E711" s="53"/>
      <c r="F711" s="34"/>
      <c r="G711" s="53"/>
    </row>
    <row r="712" spans="1:7" ht="16.5">
      <c r="A712" s="50"/>
      <c r="B712" s="90"/>
      <c r="C712" s="34"/>
      <c r="D712" s="54"/>
      <c r="E712" s="53"/>
      <c r="F712" s="34"/>
      <c r="G712" s="53"/>
    </row>
    <row r="713" spans="1:7" ht="16.5">
      <c r="A713" s="50"/>
      <c r="B713" s="90"/>
      <c r="C713" s="34"/>
      <c r="D713" s="54"/>
      <c r="E713" s="53"/>
      <c r="F713" s="34"/>
      <c r="G713" s="53"/>
    </row>
    <row r="714" spans="1:7" ht="16.5">
      <c r="A714" s="50"/>
      <c r="B714" s="90"/>
      <c r="C714" s="34"/>
      <c r="D714" s="54"/>
      <c r="E714" s="53"/>
      <c r="F714" s="34"/>
      <c r="G714" s="53"/>
    </row>
    <row r="715" spans="1:7" ht="16.5">
      <c r="A715" s="50"/>
      <c r="B715" s="90"/>
      <c r="C715" s="34"/>
      <c r="D715" s="54"/>
      <c r="E715" s="53"/>
      <c r="F715" s="34"/>
      <c r="G715" s="53"/>
    </row>
    <row r="716" spans="1:7" ht="16.5">
      <c r="A716" s="50"/>
      <c r="B716" s="90"/>
      <c r="C716" s="34"/>
      <c r="D716" s="54"/>
      <c r="E716" s="53"/>
      <c r="F716" s="34"/>
      <c r="G716" s="53"/>
    </row>
    <row r="717" spans="1:7" ht="16.5">
      <c r="A717" s="50"/>
      <c r="B717" s="90"/>
      <c r="C717" s="34"/>
      <c r="D717" s="54"/>
      <c r="E717" s="53"/>
      <c r="F717" s="34"/>
      <c r="G717" s="53"/>
    </row>
    <row r="718" spans="1:7" ht="16.5">
      <c r="A718" s="50"/>
      <c r="B718" s="90"/>
      <c r="C718" s="34"/>
      <c r="D718" s="54"/>
      <c r="E718" s="53"/>
      <c r="F718" s="34"/>
      <c r="G718" s="53"/>
    </row>
    <row r="719" spans="1:7" ht="16.5">
      <c r="A719" s="50"/>
      <c r="B719" s="90"/>
      <c r="C719" s="34"/>
      <c r="D719" s="54"/>
      <c r="E719" s="53"/>
      <c r="F719" s="34"/>
      <c r="G719" s="53"/>
    </row>
    <row r="720" spans="1:7" ht="16.5">
      <c r="A720" s="50"/>
      <c r="B720" s="90"/>
      <c r="C720" s="34"/>
      <c r="D720" s="54"/>
      <c r="E720" s="53"/>
      <c r="F720" s="34"/>
      <c r="G720" s="53"/>
    </row>
    <row r="721" spans="1:12" ht="16.5">
      <c r="A721" s="50"/>
      <c r="B721" s="90"/>
      <c r="C721" s="34"/>
      <c r="D721" s="54"/>
      <c r="E721" s="53"/>
      <c r="F721" s="34"/>
      <c r="G721" s="53"/>
    </row>
    <row r="722" spans="1:12" ht="16.5">
      <c r="A722" s="50"/>
      <c r="B722" s="90"/>
      <c r="C722" s="34"/>
      <c r="D722" s="54"/>
      <c r="E722" s="53"/>
      <c r="F722" s="34"/>
      <c r="G722" s="53"/>
    </row>
    <row r="723" spans="1:12" ht="16.5">
      <c r="A723" s="50"/>
      <c r="B723" s="90"/>
      <c r="C723" s="34"/>
      <c r="D723" s="54"/>
      <c r="E723" s="53"/>
      <c r="F723" s="34"/>
      <c r="G723" s="53"/>
    </row>
    <row r="724" spans="1:12" ht="16.5">
      <c r="A724" s="50"/>
      <c r="B724" s="90"/>
      <c r="C724" s="34"/>
      <c r="D724" s="54"/>
      <c r="E724" s="53"/>
      <c r="F724" s="34"/>
      <c r="G724" s="53"/>
    </row>
    <row r="725" spans="1:12" ht="16.5">
      <c r="A725" s="50"/>
      <c r="B725" s="90"/>
      <c r="C725" s="34"/>
      <c r="D725" s="54"/>
      <c r="E725" s="53"/>
      <c r="F725" s="34"/>
      <c r="G725" s="53"/>
    </row>
    <row r="726" spans="1:12" ht="16.5">
      <c r="A726" s="50"/>
      <c r="B726" s="90"/>
      <c r="C726" s="34"/>
      <c r="D726" s="54"/>
      <c r="E726" s="53"/>
      <c r="F726" s="34"/>
      <c r="G726" s="53"/>
    </row>
    <row r="727" spans="1:12" ht="16.5">
      <c r="A727" s="50"/>
      <c r="B727" s="90"/>
      <c r="C727" s="34"/>
      <c r="D727" s="54"/>
      <c r="E727" s="53"/>
      <c r="F727" s="34"/>
      <c r="G727" s="53"/>
    </row>
    <row r="728" spans="1:12" ht="16.5">
      <c r="A728" s="50"/>
      <c r="B728" s="90"/>
      <c r="C728" s="34"/>
      <c r="D728" s="54"/>
      <c r="E728" s="53"/>
      <c r="F728" s="34"/>
      <c r="G728" s="53"/>
    </row>
    <row r="729" spans="1:12" ht="16.5">
      <c r="A729" s="50"/>
      <c r="B729" s="90"/>
      <c r="C729" s="34"/>
      <c r="D729" s="54"/>
      <c r="E729" s="53"/>
      <c r="F729" s="34"/>
      <c r="G729" s="53"/>
    </row>
    <row r="730" spans="1:12" ht="16.5">
      <c r="A730" s="50"/>
      <c r="B730" s="90"/>
      <c r="C730" s="34"/>
      <c r="D730" s="54"/>
      <c r="E730" s="53"/>
      <c r="F730" s="34"/>
      <c r="G730" s="53"/>
    </row>
    <row r="731" spans="1:12" ht="16.5">
      <c r="A731" s="50"/>
      <c r="B731" s="90"/>
      <c r="C731" s="34"/>
      <c r="D731" s="54"/>
      <c r="E731" s="53"/>
      <c r="F731" s="34"/>
      <c r="G731" s="53"/>
    </row>
    <row r="732" spans="1:12" ht="16.5">
      <c r="A732" s="50"/>
      <c r="B732" s="90"/>
      <c r="C732" s="34"/>
      <c r="D732" s="54"/>
      <c r="E732" s="53"/>
      <c r="F732" s="34"/>
      <c r="G732" s="53"/>
    </row>
    <row r="733" spans="1:12" ht="16.5">
      <c r="A733" s="50"/>
      <c r="B733" s="90"/>
      <c r="C733" s="34"/>
      <c r="D733" s="54"/>
      <c r="E733" s="53"/>
      <c r="F733" s="34"/>
      <c r="G733" s="53"/>
    </row>
    <row r="734" spans="1:12" s="138" customFormat="1" ht="16.5">
      <c r="A734" s="135"/>
      <c r="B734" s="134"/>
      <c r="C734" s="136"/>
      <c r="D734" s="159"/>
      <c r="E734" s="80"/>
      <c r="F734" s="136"/>
      <c r="G734" s="80"/>
      <c r="H734" s="210"/>
      <c r="I734" s="148"/>
      <c r="J734" s="148"/>
      <c r="K734" s="148"/>
      <c r="L734" s="148"/>
    </row>
    <row r="735" spans="1:12" ht="16.5">
      <c r="A735" s="50"/>
      <c r="B735" s="90"/>
      <c r="C735" s="34"/>
      <c r="D735" s="54"/>
      <c r="E735" s="53"/>
      <c r="F735" s="34"/>
      <c r="G735" s="53"/>
    </row>
    <row r="736" spans="1:12" ht="16.5">
      <c r="A736" s="50"/>
      <c r="B736" s="90"/>
      <c r="C736" s="34"/>
      <c r="D736" s="54"/>
      <c r="E736" s="53"/>
      <c r="F736" s="34"/>
      <c r="G736" s="53"/>
    </row>
    <row r="737" spans="1:7" ht="16.5">
      <c r="A737" s="50"/>
      <c r="B737" s="90"/>
      <c r="C737" s="34"/>
      <c r="D737" s="54"/>
      <c r="E737" s="53"/>
      <c r="F737" s="34"/>
      <c r="G737" s="53"/>
    </row>
    <row r="738" spans="1:7" ht="16.5">
      <c r="A738" s="50"/>
      <c r="B738" s="90"/>
      <c r="C738" s="34"/>
      <c r="D738" s="54"/>
      <c r="E738" s="53"/>
      <c r="F738" s="34"/>
      <c r="G738" s="53"/>
    </row>
    <row r="739" spans="1:7" ht="16.5">
      <c r="A739" s="50"/>
      <c r="B739" s="90"/>
      <c r="C739" s="34"/>
      <c r="D739" s="54"/>
      <c r="E739" s="53"/>
      <c r="F739" s="34"/>
      <c r="G739" s="53"/>
    </row>
    <row r="740" spans="1:7" ht="16.5">
      <c r="A740" s="50"/>
      <c r="B740" s="90"/>
      <c r="C740" s="34"/>
      <c r="D740" s="54"/>
      <c r="E740" s="53"/>
      <c r="F740" s="34"/>
      <c r="G740" s="53"/>
    </row>
    <row r="741" spans="1:7" ht="16.5">
      <c r="A741" s="50"/>
      <c r="B741" s="90"/>
      <c r="C741" s="34"/>
      <c r="D741" s="54"/>
      <c r="E741" s="53"/>
      <c r="F741" s="34"/>
      <c r="G741" s="53"/>
    </row>
    <row r="742" spans="1:7" ht="16.5">
      <c r="A742" s="50"/>
      <c r="B742" s="90"/>
      <c r="C742" s="34"/>
      <c r="D742" s="54"/>
      <c r="E742" s="53"/>
      <c r="F742" s="34"/>
      <c r="G742" s="53"/>
    </row>
    <row r="743" spans="1:7" ht="16.5">
      <c r="A743" s="50"/>
      <c r="B743" s="90"/>
      <c r="C743" s="34"/>
      <c r="D743" s="54"/>
      <c r="E743" s="53"/>
      <c r="F743" s="34"/>
      <c r="G743" s="53"/>
    </row>
    <row r="744" spans="1:7" ht="16.5">
      <c r="A744" s="50"/>
      <c r="B744" s="90"/>
      <c r="C744" s="34"/>
      <c r="D744" s="54"/>
      <c r="E744" s="53"/>
      <c r="F744" s="34"/>
      <c r="G744" s="53"/>
    </row>
    <row r="745" spans="1:7" ht="16.5">
      <c r="A745" s="50"/>
      <c r="B745" s="90"/>
      <c r="C745" s="34"/>
      <c r="D745" s="54"/>
      <c r="E745" s="53"/>
      <c r="F745" s="34"/>
      <c r="G745" s="53"/>
    </row>
    <row r="746" spans="1:7" ht="16.5">
      <c r="A746" s="50"/>
      <c r="B746" s="90"/>
      <c r="C746" s="34"/>
      <c r="D746" s="54"/>
      <c r="E746" s="53"/>
      <c r="F746" s="34"/>
      <c r="G746" s="53"/>
    </row>
    <row r="747" spans="1:7" ht="16.5">
      <c r="A747" s="50"/>
      <c r="B747" s="90"/>
      <c r="C747" s="34"/>
      <c r="D747" s="54"/>
      <c r="E747" s="53"/>
      <c r="F747" s="34"/>
      <c r="G747" s="53"/>
    </row>
    <row r="748" spans="1:7" ht="16.5">
      <c r="A748" s="50"/>
      <c r="B748" s="90"/>
      <c r="C748" s="34"/>
      <c r="D748" s="54"/>
      <c r="E748" s="53"/>
      <c r="F748" s="34"/>
      <c r="G748" s="53"/>
    </row>
    <row r="749" spans="1:7" ht="16.5">
      <c r="A749" s="50"/>
      <c r="B749" s="90"/>
      <c r="C749" s="34"/>
      <c r="D749" s="54"/>
      <c r="E749" s="53"/>
      <c r="F749" s="34"/>
      <c r="G749" s="53"/>
    </row>
    <row r="750" spans="1:7" ht="16.5">
      <c r="A750" s="50"/>
      <c r="B750" s="90"/>
      <c r="C750" s="34"/>
      <c r="D750" s="54"/>
      <c r="E750" s="53"/>
      <c r="F750" s="34"/>
      <c r="G750" s="53"/>
    </row>
    <row r="751" spans="1:7" ht="16.5">
      <c r="A751" s="50"/>
      <c r="B751" s="90"/>
      <c r="C751" s="34"/>
      <c r="D751" s="54"/>
      <c r="E751" s="53"/>
      <c r="F751" s="34"/>
      <c r="G751" s="53"/>
    </row>
    <row r="752" spans="1:7" ht="16.5">
      <c r="A752" s="50"/>
      <c r="B752" s="90"/>
      <c r="C752" s="34"/>
      <c r="D752" s="54"/>
      <c r="E752" s="53"/>
      <c r="F752" s="34"/>
      <c r="G752" s="53"/>
    </row>
    <row r="753" spans="1:7" ht="16.5">
      <c r="A753" s="50"/>
      <c r="B753" s="90"/>
      <c r="C753" s="34"/>
      <c r="D753" s="54"/>
      <c r="E753" s="53"/>
      <c r="F753" s="34"/>
      <c r="G753" s="53"/>
    </row>
    <row r="754" spans="1:7" ht="16.5">
      <c r="A754" s="50"/>
      <c r="B754" s="90"/>
      <c r="C754" s="34"/>
      <c r="D754" s="54"/>
      <c r="E754" s="53"/>
      <c r="F754" s="34"/>
      <c r="G754" s="53"/>
    </row>
    <row r="755" spans="1:7" ht="16.5">
      <c r="A755" s="50"/>
      <c r="B755" s="90"/>
      <c r="C755" s="34"/>
      <c r="D755" s="54"/>
      <c r="E755" s="53"/>
      <c r="F755" s="34"/>
      <c r="G755" s="53"/>
    </row>
    <row r="756" spans="1:7" ht="16.5">
      <c r="A756" s="50"/>
      <c r="B756" s="90"/>
      <c r="C756" s="34"/>
      <c r="D756" s="54"/>
      <c r="E756" s="53"/>
      <c r="F756" s="34"/>
      <c r="G756" s="53"/>
    </row>
    <row r="757" spans="1:7" ht="16.5">
      <c r="A757" s="50"/>
      <c r="B757" s="90"/>
      <c r="C757" s="34"/>
      <c r="D757" s="54"/>
      <c r="E757" s="53"/>
      <c r="F757" s="34"/>
      <c r="G757" s="53"/>
    </row>
    <row r="758" spans="1:7" ht="16.5">
      <c r="A758" s="50"/>
      <c r="B758" s="90"/>
      <c r="C758" s="34"/>
      <c r="D758" s="54"/>
      <c r="E758" s="53"/>
      <c r="F758" s="34"/>
      <c r="G758" s="53"/>
    </row>
    <row r="759" spans="1:7" ht="16.5">
      <c r="A759" s="50"/>
      <c r="B759" s="90"/>
      <c r="C759" s="34"/>
      <c r="D759" s="54"/>
      <c r="E759" s="53"/>
      <c r="F759" s="34"/>
      <c r="G759" s="53"/>
    </row>
    <row r="760" spans="1:7" ht="16.5">
      <c r="A760" s="50"/>
      <c r="B760" s="90"/>
      <c r="C760" s="34"/>
      <c r="D760" s="54"/>
      <c r="E760" s="53"/>
      <c r="F760" s="34"/>
      <c r="G760" s="53"/>
    </row>
    <row r="761" spans="1:7" ht="16.5">
      <c r="A761" s="50"/>
      <c r="B761" s="90"/>
      <c r="C761" s="34"/>
      <c r="D761" s="54"/>
      <c r="E761" s="53"/>
      <c r="F761" s="34"/>
      <c r="G761" s="53"/>
    </row>
    <row r="762" spans="1:7" ht="16.5">
      <c r="A762" s="50"/>
      <c r="B762" s="90"/>
      <c r="C762" s="34"/>
      <c r="D762" s="54"/>
      <c r="E762" s="53"/>
      <c r="F762" s="34"/>
      <c r="G762" s="53"/>
    </row>
    <row r="763" spans="1:7" ht="16.5">
      <c r="A763" s="50"/>
      <c r="B763" s="90"/>
      <c r="C763" s="34"/>
      <c r="D763" s="54"/>
      <c r="E763" s="53"/>
      <c r="F763" s="34"/>
      <c r="G763" s="53"/>
    </row>
    <row r="764" spans="1:7" ht="16.5">
      <c r="A764" s="50"/>
      <c r="B764" s="90"/>
      <c r="C764" s="34"/>
      <c r="D764" s="54"/>
      <c r="E764" s="53"/>
      <c r="F764" s="34"/>
      <c r="G764" s="53"/>
    </row>
    <row r="765" spans="1:7" ht="16.5">
      <c r="A765" s="50"/>
      <c r="B765" s="90"/>
      <c r="C765" s="34"/>
      <c r="D765" s="54"/>
      <c r="E765" s="53"/>
      <c r="F765" s="34"/>
      <c r="G765" s="53"/>
    </row>
    <row r="766" spans="1:7" ht="16.5">
      <c r="A766" s="50"/>
      <c r="B766" s="90"/>
      <c r="C766" s="34"/>
      <c r="D766" s="54"/>
      <c r="E766" s="53"/>
      <c r="F766" s="34"/>
      <c r="G766" s="53"/>
    </row>
    <row r="767" spans="1:7" ht="16.5">
      <c r="A767" s="50"/>
      <c r="B767" s="90"/>
      <c r="C767" s="34"/>
      <c r="D767" s="54"/>
      <c r="E767" s="53"/>
      <c r="F767" s="34"/>
      <c r="G767" s="53"/>
    </row>
    <row r="768" spans="1:7" ht="16.5">
      <c r="A768" s="50"/>
      <c r="B768" s="90"/>
      <c r="C768" s="34"/>
      <c r="D768" s="54"/>
      <c r="E768" s="53"/>
      <c r="F768" s="34"/>
      <c r="G768" s="53"/>
    </row>
    <row r="769" spans="1:7" ht="16.5">
      <c r="A769" s="50"/>
      <c r="B769" s="90"/>
      <c r="C769" s="34"/>
      <c r="D769" s="54"/>
      <c r="E769" s="53"/>
      <c r="F769" s="34"/>
      <c r="G769" s="53"/>
    </row>
    <row r="770" spans="1:7" ht="16.5">
      <c r="A770" s="50"/>
      <c r="B770" s="90"/>
      <c r="C770" s="34"/>
      <c r="D770" s="54"/>
      <c r="E770" s="53"/>
      <c r="F770" s="34"/>
      <c r="G770" s="53"/>
    </row>
    <row r="771" spans="1:7" ht="16.5">
      <c r="A771" s="50"/>
      <c r="B771" s="90"/>
      <c r="C771" s="34"/>
      <c r="D771" s="54"/>
      <c r="E771" s="53"/>
      <c r="F771" s="34"/>
      <c r="G771" s="53"/>
    </row>
    <row r="772" spans="1:7" ht="16.5">
      <c r="A772" s="50"/>
      <c r="B772" s="90"/>
      <c r="C772" s="34"/>
      <c r="D772" s="54"/>
      <c r="E772" s="53"/>
      <c r="F772" s="34"/>
      <c r="G772" s="53"/>
    </row>
    <row r="773" spans="1:7" ht="16.5">
      <c r="A773" s="50"/>
      <c r="B773" s="90"/>
      <c r="C773" s="34"/>
      <c r="D773" s="54"/>
      <c r="E773" s="53"/>
      <c r="F773" s="34"/>
      <c r="G773" s="53"/>
    </row>
    <row r="774" spans="1:7" ht="16.5">
      <c r="A774" s="50"/>
      <c r="B774" s="90"/>
      <c r="C774" s="34"/>
      <c r="D774" s="54"/>
      <c r="E774" s="53"/>
      <c r="F774" s="34"/>
      <c r="G774" s="53"/>
    </row>
    <row r="775" spans="1:7" ht="16.5">
      <c r="A775" s="50"/>
      <c r="B775" s="90"/>
      <c r="C775" s="34"/>
      <c r="D775" s="54"/>
      <c r="E775" s="53"/>
      <c r="F775" s="34"/>
      <c r="G775" s="53"/>
    </row>
    <row r="776" spans="1:7" ht="16.5">
      <c r="A776" s="50"/>
      <c r="B776" s="90"/>
      <c r="C776" s="34"/>
      <c r="D776" s="54"/>
      <c r="E776" s="53"/>
      <c r="F776" s="34"/>
      <c r="G776" s="53"/>
    </row>
    <row r="777" spans="1:7" ht="16.5">
      <c r="A777" s="50"/>
      <c r="B777" s="90"/>
      <c r="C777" s="34"/>
      <c r="D777" s="54"/>
      <c r="E777" s="53"/>
      <c r="F777" s="34"/>
      <c r="G777" s="53"/>
    </row>
    <row r="778" spans="1:7" ht="16.5">
      <c r="A778" s="50"/>
      <c r="B778" s="90"/>
      <c r="C778" s="34"/>
      <c r="D778" s="54"/>
      <c r="E778" s="53"/>
      <c r="F778" s="34"/>
      <c r="G778" s="53"/>
    </row>
    <row r="779" spans="1:7" ht="16.5">
      <c r="A779" s="50"/>
      <c r="B779" s="90"/>
      <c r="C779" s="34"/>
      <c r="D779" s="54"/>
      <c r="E779" s="53"/>
      <c r="F779" s="34"/>
      <c r="G779" s="53"/>
    </row>
    <row r="780" spans="1:7" ht="16.5">
      <c r="A780" s="50"/>
      <c r="B780" s="90"/>
      <c r="C780" s="34"/>
      <c r="D780" s="54"/>
      <c r="E780" s="53"/>
      <c r="F780" s="34"/>
      <c r="G780" s="53"/>
    </row>
    <row r="781" spans="1:7" ht="16.5">
      <c r="A781" s="50"/>
      <c r="B781" s="90"/>
      <c r="C781" s="34"/>
      <c r="D781" s="54"/>
      <c r="E781" s="53"/>
      <c r="F781" s="34"/>
      <c r="G781" s="53"/>
    </row>
    <row r="782" spans="1:7" ht="16.5">
      <c r="A782" s="50"/>
      <c r="B782" s="90"/>
      <c r="C782" s="34"/>
      <c r="D782" s="54"/>
      <c r="E782" s="53"/>
      <c r="F782" s="34"/>
      <c r="G782" s="53"/>
    </row>
    <row r="783" spans="1:7" ht="16.5">
      <c r="A783" s="50"/>
      <c r="B783" s="90"/>
      <c r="C783" s="34"/>
      <c r="D783" s="54"/>
      <c r="E783" s="53"/>
      <c r="F783" s="34"/>
      <c r="G783" s="53"/>
    </row>
    <row r="784" spans="1:7" ht="16.5">
      <c r="A784" s="50"/>
      <c r="B784" s="90"/>
      <c r="C784" s="34"/>
      <c r="D784" s="54"/>
      <c r="E784" s="53"/>
      <c r="F784" s="34"/>
      <c r="G784" s="53"/>
    </row>
    <row r="785" spans="1:7" ht="16.5">
      <c r="A785" s="50"/>
      <c r="B785" s="90"/>
      <c r="C785" s="34"/>
      <c r="D785" s="54"/>
      <c r="E785" s="53"/>
      <c r="F785" s="34"/>
      <c r="G785" s="53"/>
    </row>
    <row r="786" spans="1:7" ht="16.5">
      <c r="A786" s="50"/>
      <c r="B786" s="90"/>
      <c r="C786" s="34"/>
      <c r="D786" s="54"/>
      <c r="E786" s="53"/>
      <c r="F786" s="34"/>
      <c r="G786" s="53"/>
    </row>
    <row r="787" spans="1:7" ht="16.5">
      <c r="A787" s="50"/>
      <c r="B787" s="90"/>
      <c r="C787" s="34"/>
      <c r="D787" s="54"/>
      <c r="E787" s="53"/>
      <c r="F787" s="34"/>
      <c r="G787" s="53"/>
    </row>
    <row r="788" spans="1:7" ht="16.5">
      <c r="A788" s="50"/>
      <c r="B788" s="90"/>
      <c r="C788" s="34"/>
      <c r="D788" s="54"/>
      <c r="E788" s="53"/>
      <c r="F788" s="34"/>
      <c r="G788" s="53"/>
    </row>
    <row r="789" spans="1:7" ht="16.5">
      <c r="A789" s="50"/>
      <c r="B789" s="90"/>
      <c r="C789" s="34"/>
      <c r="D789" s="54"/>
      <c r="E789" s="53"/>
      <c r="F789" s="34"/>
      <c r="G789" s="53"/>
    </row>
    <row r="790" spans="1:7" ht="16.5">
      <c r="A790" s="50"/>
      <c r="B790" s="90"/>
      <c r="C790" s="34"/>
      <c r="D790" s="54"/>
      <c r="E790" s="53"/>
      <c r="F790" s="34"/>
      <c r="G790" s="53"/>
    </row>
    <row r="791" spans="1:7" ht="16.5">
      <c r="A791" s="50"/>
      <c r="B791" s="90"/>
      <c r="C791" s="34"/>
      <c r="D791" s="54"/>
      <c r="E791" s="53"/>
      <c r="F791" s="34"/>
      <c r="G791" s="53"/>
    </row>
    <row r="792" spans="1:7" ht="16.5">
      <c r="A792" s="50"/>
      <c r="B792" s="90"/>
      <c r="C792" s="34"/>
      <c r="D792" s="54"/>
      <c r="E792" s="53"/>
      <c r="F792" s="34"/>
      <c r="G792" s="53"/>
    </row>
    <row r="793" spans="1:7" ht="16.5">
      <c r="A793" s="50"/>
      <c r="B793" s="90"/>
      <c r="C793" s="34"/>
      <c r="D793" s="54"/>
      <c r="E793" s="53"/>
      <c r="F793" s="34"/>
      <c r="G793" s="53"/>
    </row>
    <row r="794" spans="1:7" ht="16.5">
      <c r="A794" s="50"/>
      <c r="B794" s="90"/>
      <c r="C794" s="34"/>
      <c r="D794" s="54"/>
      <c r="E794" s="53"/>
      <c r="F794" s="34"/>
      <c r="G794" s="53"/>
    </row>
    <row r="795" spans="1:7" ht="16.5">
      <c r="A795" s="50"/>
      <c r="B795" s="90"/>
      <c r="C795" s="34"/>
      <c r="D795" s="54"/>
      <c r="E795" s="53"/>
      <c r="F795" s="34"/>
      <c r="G795" s="53"/>
    </row>
    <row r="796" spans="1:7" ht="16.5">
      <c r="A796" s="50"/>
      <c r="B796" s="90"/>
      <c r="C796" s="34"/>
      <c r="D796" s="54"/>
      <c r="E796" s="53"/>
      <c r="F796" s="34"/>
      <c r="G796" s="53"/>
    </row>
    <row r="797" spans="1:7" ht="16.5">
      <c r="A797" s="50"/>
      <c r="B797" s="90"/>
      <c r="C797" s="34"/>
      <c r="D797" s="54"/>
      <c r="E797" s="53"/>
      <c r="F797" s="34"/>
      <c r="G797" s="53"/>
    </row>
    <row r="798" spans="1:7" ht="16.5">
      <c r="A798" s="50"/>
      <c r="B798" s="90"/>
      <c r="C798" s="34"/>
      <c r="D798" s="54"/>
      <c r="E798" s="53"/>
      <c r="F798" s="34"/>
      <c r="G798" s="53"/>
    </row>
    <row r="799" spans="1:7" ht="16.5">
      <c r="A799" s="50"/>
      <c r="B799" s="90"/>
      <c r="C799" s="34"/>
      <c r="D799" s="54"/>
      <c r="E799" s="53"/>
      <c r="F799" s="34"/>
      <c r="G799" s="53"/>
    </row>
    <row r="800" spans="1:7" ht="16.5">
      <c r="A800" s="50"/>
      <c r="B800" s="90"/>
      <c r="C800" s="34"/>
      <c r="D800" s="54"/>
      <c r="E800" s="53"/>
      <c r="F800" s="34"/>
      <c r="G800" s="53"/>
    </row>
    <row r="801" spans="1:12" ht="16.5">
      <c r="A801" s="50"/>
      <c r="B801" s="90"/>
      <c r="C801" s="34"/>
      <c r="D801" s="54"/>
      <c r="E801" s="53"/>
      <c r="F801" s="34"/>
      <c r="G801" s="53"/>
    </row>
    <row r="802" spans="1:12" ht="16.5">
      <c r="A802" s="50"/>
      <c r="B802" s="90"/>
      <c r="C802" s="34"/>
      <c r="D802" s="54"/>
      <c r="E802" s="53"/>
      <c r="F802" s="34"/>
      <c r="G802" s="53"/>
    </row>
    <row r="803" spans="1:12" ht="16.5">
      <c r="A803" s="50"/>
      <c r="B803" s="90"/>
      <c r="C803" s="34"/>
      <c r="D803" s="54"/>
      <c r="E803" s="53"/>
      <c r="F803" s="34"/>
      <c r="G803" s="53"/>
    </row>
    <row r="804" spans="1:12" ht="16.5">
      <c r="A804" s="50"/>
      <c r="B804" s="90"/>
      <c r="C804" s="34"/>
      <c r="D804" s="54"/>
      <c r="E804" s="53"/>
      <c r="F804" s="34"/>
      <c r="G804" s="53"/>
    </row>
    <row r="805" spans="1:12" ht="16.5">
      <c r="A805" s="50"/>
      <c r="B805" s="90"/>
      <c r="C805" s="34"/>
      <c r="D805" s="54"/>
      <c r="E805" s="53"/>
      <c r="F805" s="34"/>
      <c r="G805" s="53"/>
    </row>
    <row r="806" spans="1:12" s="138" customFormat="1" ht="16.5">
      <c r="A806" s="135"/>
      <c r="B806" s="134"/>
      <c r="C806" s="136"/>
      <c r="D806" s="159"/>
      <c r="E806" s="80"/>
      <c r="F806" s="136"/>
      <c r="G806" s="80"/>
      <c r="H806" s="210"/>
      <c r="I806" s="148"/>
      <c r="J806" s="148"/>
      <c r="K806" s="148"/>
      <c r="L806" s="148"/>
    </row>
    <row r="807" spans="1:12" ht="16.5">
      <c r="A807" s="50"/>
      <c r="B807" s="90"/>
      <c r="C807" s="34"/>
      <c r="D807" s="54"/>
      <c r="E807" s="53"/>
      <c r="F807" s="34"/>
      <c r="G807" s="53"/>
    </row>
    <row r="808" spans="1:12" ht="16.5">
      <c r="A808" s="50"/>
      <c r="B808" s="90"/>
      <c r="C808" s="34"/>
      <c r="D808" s="54"/>
      <c r="E808" s="53"/>
      <c r="F808" s="34"/>
      <c r="G808" s="53"/>
    </row>
    <row r="809" spans="1:12" ht="16.5">
      <c r="A809" s="50"/>
      <c r="B809" s="90"/>
      <c r="C809" s="34"/>
      <c r="D809" s="54"/>
      <c r="E809" s="53"/>
      <c r="F809" s="34"/>
      <c r="G809" s="53"/>
    </row>
    <row r="810" spans="1:12" ht="16.5">
      <c r="A810" s="50"/>
      <c r="B810" s="90"/>
      <c r="C810" s="34"/>
      <c r="D810" s="54"/>
      <c r="E810" s="53"/>
      <c r="F810" s="34"/>
      <c r="G810" s="53"/>
    </row>
    <row r="811" spans="1:12" ht="16.5">
      <c r="A811" s="50"/>
      <c r="B811" s="90"/>
      <c r="C811" s="34"/>
      <c r="D811" s="54"/>
      <c r="E811" s="53"/>
      <c r="F811" s="34"/>
      <c r="G811" s="53"/>
    </row>
    <row r="812" spans="1:12" ht="16.5">
      <c r="A812" s="50"/>
      <c r="B812" s="90"/>
      <c r="C812" s="34"/>
      <c r="D812" s="54"/>
      <c r="E812" s="53"/>
      <c r="F812" s="34"/>
      <c r="G812" s="53"/>
    </row>
    <row r="813" spans="1:12" ht="16.5">
      <c r="A813" s="50"/>
      <c r="B813" s="90"/>
      <c r="C813" s="34"/>
      <c r="D813" s="54"/>
      <c r="E813" s="53"/>
      <c r="F813" s="34"/>
      <c r="G813" s="53"/>
    </row>
    <row r="814" spans="1:12" ht="16.5">
      <c r="A814" s="50"/>
      <c r="B814" s="90"/>
      <c r="C814" s="34"/>
      <c r="D814" s="54"/>
      <c r="E814" s="53"/>
      <c r="F814" s="34"/>
      <c r="G814" s="53"/>
    </row>
    <row r="815" spans="1:12" ht="16.5">
      <c r="A815" s="50"/>
      <c r="B815" s="90"/>
      <c r="C815" s="34"/>
      <c r="D815" s="54"/>
      <c r="E815" s="53"/>
      <c r="F815" s="34"/>
      <c r="G815" s="53"/>
    </row>
    <row r="816" spans="1:12" ht="16.5">
      <c r="A816" s="50"/>
      <c r="B816" s="90"/>
      <c r="C816" s="34"/>
      <c r="D816" s="54"/>
      <c r="E816" s="53"/>
      <c r="F816" s="34"/>
      <c r="G816" s="53"/>
    </row>
    <row r="817" spans="1:7" ht="16.5">
      <c r="A817" s="50"/>
      <c r="B817" s="90"/>
      <c r="C817" s="34"/>
      <c r="D817" s="54"/>
      <c r="E817" s="53"/>
      <c r="F817" s="34"/>
      <c r="G817" s="53"/>
    </row>
    <row r="818" spans="1:7" ht="16.5">
      <c r="A818" s="50"/>
      <c r="B818" s="90"/>
      <c r="C818" s="34"/>
      <c r="D818" s="54"/>
      <c r="E818" s="53"/>
      <c r="F818" s="34"/>
      <c r="G818" s="53"/>
    </row>
    <row r="819" spans="1:7" ht="16.5">
      <c r="A819" s="50"/>
      <c r="B819" s="90"/>
      <c r="C819" s="34"/>
      <c r="D819" s="54"/>
      <c r="E819" s="53"/>
      <c r="F819" s="34"/>
      <c r="G819" s="53"/>
    </row>
    <row r="820" spans="1:7" ht="16.5">
      <c r="A820" s="50"/>
      <c r="B820" s="90"/>
      <c r="C820" s="34"/>
      <c r="D820" s="54"/>
      <c r="E820" s="53"/>
      <c r="F820" s="34"/>
      <c r="G820" s="53"/>
    </row>
    <row r="821" spans="1:7" ht="16.5">
      <c r="A821" s="50"/>
      <c r="B821" s="90"/>
      <c r="C821" s="34"/>
      <c r="D821" s="54"/>
      <c r="E821" s="53"/>
      <c r="F821" s="34"/>
      <c r="G821" s="53"/>
    </row>
    <row r="822" spans="1:7" ht="16.5">
      <c r="A822" s="50"/>
      <c r="B822" s="90"/>
      <c r="C822" s="34"/>
      <c r="D822" s="54"/>
      <c r="E822" s="53"/>
      <c r="F822" s="34"/>
      <c r="G822" s="53"/>
    </row>
    <row r="823" spans="1:7" ht="16.5">
      <c r="A823" s="50"/>
      <c r="B823" s="90"/>
      <c r="C823" s="34"/>
      <c r="D823" s="54"/>
      <c r="E823" s="53"/>
      <c r="F823" s="34"/>
      <c r="G823" s="53"/>
    </row>
    <row r="824" spans="1:7" ht="16.5">
      <c r="A824" s="50"/>
      <c r="B824" s="90"/>
      <c r="C824" s="34"/>
      <c r="D824" s="54"/>
      <c r="E824" s="53"/>
      <c r="F824" s="34"/>
      <c r="G824" s="53"/>
    </row>
    <row r="825" spans="1:7" ht="16.5">
      <c r="A825" s="50"/>
      <c r="B825" s="90"/>
      <c r="C825" s="34"/>
      <c r="D825" s="54"/>
      <c r="E825" s="53"/>
      <c r="F825" s="34"/>
      <c r="G825" s="53"/>
    </row>
    <row r="826" spans="1:7" ht="16.5">
      <c r="A826" s="50"/>
      <c r="B826" s="90"/>
      <c r="C826" s="34"/>
      <c r="D826" s="54"/>
      <c r="E826" s="53"/>
      <c r="F826" s="34"/>
      <c r="G826" s="53"/>
    </row>
    <row r="827" spans="1:7" ht="16.5">
      <c r="A827" s="50"/>
      <c r="B827" s="90"/>
      <c r="C827" s="34"/>
      <c r="D827" s="54"/>
      <c r="E827" s="53"/>
      <c r="F827" s="34"/>
      <c r="G827" s="53"/>
    </row>
    <row r="828" spans="1:7" ht="16.5">
      <c r="A828" s="50"/>
      <c r="B828" s="90"/>
      <c r="C828" s="34"/>
      <c r="D828" s="54"/>
      <c r="E828" s="53"/>
      <c r="F828" s="34"/>
      <c r="G828" s="53"/>
    </row>
    <row r="829" spans="1:7" ht="16.5">
      <c r="A829" s="50"/>
      <c r="B829" s="90"/>
      <c r="C829" s="34"/>
      <c r="D829" s="54"/>
      <c r="E829" s="53"/>
      <c r="F829" s="34"/>
      <c r="G829" s="53"/>
    </row>
    <row r="830" spans="1:7" ht="16.5">
      <c r="A830" s="50"/>
      <c r="B830" s="90"/>
      <c r="C830" s="34"/>
      <c r="D830" s="54"/>
      <c r="E830" s="53"/>
      <c r="F830" s="34"/>
      <c r="G830" s="53"/>
    </row>
    <row r="831" spans="1:7" ht="16.5">
      <c r="A831" s="50"/>
      <c r="B831" s="90"/>
      <c r="C831" s="34"/>
      <c r="D831" s="54"/>
      <c r="E831" s="53"/>
      <c r="F831" s="34"/>
      <c r="G831" s="53"/>
    </row>
    <row r="832" spans="1:7" ht="16.5">
      <c r="A832" s="50"/>
      <c r="B832" s="90"/>
      <c r="C832" s="34"/>
      <c r="D832" s="54"/>
      <c r="E832" s="53"/>
      <c r="F832" s="34"/>
      <c r="G832" s="53"/>
    </row>
    <row r="833" spans="1:7" ht="16.5">
      <c r="A833" s="50"/>
      <c r="B833" s="90"/>
      <c r="C833" s="34"/>
      <c r="D833" s="54"/>
      <c r="E833" s="53"/>
      <c r="F833" s="34"/>
      <c r="G833" s="53"/>
    </row>
    <row r="834" spans="1:7" ht="16.5">
      <c r="A834" s="50"/>
      <c r="B834" s="90"/>
      <c r="C834" s="34"/>
      <c r="D834" s="54"/>
      <c r="E834" s="53"/>
      <c r="F834" s="34"/>
      <c r="G834" s="53"/>
    </row>
    <row r="835" spans="1:7" ht="16.5">
      <c r="A835" s="50"/>
      <c r="B835" s="90"/>
      <c r="C835" s="34"/>
      <c r="D835" s="54"/>
      <c r="E835" s="53"/>
      <c r="F835" s="34"/>
      <c r="G835" s="53"/>
    </row>
    <row r="836" spans="1:7" ht="16.5">
      <c r="A836" s="50"/>
      <c r="B836" s="90"/>
      <c r="C836" s="34"/>
      <c r="D836" s="54"/>
      <c r="E836" s="53"/>
      <c r="F836" s="34"/>
      <c r="G836" s="53"/>
    </row>
    <row r="837" spans="1:7" ht="16.5">
      <c r="A837" s="50"/>
      <c r="B837" s="90"/>
      <c r="C837" s="34"/>
      <c r="D837" s="54"/>
      <c r="E837" s="53"/>
      <c r="F837" s="34"/>
      <c r="G837" s="53"/>
    </row>
    <row r="838" spans="1:7" ht="16.5">
      <c r="A838" s="50"/>
      <c r="B838" s="90"/>
      <c r="C838" s="34"/>
      <c r="D838" s="54"/>
      <c r="E838" s="53"/>
      <c r="F838" s="34"/>
      <c r="G838" s="53"/>
    </row>
    <row r="839" spans="1:7" ht="16.5">
      <c r="A839" s="50"/>
      <c r="B839" s="90"/>
      <c r="C839" s="34"/>
      <c r="D839" s="54"/>
      <c r="E839" s="53"/>
      <c r="F839" s="34"/>
      <c r="G839" s="53"/>
    </row>
    <row r="840" spans="1:7" ht="16.5">
      <c r="A840" s="50"/>
      <c r="B840" s="90"/>
      <c r="C840" s="34"/>
      <c r="D840" s="54"/>
      <c r="E840" s="53"/>
      <c r="F840" s="34"/>
      <c r="G840" s="53"/>
    </row>
    <row r="841" spans="1:7" ht="16.5">
      <c r="A841" s="50"/>
      <c r="B841" s="90"/>
      <c r="C841" s="34"/>
      <c r="D841" s="54"/>
      <c r="E841" s="53"/>
      <c r="F841" s="34"/>
      <c r="G841" s="53"/>
    </row>
    <row r="842" spans="1:7" ht="16.5">
      <c r="A842" s="50"/>
      <c r="B842" s="90"/>
      <c r="C842" s="34"/>
      <c r="D842" s="54"/>
      <c r="E842" s="53"/>
      <c r="F842" s="34"/>
      <c r="G842" s="53"/>
    </row>
    <row r="843" spans="1:7" ht="16.5">
      <c r="A843" s="50"/>
      <c r="B843" s="90"/>
      <c r="C843" s="34"/>
      <c r="D843" s="54"/>
      <c r="E843" s="53"/>
      <c r="F843" s="34"/>
      <c r="G843" s="53"/>
    </row>
    <row r="844" spans="1:7" ht="16.5">
      <c r="A844" s="50"/>
      <c r="B844" s="90"/>
      <c r="C844" s="34"/>
      <c r="D844" s="54"/>
      <c r="E844" s="53"/>
      <c r="F844" s="34"/>
      <c r="G844" s="53"/>
    </row>
    <row r="845" spans="1:7" ht="16.5">
      <c r="A845" s="50"/>
      <c r="B845" s="90"/>
      <c r="C845" s="34"/>
      <c r="D845" s="54"/>
      <c r="E845" s="53"/>
      <c r="F845" s="34"/>
      <c r="G845" s="53"/>
    </row>
    <row r="846" spans="1:7" ht="16.5">
      <c r="A846" s="50"/>
      <c r="B846" s="90"/>
      <c r="C846" s="34"/>
      <c r="D846" s="54"/>
      <c r="E846" s="53"/>
      <c r="F846" s="34"/>
      <c r="G846" s="53"/>
    </row>
    <row r="847" spans="1:7" ht="16.5">
      <c r="A847" s="50"/>
      <c r="B847" s="90"/>
      <c r="C847" s="34"/>
      <c r="D847" s="54"/>
      <c r="E847" s="53"/>
      <c r="F847" s="34"/>
      <c r="G847" s="53"/>
    </row>
    <row r="848" spans="1:7" ht="16.5">
      <c r="A848" s="50"/>
      <c r="B848" s="90"/>
      <c r="C848" s="34"/>
      <c r="D848" s="54"/>
      <c r="E848" s="53"/>
      <c r="F848" s="34"/>
      <c r="G848" s="53"/>
    </row>
    <row r="849" spans="1:7" ht="16.5">
      <c r="A849" s="50"/>
      <c r="B849" s="90"/>
      <c r="C849" s="34"/>
      <c r="D849" s="54"/>
      <c r="E849" s="53"/>
      <c r="F849" s="34"/>
      <c r="G849" s="53"/>
    </row>
    <row r="850" spans="1:7" ht="16.5">
      <c r="A850" s="50"/>
      <c r="B850" s="90"/>
      <c r="C850" s="34"/>
      <c r="D850" s="54"/>
      <c r="E850" s="53"/>
      <c r="F850" s="34"/>
      <c r="G850" s="53"/>
    </row>
    <row r="851" spans="1:7" ht="16.5">
      <c r="A851" s="50"/>
      <c r="B851" s="90"/>
      <c r="C851" s="34"/>
      <c r="D851" s="54"/>
      <c r="E851" s="53"/>
      <c r="F851" s="34"/>
      <c r="G851" s="53"/>
    </row>
    <row r="852" spans="1:7" ht="16.5">
      <c r="A852" s="50"/>
      <c r="B852" s="90"/>
      <c r="C852" s="34"/>
      <c r="D852" s="54"/>
      <c r="E852" s="53"/>
      <c r="F852" s="34"/>
      <c r="G852" s="53"/>
    </row>
    <row r="853" spans="1:7" ht="16.5">
      <c r="A853" s="50"/>
      <c r="B853" s="90"/>
      <c r="C853" s="34"/>
      <c r="D853" s="54"/>
      <c r="E853" s="53"/>
      <c r="F853" s="34"/>
      <c r="G853" s="53"/>
    </row>
    <row r="854" spans="1:7" ht="16.5">
      <c r="A854" s="50"/>
      <c r="B854" s="90"/>
      <c r="C854" s="34"/>
      <c r="D854" s="54"/>
      <c r="E854" s="53"/>
      <c r="F854" s="34"/>
      <c r="G854" s="53"/>
    </row>
    <row r="855" spans="1:7" ht="16.5">
      <c r="A855" s="50"/>
      <c r="B855" s="90"/>
      <c r="C855" s="34"/>
      <c r="D855" s="54"/>
      <c r="E855" s="53"/>
      <c r="F855" s="34"/>
      <c r="G855" s="53"/>
    </row>
    <row r="856" spans="1:7" ht="16.5">
      <c r="A856" s="50"/>
      <c r="B856" s="90"/>
      <c r="C856" s="34"/>
      <c r="D856" s="54"/>
      <c r="E856" s="53"/>
      <c r="F856" s="34"/>
      <c r="G856" s="53"/>
    </row>
    <row r="857" spans="1:7" ht="16.5">
      <c r="A857" s="50"/>
      <c r="B857" s="90"/>
      <c r="C857" s="34"/>
      <c r="D857" s="54"/>
      <c r="E857" s="53"/>
      <c r="F857" s="34"/>
      <c r="G857" s="53"/>
    </row>
    <row r="858" spans="1:7" ht="16.5">
      <c r="A858" s="50"/>
      <c r="B858" s="90"/>
      <c r="C858" s="34"/>
      <c r="D858" s="54"/>
      <c r="E858" s="53"/>
      <c r="F858" s="34"/>
      <c r="G858" s="53"/>
    </row>
    <row r="859" spans="1:7" ht="16.5">
      <c r="A859" s="50"/>
      <c r="B859" s="90"/>
      <c r="C859" s="34"/>
      <c r="D859" s="54"/>
      <c r="E859" s="53"/>
      <c r="F859" s="34"/>
      <c r="G859" s="53"/>
    </row>
    <row r="860" spans="1:7" ht="16.5">
      <c r="A860" s="50"/>
      <c r="B860" s="90"/>
      <c r="C860" s="34"/>
      <c r="D860" s="54"/>
      <c r="E860" s="53"/>
      <c r="F860" s="34"/>
      <c r="G860" s="53"/>
    </row>
    <row r="861" spans="1:7" ht="16.5">
      <c r="A861" s="50"/>
      <c r="B861" s="90"/>
      <c r="C861" s="34"/>
      <c r="D861" s="54"/>
      <c r="E861" s="53"/>
      <c r="F861" s="34"/>
      <c r="G861" s="53"/>
    </row>
    <row r="862" spans="1:7" ht="16.5">
      <c r="A862" s="50"/>
      <c r="B862" s="90"/>
      <c r="C862" s="34"/>
      <c r="D862" s="54"/>
      <c r="E862" s="53"/>
      <c r="F862" s="34"/>
      <c r="G862" s="53"/>
    </row>
    <row r="863" spans="1:7" ht="16.5">
      <c r="A863" s="50"/>
      <c r="B863" s="90"/>
      <c r="C863" s="34"/>
      <c r="D863" s="54"/>
      <c r="E863" s="53"/>
      <c r="F863" s="34"/>
      <c r="G863" s="53"/>
    </row>
    <row r="864" spans="1:7" ht="16.5">
      <c r="A864" s="50"/>
      <c r="B864" s="90"/>
      <c r="C864" s="34"/>
      <c r="D864" s="54"/>
      <c r="E864" s="53"/>
      <c r="F864" s="34"/>
      <c r="G864" s="53"/>
    </row>
    <row r="865" spans="1:7" ht="16.5">
      <c r="A865" s="50"/>
      <c r="B865" s="90"/>
      <c r="C865" s="34"/>
      <c r="D865" s="54"/>
      <c r="E865" s="53"/>
      <c r="F865" s="34"/>
      <c r="G865" s="53"/>
    </row>
    <row r="866" spans="1:7" ht="16.5">
      <c r="A866" s="50"/>
      <c r="B866" s="90"/>
      <c r="C866" s="34"/>
      <c r="D866" s="54"/>
      <c r="E866" s="53"/>
      <c r="F866" s="34"/>
      <c r="G866" s="53"/>
    </row>
    <row r="867" spans="1:7" ht="16.5">
      <c r="A867" s="50"/>
      <c r="B867" s="90"/>
      <c r="C867" s="34"/>
      <c r="D867" s="54"/>
      <c r="E867" s="53"/>
      <c r="F867" s="34"/>
      <c r="G867" s="53"/>
    </row>
    <row r="868" spans="1:7" ht="16.5">
      <c r="A868" s="50"/>
      <c r="B868" s="90"/>
      <c r="C868" s="34"/>
      <c r="D868" s="54"/>
      <c r="E868" s="53"/>
      <c r="F868" s="34"/>
      <c r="G868" s="53"/>
    </row>
    <row r="869" spans="1:7" ht="16.5">
      <c r="A869" s="50"/>
      <c r="B869" s="90"/>
      <c r="C869" s="34"/>
      <c r="D869" s="54"/>
      <c r="E869" s="53"/>
      <c r="F869" s="34"/>
      <c r="G869" s="53"/>
    </row>
    <row r="870" spans="1:7" ht="16.5">
      <c r="A870" s="50"/>
      <c r="B870" s="90"/>
      <c r="C870" s="34"/>
      <c r="D870" s="54"/>
      <c r="E870" s="53"/>
      <c r="F870" s="34"/>
      <c r="G870" s="53"/>
    </row>
    <row r="871" spans="1:7" ht="16.5">
      <c r="A871" s="50"/>
      <c r="B871" s="90"/>
      <c r="C871" s="34"/>
      <c r="D871" s="54"/>
      <c r="E871" s="53"/>
      <c r="F871" s="34"/>
      <c r="G871" s="53"/>
    </row>
    <row r="872" spans="1:7" ht="16.5">
      <c r="A872" s="50"/>
      <c r="B872" s="90"/>
      <c r="C872" s="34"/>
      <c r="D872" s="54"/>
      <c r="E872" s="53"/>
      <c r="F872" s="34"/>
      <c r="G872" s="53"/>
    </row>
    <row r="873" spans="1:7" ht="16.5">
      <c r="A873" s="50"/>
      <c r="B873" s="90"/>
      <c r="C873" s="34"/>
      <c r="D873" s="54"/>
      <c r="E873" s="53"/>
      <c r="F873" s="34"/>
      <c r="G873" s="53"/>
    </row>
    <row r="874" spans="1:7" ht="16.5">
      <c r="A874" s="50"/>
      <c r="B874" s="90"/>
      <c r="C874" s="34"/>
      <c r="D874" s="54"/>
      <c r="E874" s="53"/>
      <c r="F874" s="34"/>
      <c r="G874" s="53"/>
    </row>
    <row r="875" spans="1:7" ht="16.5">
      <c r="A875" s="50"/>
      <c r="B875" s="90"/>
      <c r="C875" s="34"/>
      <c r="D875" s="54"/>
      <c r="E875" s="53"/>
      <c r="F875" s="34"/>
      <c r="G875" s="53"/>
    </row>
    <row r="876" spans="1:7" ht="16.5">
      <c r="A876" s="50"/>
      <c r="B876" s="90"/>
      <c r="C876" s="34"/>
      <c r="D876" s="54"/>
      <c r="E876" s="53"/>
      <c r="F876" s="34"/>
      <c r="G876" s="53"/>
    </row>
    <row r="877" spans="1:7" ht="16.5">
      <c r="A877" s="50"/>
      <c r="B877" s="90"/>
      <c r="C877" s="34"/>
      <c r="D877" s="54"/>
      <c r="E877" s="53"/>
      <c r="F877" s="34"/>
      <c r="G877" s="53"/>
    </row>
    <row r="878" spans="1:7" ht="16.5">
      <c r="A878" s="50"/>
      <c r="B878" s="90"/>
      <c r="C878" s="34"/>
      <c r="D878" s="54"/>
      <c r="E878" s="53"/>
      <c r="F878" s="34"/>
      <c r="G878" s="53"/>
    </row>
    <row r="879" spans="1:7" ht="16.5">
      <c r="A879" s="50"/>
      <c r="B879" s="90"/>
      <c r="C879" s="34"/>
      <c r="D879" s="54"/>
      <c r="E879" s="53"/>
      <c r="F879" s="34"/>
      <c r="G879" s="53"/>
    </row>
    <row r="880" spans="1:7" ht="16.5">
      <c r="A880" s="50"/>
      <c r="B880" s="90"/>
      <c r="C880" s="34"/>
      <c r="D880" s="54"/>
      <c r="E880" s="53"/>
      <c r="F880" s="34"/>
      <c r="G880" s="53"/>
    </row>
    <row r="881" spans="1:7" ht="16.5">
      <c r="A881" s="50"/>
      <c r="B881" s="90"/>
      <c r="C881" s="34"/>
      <c r="D881" s="54"/>
      <c r="E881" s="53"/>
      <c r="F881" s="34"/>
      <c r="G881" s="53"/>
    </row>
    <row r="882" spans="1:7" ht="16.5">
      <c r="A882" s="50"/>
      <c r="B882" s="90"/>
      <c r="C882" s="34"/>
      <c r="D882" s="54"/>
      <c r="E882" s="53"/>
      <c r="F882" s="34"/>
      <c r="G882" s="53"/>
    </row>
    <row r="883" spans="1:7" ht="16.5">
      <c r="A883" s="50"/>
      <c r="B883" s="90"/>
      <c r="C883" s="34"/>
      <c r="D883" s="54"/>
      <c r="E883" s="53"/>
      <c r="F883" s="34"/>
      <c r="G883" s="53"/>
    </row>
    <row r="884" spans="1:7" ht="16.5">
      <c r="A884" s="50"/>
      <c r="B884" s="90"/>
      <c r="C884" s="34"/>
      <c r="D884" s="54"/>
      <c r="E884" s="53"/>
      <c r="F884" s="34"/>
      <c r="G884" s="53"/>
    </row>
    <row r="885" spans="1:7" ht="16.5">
      <c r="A885" s="50"/>
      <c r="B885" s="90"/>
      <c r="C885" s="34"/>
      <c r="D885" s="54"/>
      <c r="E885" s="53"/>
      <c r="F885" s="34"/>
      <c r="G885" s="53"/>
    </row>
    <row r="886" spans="1:7" ht="16.5">
      <c r="A886" s="50"/>
      <c r="B886" s="90"/>
      <c r="C886" s="34"/>
      <c r="D886" s="54"/>
      <c r="E886" s="53"/>
      <c r="F886" s="34"/>
      <c r="G886" s="53"/>
    </row>
    <row r="887" spans="1:7" ht="16.5">
      <c r="A887" s="50"/>
      <c r="B887" s="90"/>
      <c r="C887" s="34"/>
      <c r="D887" s="54"/>
      <c r="E887" s="53"/>
      <c r="F887" s="34"/>
      <c r="G887" s="53"/>
    </row>
    <row r="888" spans="1:7" ht="16.5">
      <c r="A888" s="50"/>
      <c r="B888" s="90"/>
      <c r="C888" s="34"/>
      <c r="D888" s="54"/>
      <c r="E888" s="53"/>
      <c r="F888" s="34"/>
      <c r="G888" s="53"/>
    </row>
    <row r="889" spans="1:7" ht="16.5">
      <c r="A889" s="50"/>
      <c r="B889" s="90"/>
      <c r="C889" s="34"/>
      <c r="D889" s="54"/>
      <c r="E889" s="53"/>
      <c r="F889" s="34"/>
      <c r="G889" s="53"/>
    </row>
    <row r="890" spans="1:7" ht="16.5">
      <c r="A890" s="50"/>
      <c r="B890" s="90"/>
      <c r="C890" s="34"/>
      <c r="D890" s="54"/>
      <c r="E890" s="53"/>
      <c r="F890" s="34"/>
      <c r="G890" s="53"/>
    </row>
    <row r="891" spans="1:7" ht="16.5">
      <c r="A891" s="50"/>
      <c r="B891" s="90"/>
      <c r="C891" s="34"/>
      <c r="D891" s="54"/>
      <c r="E891" s="53"/>
      <c r="F891" s="34"/>
      <c r="G891" s="53"/>
    </row>
    <row r="892" spans="1:7" ht="16.5">
      <c r="A892" s="50"/>
      <c r="B892" s="90"/>
      <c r="C892" s="34"/>
      <c r="D892" s="54"/>
      <c r="E892" s="53"/>
      <c r="F892" s="34"/>
      <c r="G892" s="53"/>
    </row>
    <row r="893" spans="1:7" ht="16.5">
      <c r="A893" s="50"/>
      <c r="B893" s="90"/>
      <c r="C893" s="34"/>
      <c r="D893" s="54"/>
      <c r="E893" s="53"/>
      <c r="F893" s="34"/>
      <c r="G893" s="53"/>
    </row>
    <row r="894" spans="1:7" ht="16.5">
      <c r="A894" s="50"/>
      <c r="B894" s="90"/>
      <c r="C894" s="34"/>
      <c r="D894" s="54"/>
      <c r="E894" s="53"/>
      <c r="F894" s="34"/>
      <c r="G894" s="53"/>
    </row>
    <row r="895" spans="1:7" ht="16.5">
      <c r="A895" s="50"/>
      <c r="B895" s="90"/>
      <c r="C895" s="34"/>
      <c r="D895" s="54"/>
      <c r="E895" s="53"/>
      <c r="F895" s="34"/>
      <c r="G895" s="53"/>
    </row>
    <row r="896" spans="1:7" ht="16.5">
      <c r="A896" s="50"/>
      <c r="B896" s="90"/>
      <c r="C896" s="34"/>
      <c r="D896" s="54"/>
      <c r="E896" s="53"/>
      <c r="F896" s="34"/>
      <c r="G896" s="53"/>
    </row>
    <row r="897" spans="1:7" ht="16.5">
      <c r="A897" s="50"/>
      <c r="B897" s="90"/>
      <c r="C897" s="34"/>
      <c r="D897" s="54"/>
      <c r="E897" s="53"/>
      <c r="F897" s="34"/>
      <c r="G897" s="53"/>
    </row>
    <row r="898" spans="1:7" ht="16.5">
      <c r="A898" s="50"/>
      <c r="B898" s="90"/>
      <c r="C898" s="34"/>
      <c r="D898" s="54"/>
      <c r="E898" s="53"/>
      <c r="F898" s="34"/>
      <c r="G898" s="53"/>
    </row>
    <row r="899" spans="1:7" ht="16.5">
      <c r="A899" s="50"/>
      <c r="B899" s="90"/>
      <c r="C899" s="34"/>
      <c r="D899" s="54"/>
      <c r="E899" s="53"/>
      <c r="F899" s="34"/>
      <c r="G899" s="53"/>
    </row>
    <row r="900" spans="1:7" ht="16.5">
      <c r="A900" s="50"/>
      <c r="B900" s="90"/>
      <c r="C900" s="34"/>
      <c r="D900" s="54"/>
      <c r="E900" s="53"/>
      <c r="F900" s="34"/>
      <c r="G900" s="53"/>
    </row>
    <row r="901" spans="1:7" ht="16.5">
      <c r="A901" s="50"/>
      <c r="B901" s="90"/>
      <c r="C901" s="34"/>
      <c r="D901" s="54"/>
      <c r="E901" s="53"/>
      <c r="F901" s="34"/>
      <c r="G901" s="53"/>
    </row>
    <row r="902" spans="1:7" ht="16.5">
      <c r="A902" s="50"/>
      <c r="B902" s="90"/>
      <c r="C902" s="34"/>
      <c r="D902" s="54"/>
      <c r="E902" s="53"/>
      <c r="F902" s="34"/>
      <c r="G902" s="53"/>
    </row>
    <row r="903" spans="1:7" ht="16.5">
      <c r="A903" s="50"/>
      <c r="B903" s="90"/>
      <c r="C903" s="34"/>
      <c r="D903" s="54"/>
      <c r="E903" s="53"/>
      <c r="F903" s="34"/>
      <c r="G903" s="53"/>
    </row>
    <row r="904" spans="1:7" ht="16.5">
      <c r="A904" s="50"/>
      <c r="B904" s="90"/>
      <c r="C904" s="34"/>
      <c r="D904" s="54"/>
      <c r="E904" s="53"/>
      <c r="F904" s="34"/>
      <c r="G904" s="53"/>
    </row>
    <row r="905" spans="1:7" ht="16.5">
      <c r="A905" s="50"/>
      <c r="B905" s="90"/>
      <c r="C905" s="34"/>
      <c r="D905" s="54"/>
      <c r="E905" s="53"/>
      <c r="F905" s="34"/>
      <c r="G905" s="53"/>
    </row>
    <row r="906" spans="1:7" ht="16.5">
      <c r="A906" s="50"/>
      <c r="B906" s="90"/>
      <c r="C906" s="34"/>
      <c r="D906" s="54"/>
      <c r="E906" s="53"/>
      <c r="F906" s="34"/>
      <c r="G906" s="53"/>
    </row>
    <row r="907" spans="1:7" ht="16.5">
      <c r="A907" s="50"/>
      <c r="B907" s="90"/>
      <c r="C907" s="34"/>
      <c r="D907" s="54"/>
      <c r="E907" s="53"/>
      <c r="F907" s="34"/>
      <c r="G907" s="53"/>
    </row>
    <row r="908" spans="1:7" ht="16.5">
      <c r="A908" s="50"/>
      <c r="B908" s="90"/>
      <c r="C908" s="34"/>
      <c r="D908" s="54"/>
      <c r="E908" s="53"/>
      <c r="F908" s="34"/>
      <c r="G908" s="53"/>
    </row>
    <row r="909" spans="1:7" ht="16.5">
      <c r="A909" s="50"/>
      <c r="B909" s="90"/>
      <c r="C909" s="34"/>
      <c r="D909" s="54"/>
      <c r="E909" s="53"/>
      <c r="F909" s="34"/>
      <c r="G909" s="53"/>
    </row>
    <row r="910" spans="1:7" ht="16.5">
      <c r="A910" s="50"/>
      <c r="B910" s="90"/>
      <c r="C910" s="34"/>
      <c r="D910" s="54"/>
      <c r="E910" s="53"/>
      <c r="F910" s="34"/>
      <c r="G910" s="53"/>
    </row>
    <row r="911" spans="1:7" ht="16.5">
      <c r="A911" s="50"/>
      <c r="B911" s="90"/>
      <c r="C911" s="34"/>
      <c r="D911" s="54"/>
      <c r="E911" s="53"/>
      <c r="F911" s="34"/>
      <c r="G911" s="53"/>
    </row>
    <row r="912" spans="1:7" ht="16.5">
      <c r="A912" s="50"/>
      <c r="B912" s="90"/>
      <c r="C912" s="34"/>
      <c r="D912" s="54"/>
      <c r="E912" s="53"/>
      <c r="F912" s="34"/>
      <c r="G912" s="53"/>
    </row>
    <row r="913" spans="1:7" ht="16.5">
      <c r="A913" s="50"/>
      <c r="B913" s="90"/>
      <c r="C913" s="34"/>
      <c r="D913" s="54"/>
      <c r="E913" s="53"/>
      <c r="F913" s="34"/>
      <c r="G913" s="53"/>
    </row>
    <row r="914" spans="1:7" ht="16.5">
      <c r="A914" s="50"/>
      <c r="B914" s="90"/>
      <c r="C914" s="34"/>
      <c r="D914" s="54"/>
      <c r="E914" s="53"/>
      <c r="F914" s="34"/>
      <c r="G914" s="53"/>
    </row>
    <row r="915" spans="1:7" ht="16.5">
      <c r="A915" s="50"/>
      <c r="B915" s="90"/>
      <c r="C915" s="34"/>
      <c r="D915" s="54"/>
      <c r="E915" s="53"/>
      <c r="F915" s="34"/>
      <c r="G915" s="53"/>
    </row>
    <row r="916" spans="1:7" ht="16.5">
      <c r="A916" s="50"/>
      <c r="B916" s="90"/>
      <c r="C916" s="34"/>
      <c r="D916" s="54"/>
      <c r="E916" s="53"/>
      <c r="F916" s="34"/>
      <c r="G916" s="53"/>
    </row>
    <row r="917" spans="1:7" ht="16.5">
      <c r="A917" s="50"/>
      <c r="B917" s="90"/>
      <c r="C917" s="34"/>
      <c r="D917" s="54"/>
      <c r="E917" s="53"/>
      <c r="F917" s="34"/>
      <c r="G917" s="53"/>
    </row>
    <row r="918" spans="1:7" ht="16.5">
      <c r="A918" s="50"/>
      <c r="B918" s="90"/>
      <c r="C918" s="34"/>
      <c r="D918" s="54"/>
      <c r="E918" s="53"/>
      <c r="F918" s="34"/>
      <c r="G918" s="53"/>
    </row>
    <row r="919" spans="1:7" ht="16.5">
      <c r="A919" s="50"/>
      <c r="B919" s="90"/>
      <c r="C919" s="34"/>
      <c r="D919" s="54"/>
      <c r="E919" s="53"/>
      <c r="F919" s="34"/>
      <c r="G919" s="53"/>
    </row>
    <row r="920" spans="1:7" ht="16.5">
      <c r="A920" s="50"/>
      <c r="B920" s="90"/>
      <c r="C920" s="34"/>
      <c r="D920" s="54"/>
      <c r="E920" s="53"/>
      <c r="F920" s="34"/>
      <c r="G920" s="53"/>
    </row>
    <row r="921" spans="1:7" ht="16.5">
      <c r="A921" s="50"/>
      <c r="B921" s="90"/>
      <c r="C921" s="34"/>
      <c r="D921" s="54"/>
      <c r="E921" s="53"/>
      <c r="F921" s="34"/>
      <c r="G921" s="53"/>
    </row>
    <row r="922" spans="1:7" ht="16.5">
      <c r="A922" s="50"/>
      <c r="B922" s="90"/>
      <c r="C922" s="34"/>
      <c r="D922" s="54"/>
      <c r="E922" s="53"/>
      <c r="F922" s="34"/>
      <c r="G922" s="53"/>
    </row>
    <row r="923" spans="1:7" ht="16.5">
      <c r="A923" s="50"/>
      <c r="B923" s="90"/>
      <c r="C923" s="34"/>
      <c r="D923" s="54"/>
      <c r="E923" s="53"/>
      <c r="F923" s="34"/>
      <c r="G923" s="53"/>
    </row>
    <row r="924" spans="1:7" ht="16.5">
      <c r="A924" s="50"/>
      <c r="B924" s="90"/>
      <c r="C924" s="34"/>
      <c r="D924" s="54"/>
      <c r="E924" s="53"/>
      <c r="F924" s="34"/>
      <c r="G924" s="53"/>
    </row>
    <row r="925" spans="1:7" ht="16.5">
      <c r="A925" s="50"/>
      <c r="B925" s="90"/>
      <c r="C925" s="34"/>
      <c r="D925" s="54"/>
      <c r="E925" s="53"/>
      <c r="F925" s="34"/>
      <c r="G925" s="53"/>
    </row>
    <row r="926" spans="1:7" ht="16.5">
      <c r="A926" s="50"/>
      <c r="B926" s="90"/>
      <c r="C926" s="34"/>
      <c r="D926" s="54"/>
      <c r="E926" s="53"/>
      <c r="F926" s="34"/>
      <c r="G926" s="53"/>
    </row>
    <row r="927" spans="1:7" ht="16.5">
      <c r="A927" s="50"/>
      <c r="B927" s="90"/>
      <c r="C927" s="34"/>
      <c r="D927" s="54"/>
      <c r="E927" s="53"/>
      <c r="F927" s="34"/>
      <c r="G927" s="53"/>
    </row>
    <row r="928" spans="1:7" ht="16.5">
      <c r="A928" s="50"/>
      <c r="B928" s="90"/>
      <c r="C928" s="34"/>
      <c r="D928" s="54"/>
      <c r="E928" s="53"/>
      <c r="F928" s="34"/>
      <c r="G928" s="53"/>
    </row>
    <row r="929" spans="1:7" ht="16.5">
      <c r="A929" s="50"/>
      <c r="B929" s="90"/>
      <c r="C929" s="34"/>
      <c r="D929" s="54"/>
      <c r="E929" s="53"/>
      <c r="F929" s="34"/>
      <c r="G929" s="53"/>
    </row>
    <row r="930" spans="1:7" ht="16.5">
      <c r="A930" s="50"/>
      <c r="B930" s="90"/>
      <c r="C930" s="34"/>
      <c r="D930" s="54"/>
      <c r="E930" s="53"/>
      <c r="F930" s="34"/>
      <c r="G930" s="53"/>
    </row>
    <row r="931" spans="1:7" ht="16.5">
      <c r="A931" s="50"/>
      <c r="B931" s="90"/>
      <c r="C931" s="34"/>
      <c r="D931" s="54"/>
      <c r="E931" s="53"/>
      <c r="F931" s="34"/>
      <c r="G931" s="53"/>
    </row>
    <row r="932" spans="1:7" ht="16.5">
      <c r="A932" s="50"/>
      <c r="B932" s="90"/>
      <c r="C932" s="34"/>
      <c r="D932" s="54"/>
      <c r="E932" s="53"/>
      <c r="F932" s="34"/>
      <c r="G932" s="53"/>
    </row>
    <row r="933" spans="1:7" ht="16.5">
      <c r="A933" s="50"/>
      <c r="B933" s="90"/>
      <c r="C933" s="34"/>
      <c r="D933" s="54"/>
      <c r="E933" s="53"/>
      <c r="F933" s="34"/>
      <c r="G933" s="53"/>
    </row>
    <row r="934" spans="1:7" ht="16.5">
      <c r="A934" s="50"/>
      <c r="B934" s="90"/>
      <c r="C934" s="34"/>
      <c r="D934" s="54"/>
      <c r="E934" s="53"/>
      <c r="F934" s="34"/>
      <c r="G934" s="53"/>
    </row>
    <row r="935" spans="1:7" ht="16.5">
      <c r="A935" s="50"/>
      <c r="B935" s="90"/>
      <c r="C935" s="34"/>
      <c r="D935" s="54"/>
      <c r="E935" s="53"/>
      <c r="F935" s="34"/>
      <c r="G935" s="53"/>
    </row>
    <row r="936" spans="1:7" ht="16.5">
      <c r="A936" s="50"/>
      <c r="B936" s="90"/>
      <c r="C936" s="34"/>
      <c r="D936" s="54"/>
      <c r="E936" s="53"/>
      <c r="F936" s="34"/>
      <c r="G936" s="53"/>
    </row>
    <row r="937" spans="1:7" ht="16.5">
      <c r="A937" s="50"/>
      <c r="B937" s="90"/>
      <c r="C937" s="34"/>
      <c r="D937" s="54"/>
      <c r="E937" s="53"/>
      <c r="F937" s="34"/>
      <c r="G937" s="53"/>
    </row>
    <row r="938" spans="1:7" ht="16.5">
      <c r="A938" s="50"/>
      <c r="B938" s="90"/>
      <c r="C938" s="34"/>
      <c r="D938" s="54"/>
      <c r="E938" s="53"/>
      <c r="F938" s="34"/>
      <c r="G938" s="53"/>
    </row>
    <row r="939" spans="1:7" ht="16.5">
      <c r="A939" s="50"/>
      <c r="B939" s="90"/>
      <c r="C939" s="34"/>
      <c r="D939" s="54"/>
      <c r="E939" s="53"/>
      <c r="F939" s="34"/>
      <c r="G939" s="53"/>
    </row>
    <row r="940" spans="1:7" ht="16.5">
      <c r="A940" s="50"/>
      <c r="B940" s="90"/>
      <c r="C940" s="34"/>
      <c r="D940" s="54"/>
      <c r="E940" s="53"/>
      <c r="F940" s="34"/>
      <c r="G940" s="53"/>
    </row>
    <row r="941" spans="1:7" ht="16.5">
      <c r="A941" s="50"/>
      <c r="B941" s="90"/>
      <c r="C941" s="34"/>
      <c r="D941" s="54"/>
      <c r="E941" s="53"/>
      <c r="F941" s="34"/>
      <c r="G941" s="53"/>
    </row>
    <row r="942" spans="1:7" ht="16.5">
      <c r="A942" s="50"/>
      <c r="B942" s="90"/>
      <c r="C942" s="34"/>
      <c r="D942" s="54"/>
      <c r="E942" s="53"/>
      <c r="F942" s="34"/>
      <c r="G942" s="53"/>
    </row>
    <row r="943" spans="1:7" ht="16.5">
      <c r="A943" s="50"/>
      <c r="B943" s="90"/>
      <c r="C943" s="34"/>
      <c r="D943" s="54"/>
      <c r="E943" s="53"/>
      <c r="F943" s="34"/>
      <c r="G943" s="53"/>
    </row>
    <row r="944" spans="1:7" ht="16.5">
      <c r="A944" s="50"/>
      <c r="B944" s="90"/>
      <c r="C944" s="34"/>
      <c r="D944" s="54"/>
      <c r="E944" s="53"/>
      <c r="F944" s="34"/>
      <c r="G944" s="53"/>
    </row>
    <row r="945" spans="1:7" ht="16.5">
      <c r="A945" s="50"/>
      <c r="B945" s="90"/>
      <c r="C945" s="34"/>
      <c r="D945" s="54"/>
      <c r="E945" s="53"/>
      <c r="F945" s="34"/>
      <c r="G945" s="53"/>
    </row>
    <row r="946" spans="1:7" ht="16.5">
      <c r="A946" s="50"/>
      <c r="B946" s="90"/>
      <c r="C946" s="34"/>
      <c r="D946" s="54"/>
      <c r="E946" s="53"/>
      <c r="F946" s="34"/>
      <c r="G946" s="53"/>
    </row>
    <row r="947" spans="1:7" ht="16.5">
      <c r="A947" s="50"/>
      <c r="B947" s="90"/>
      <c r="C947" s="34"/>
      <c r="D947" s="54"/>
      <c r="E947" s="53"/>
      <c r="F947" s="34"/>
      <c r="G947" s="53"/>
    </row>
    <row r="948" spans="1:7" ht="16.5">
      <c r="A948" s="50"/>
      <c r="B948" s="90"/>
      <c r="C948" s="34"/>
      <c r="D948" s="54"/>
      <c r="E948" s="53"/>
      <c r="F948" s="34"/>
      <c r="G948" s="53"/>
    </row>
    <row r="949" spans="1:7" ht="16.5">
      <c r="A949" s="50"/>
      <c r="B949" s="90"/>
      <c r="C949" s="34"/>
      <c r="D949" s="54"/>
      <c r="E949" s="53"/>
      <c r="F949" s="34"/>
      <c r="G949" s="53"/>
    </row>
    <row r="950" spans="1:7" ht="16.5">
      <c r="A950" s="50"/>
      <c r="B950" s="90"/>
      <c r="C950" s="34"/>
      <c r="D950" s="54"/>
      <c r="E950" s="53"/>
      <c r="F950" s="34"/>
      <c r="G950" s="53"/>
    </row>
    <row r="951" spans="1:7" ht="16.5">
      <c r="A951" s="50"/>
      <c r="B951" s="90"/>
      <c r="C951" s="34"/>
      <c r="D951" s="54"/>
      <c r="E951" s="53"/>
      <c r="F951" s="34"/>
      <c r="G951" s="53"/>
    </row>
    <row r="952" spans="1:7" ht="16.5">
      <c r="A952" s="50"/>
      <c r="B952" s="90"/>
      <c r="C952" s="34"/>
      <c r="D952" s="54"/>
      <c r="E952" s="53"/>
      <c r="F952" s="34"/>
      <c r="G952" s="53"/>
    </row>
    <row r="953" spans="1:7" ht="16.5">
      <c r="A953" s="50"/>
      <c r="B953" s="90"/>
      <c r="C953" s="34"/>
      <c r="D953" s="54"/>
      <c r="E953" s="53"/>
      <c r="F953" s="34"/>
      <c r="G953" s="53"/>
    </row>
    <row r="954" spans="1:7" ht="16.5">
      <c r="A954" s="50"/>
      <c r="B954" s="90"/>
      <c r="C954" s="34"/>
      <c r="D954" s="54"/>
      <c r="E954" s="53"/>
      <c r="F954" s="34"/>
      <c r="G954" s="53"/>
    </row>
    <row r="955" spans="1:7" ht="16.5">
      <c r="A955" s="50"/>
      <c r="B955" s="90"/>
      <c r="C955" s="34"/>
      <c r="D955" s="54"/>
      <c r="E955" s="53"/>
      <c r="F955" s="34"/>
      <c r="G955" s="53"/>
    </row>
    <row r="956" spans="1:7" ht="16.5">
      <c r="A956" s="50"/>
      <c r="B956" s="90"/>
      <c r="C956" s="34"/>
      <c r="D956" s="54"/>
      <c r="E956" s="53"/>
      <c r="F956" s="34"/>
      <c r="G956" s="53"/>
    </row>
    <row r="957" spans="1:7" ht="16.5">
      <c r="A957" s="50"/>
      <c r="B957" s="90"/>
      <c r="C957" s="34"/>
      <c r="D957" s="54"/>
      <c r="E957" s="53"/>
      <c r="F957" s="34"/>
      <c r="G957" s="53"/>
    </row>
    <row r="958" spans="1:7" ht="16.5">
      <c r="A958" s="50"/>
      <c r="B958" s="90"/>
      <c r="C958" s="34"/>
      <c r="D958" s="54"/>
      <c r="E958" s="53"/>
      <c r="F958" s="34"/>
      <c r="G958" s="53"/>
    </row>
    <row r="959" spans="1:7" ht="16.5">
      <c r="A959" s="50"/>
      <c r="B959" s="90"/>
      <c r="C959" s="34"/>
      <c r="D959" s="54"/>
      <c r="E959" s="53"/>
      <c r="F959" s="34"/>
      <c r="G959" s="53"/>
    </row>
    <row r="960" spans="1:7" ht="16.5">
      <c r="A960" s="50"/>
      <c r="B960" s="90"/>
      <c r="C960" s="34"/>
      <c r="D960" s="54"/>
      <c r="E960" s="53"/>
      <c r="F960" s="34"/>
      <c r="G960" s="53"/>
    </row>
    <row r="961" spans="1:7" ht="16.5">
      <c r="A961" s="50"/>
      <c r="B961" s="90"/>
      <c r="C961" s="34"/>
      <c r="D961" s="54"/>
      <c r="E961" s="53"/>
      <c r="F961" s="34"/>
      <c r="G961" s="53"/>
    </row>
    <row r="962" spans="1:7" ht="16.5">
      <c r="A962" s="50"/>
      <c r="B962" s="90"/>
      <c r="C962" s="34"/>
      <c r="D962" s="54"/>
      <c r="E962" s="53"/>
      <c r="F962" s="34"/>
      <c r="G962" s="53"/>
    </row>
    <row r="963" spans="1:7" ht="16.5">
      <c r="A963" s="50"/>
      <c r="B963" s="90"/>
      <c r="C963" s="34"/>
      <c r="D963" s="54"/>
      <c r="E963" s="53"/>
      <c r="F963" s="34"/>
      <c r="G963" s="53"/>
    </row>
    <row r="964" spans="1:7" ht="16.5">
      <c r="A964" s="50"/>
      <c r="B964" s="90"/>
      <c r="C964" s="34"/>
      <c r="D964" s="54"/>
      <c r="E964" s="53"/>
      <c r="F964" s="34"/>
      <c r="G964" s="53"/>
    </row>
    <row r="965" spans="1:7" ht="16.5">
      <c r="A965" s="50"/>
      <c r="B965" s="90"/>
      <c r="C965" s="34"/>
      <c r="D965" s="54"/>
      <c r="E965" s="53"/>
      <c r="F965" s="34"/>
      <c r="G965" s="53"/>
    </row>
    <row r="966" spans="1:7" ht="16.5">
      <c r="A966" s="50"/>
      <c r="B966" s="90"/>
      <c r="C966" s="34"/>
      <c r="D966" s="54"/>
      <c r="E966" s="53"/>
      <c r="F966" s="34"/>
      <c r="G966" s="53"/>
    </row>
    <row r="967" spans="1:7" ht="16.5">
      <c r="A967" s="50"/>
      <c r="B967" s="90"/>
      <c r="C967" s="34"/>
      <c r="D967" s="54"/>
      <c r="E967" s="53"/>
      <c r="F967" s="34"/>
      <c r="G967" s="53"/>
    </row>
    <row r="968" spans="1:7" ht="16.5">
      <c r="A968" s="50"/>
      <c r="B968" s="90"/>
      <c r="C968" s="34"/>
      <c r="D968" s="54"/>
      <c r="E968" s="53"/>
      <c r="F968" s="34"/>
      <c r="G968" s="53"/>
    </row>
    <row r="969" spans="1:7" ht="16.5">
      <c r="A969" s="50"/>
      <c r="B969" s="90"/>
      <c r="C969" s="34"/>
      <c r="D969" s="54"/>
      <c r="E969" s="53"/>
      <c r="F969" s="34"/>
      <c r="G969" s="53"/>
    </row>
    <row r="970" spans="1:7" ht="16.5">
      <c r="A970" s="50"/>
      <c r="B970" s="90"/>
      <c r="C970" s="34"/>
      <c r="D970" s="54"/>
      <c r="E970" s="53"/>
      <c r="F970" s="34"/>
      <c r="G970" s="53"/>
    </row>
    <row r="971" spans="1:7" ht="16.5">
      <c r="A971" s="50"/>
      <c r="B971" s="90"/>
      <c r="C971" s="34"/>
      <c r="D971" s="54"/>
      <c r="E971" s="53"/>
      <c r="F971" s="34"/>
      <c r="G971" s="53"/>
    </row>
    <row r="972" spans="1:7" ht="16.5">
      <c r="A972" s="50"/>
      <c r="B972" s="90"/>
      <c r="C972" s="34"/>
      <c r="D972" s="54"/>
      <c r="E972" s="53"/>
      <c r="F972" s="34"/>
      <c r="G972" s="53"/>
    </row>
    <row r="973" spans="1:7" ht="16.5">
      <c r="A973" s="50"/>
      <c r="B973" s="90"/>
      <c r="C973" s="34"/>
      <c r="D973" s="54"/>
      <c r="E973" s="53"/>
      <c r="F973" s="34"/>
      <c r="G973" s="53"/>
    </row>
    <row r="974" spans="1:7" ht="16.5">
      <c r="A974" s="50"/>
      <c r="B974" s="90"/>
      <c r="C974" s="34"/>
      <c r="D974" s="54"/>
      <c r="E974" s="53"/>
      <c r="F974" s="34"/>
      <c r="G974" s="53"/>
    </row>
    <row r="975" spans="1:7" ht="16.5">
      <c r="A975" s="50"/>
      <c r="B975" s="90"/>
      <c r="C975" s="34"/>
      <c r="D975" s="54"/>
      <c r="E975" s="53"/>
      <c r="F975" s="34"/>
      <c r="G975" s="53"/>
    </row>
    <row r="976" spans="1:7" ht="16.5">
      <c r="A976" s="50"/>
      <c r="B976" s="90"/>
      <c r="C976" s="34"/>
      <c r="D976" s="54"/>
      <c r="E976" s="53"/>
      <c r="F976" s="34"/>
      <c r="G976" s="53"/>
    </row>
    <row r="977" spans="1:7" ht="16.5">
      <c r="A977" s="50"/>
      <c r="B977" s="90"/>
      <c r="C977" s="34"/>
      <c r="D977" s="54"/>
      <c r="E977" s="53"/>
      <c r="F977" s="34"/>
      <c r="G977" s="53"/>
    </row>
    <row r="978" spans="1:7" ht="16.5">
      <c r="A978" s="50"/>
      <c r="B978" s="90"/>
      <c r="C978" s="34"/>
      <c r="D978" s="54"/>
      <c r="E978" s="53"/>
      <c r="F978" s="34"/>
      <c r="G978" s="53"/>
    </row>
    <row r="979" spans="1:7" ht="16.5">
      <c r="A979" s="50"/>
      <c r="B979" s="90"/>
      <c r="C979" s="34"/>
      <c r="D979" s="54"/>
      <c r="E979" s="53"/>
      <c r="F979" s="34"/>
      <c r="G979" s="53"/>
    </row>
    <row r="980" spans="1:7" ht="16.5">
      <c r="A980" s="50"/>
      <c r="B980" s="90"/>
      <c r="C980" s="34"/>
      <c r="D980" s="54"/>
      <c r="E980" s="53"/>
      <c r="F980" s="34"/>
      <c r="G980" s="53"/>
    </row>
    <row r="981" spans="1:7" ht="16.5">
      <c r="A981" s="50"/>
      <c r="B981" s="90"/>
      <c r="C981" s="34"/>
      <c r="D981" s="54"/>
      <c r="E981" s="53"/>
      <c r="F981" s="34"/>
      <c r="G981" s="53"/>
    </row>
    <row r="982" spans="1:7" ht="16.5">
      <c r="A982" s="50"/>
      <c r="B982" s="90"/>
      <c r="C982" s="34"/>
      <c r="D982" s="54"/>
      <c r="E982" s="53"/>
      <c r="F982" s="34"/>
      <c r="G982" s="53"/>
    </row>
    <row r="983" spans="1:7" ht="16.5">
      <c r="A983" s="50"/>
      <c r="B983" s="90"/>
      <c r="C983" s="34"/>
      <c r="D983" s="54"/>
      <c r="E983" s="53"/>
      <c r="F983" s="34"/>
      <c r="G983" s="53"/>
    </row>
    <row r="984" spans="1:7" ht="16.5">
      <c r="A984" s="50"/>
      <c r="B984" s="90"/>
      <c r="C984" s="34"/>
      <c r="D984" s="54"/>
      <c r="E984" s="53"/>
      <c r="F984" s="34"/>
      <c r="G984" s="53"/>
    </row>
    <row r="985" spans="1:7" ht="16.5">
      <c r="A985" s="50"/>
      <c r="B985" s="90"/>
      <c r="C985" s="34"/>
      <c r="D985" s="54"/>
      <c r="E985" s="53"/>
      <c r="F985" s="34"/>
      <c r="G985" s="53"/>
    </row>
    <row r="986" spans="1:7" ht="16.5">
      <c r="A986" s="50"/>
      <c r="B986" s="90"/>
      <c r="C986" s="34"/>
      <c r="D986" s="54"/>
      <c r="E986" s="53"/>
      <c r="F986" s="34"/>
      <c r="G986" s="53"/>
    </row>
    <row r="987" spans="1:7" ht="16.5">
      <c r="A987" s="50"/>
      <c r="B987" s="90"/>
      <c r="C987" s="34"/>
      <c r="D987" s="54"/>
      <c r="E987" s="53"/>
      <c r="F987" s="34"/>
      <c r="G987" s="53"/>
    </row>
    <row r="988" spans="1:7" ht="16.5">
      <c r="A988" s="50"/>
      <c r="B988" s="90"/>
      <c r="C988" s="34"/>
      <c r="D988" s="54"/>
      <c r="E988" s="53"/>
      <c r="F988" s="34"/>
      <c r="G988" s="53"/>
    </row>
    <row r="989" spans="1:7" ht="16.5">
      <c r="A989" s="50"/>
      <c r="B989" s="90"/>
      <c r="C989" s="34"/>
      <c r="D989" s="54"/>
      <c r="E989" s="53"/>
      <c r="F989" s="34"/>
      <c r="G989" s="53"/>
    </row>
    <row r="990" spans="1:7" ht="16.5">
      <c r="A990" s="50"/>
      <c r="B990" s="90"/>
      <c r="C990" s="34"/>
      <c r="D990" s="54"/>
      <c r="E990" s="53"/>
      <c r="F990" s="34"/>
      <c r="G990" s="53"/>
    </row>
    <row r="991" spans="1:7" ht="16.5">
      <c r="A991" s="50"/>
      <c r="B991" s="90"/>
      <c r="C991" s="34"/>
      <c r="D991" s="54"/>
      <c r="E991" s="53"/>
      <c r="F991" s="34"/>
      <c r="G991" s="53"/>
    </row>
    <row r="992" spans="1:7" ht="16.5">
      <c r="A992" s="50"/>
      <c r="B992" s="90"/>
      <c r="C992" s="34"/>
      <c r="D992" s="54"/>
      <c r="E992" s="53"/>
      <c r="F992" s="34"/>
      <c r="G992" s="53"/>
    </row>
    <row r="993" spans="1:7" ht="16.5">
      <c r="A993" s="50"/>
      <c r="B993" s="90"/>
      <c r="C993" s="34"/>
      <c r="D993" s="54"/>
      <c r="E993" s="53"/>
      <c r="F993" s="34"/>
      <c r="G993" s="53"/>
    </row>
    <row r="994" spans="1:7" ht="16.5">
      <c r="A994" s="50"/>
      <c r="B994" s="90"/>
      <c r="C994" s="34"/>
      <c r="D994" s="54"/>
      <c r="E994" s="53"/>
      <c r="F994" s="34"/>
      <c r="G994" s="53"/>
    </row>
    <row r="995" spans="1:7" ht="16.5">
      <c r="A995" s="50"/>
      <c r="B995" s="90"/>
      <c r="C995" s="34"/>
      <c r="D995" s="54"/>
      <c r="E995" s="53"/>
      <c r="F995" s="34"/>
      <c r="G995" s="53"/>
    </row>
    <row r="996" spans="1:7" ht="16.5">
      <c r="A996" s="50"/>
      <c r="B996" s="90"/>
      <c r="C996" s="34"/>
      <c r="D996" s="54"/>
      <c r="E996" s="53"/>
      <c r="F996" s="34"/>
      <c r="G996" s="53"/>
    </row>
    <row r="997" spans="1:7" ht="16.5">
      <c r="A997" s="50"/>
      <c r="B997" s="90"/>
      <c r="C997" s="34"/>
      <c r="D997" s="54"/>
      <c r="E997" s="53"/>
      <c r="F997" s="34"/>
      <c r="G997" s="53"/>
    </row>
    <row r="998" spans="1:7" ht="16.5">
      <c r="A998" s="50"/>
      <c r="B998" s="90"/>
      <c r="C998" s="34"/>
      <c r="D998" s="54"/>
      <c r="E998" s="53"/>
      <c r="F998" s="34"/>
      <c r="G998" s="53"/>
    </row>
    <row r="999" spans="1:7" ht="16.5">
      <c r="A999" s="50"/>
      <c r="B999" s="90"/>
      <c r="C999" s="34"/>
      <c r="D999" s="54"/>
      <c r="E999" s="53"/>
      <c r="F999" s="34"/>
      <c r="G999" s="53"/>
    </row>
    <row r="1000" spans="1:7" ht="16.5">
      <c r="A1000" s="50"/>
      <c r="B1000" s="90"/>
      <c r="C1000" s="34"/>
      <c r="D1000" s="54"/>
      <c r="E1000" s="53"/>
      <c r="F1000" s="34"/>
      <c r="G1000" s="53"/>
    </row>
    <row r="1001" spans="1:7" ht="16.5">
      <c r="A1001" s="50"/>
      <c r="B1001" s="90"/>
      <c r="C1001" s="34"/>
      <c r="D1001" s="54"/>
      <c r="E1001" s="53"/>
      <c r="F1001" s="34"/>
      <c r="G1001" s="53"/>
    </row>
    <row r="1002" spans="1:7" ht="16.5">
      <c r="A1002" s="50"/>
      <c r="B1002" s="90"/>
      <c r="C1002" s="34"/>
      <c r="D1002" s="54"/>
      <c r="E1002" s="53"/>
      <c r="F1002" s="34"/>
      <c r="G1002" s="53"/>
    </row>
    <row r="1003" spans="1:7" ht="16.5">
      <c r="A1003" s="50"/>
      <c r="B1003" s="90"/>
      <c r="C1003" s="34"/>
      <c r="D1003" s="54"/>
      <c r="E1003" s="53"/>
      <c r="F1003" s="34"/>
      <c r="G1003" s="53"/>
    </row>
    <row r="1004" spans="1:7" ht="16.5">
      <c r="A1004" s="50"/>
      <c r="B1004" s="90"/>
      <c r="C1004" s="34"/>
      <c r="D1004" s="54"/>
      <c r="E1004" s="53"/>
      <c r="F1004" s="34"/>
      <c r="G1004" s="53"/>
    </row>
    <row r="1005" spans="1:7" ht="16.5">
      <c r="A1005" s="50"/>
      <c r="B1005" s="90"/>
      <c r="C1005" s="34"/>
      <c r="D1005" s="54"/>
      <c r="E1005" s="53"/>
      <c r="F1005" s="34"/>
      <c r="G1005" s="53"/>
    </row>
    <row r="1006" spans="1:7" ht="16.5">
      <c r="A1006" s="50"/>
      <c r="B1006" s="90"/>
      <c r="C1006" s="34"/>
      <c r="D1006" s="54"/>
      <c r="E1006" s="53"/>
      <c r="F1006" s="34"/>
      <c r="G1006" s="53"/>
    </row>
    <row r="1007" spans="1:7" ht="16.5">
      <c r="A1007" s="50"/>
      <c r="B1007" s="90"/>
      <c r="C1007" s="34"/>
      <c r="D1007" s="54"/>
      <c r="E1007" s="53"/>
      <c r="F1007" s="34"/>
      <c r="G1007" s="53"/>
    </row>
    <row r="1008" spans="1:7" ht="16.5">
      <c r="A1008" s="50"/>
      <c r="B1008" s="90"/>
      <c r="C1008" s="34"/>
      <c r="D1008" s="54"/>
      <c r="E1008" s="53"/>
      <c r="F1008" s="34"/>
      <c r="G1008" s="53"/>
    </row>
    <row r="1009" spans="1:7" ht="16.5">
      <c r="A1009" s="50"/>
      <c r="B1009" s="90"/>
      <c r="C1009" s="34"/>
      <c r="D1009" s="54"/>
      <c r="E1009" s="53"/>
      <c r="F1009" s="34"/>
      <c r="G1009" s="53"/>
    </row>
    <row r="1010" spans="1:7" ht="16.5">
      <c r="A1010" s="50"/>
      <c r="B1010" s="90"/>
      <c r="C1010" s="34"/>
      <c r="D1010" s="54"/>
      <c r="E1010" s="53"/>
      <c r="F1010" s="34"/>
      <c r="G1010" s="53"/>
    </row>
    <row r="1011" spans="1:7" ht="16.5">
      <c r="A1011" s="50"/>
      <c r="B1011" s="90"/>
      <c r="C1011" s="34"/>
      <c r="D1011" s="54"/>
      <c r="E1011" s="53"/>
      <c r="F1011" s="34"/>
      <c r="G1011" s="53"/>
    </row>
    <row r="1012" spans="1:7" ht="16.5">
      <c r="A1012" s="50"/>
      <c r="B1012" s="90"/>
      <c r="C1012" s="34"/>
      <c r="D1012" s="54"/>
      <c r="E1012" s="53"/>
      <c r="F1012" s="34"/>
      <c r="G1012" s="53"/>
    </row>
    <row r="1013" spans="1:7" ht="16.5">
      <c r="A1013" s="50"/>
      <c r="B1013" s="90"/>
      <c r="C1013" s="34"/>
      <c r="D1013" s="54"/>
      <c r="E1013" s="53"/>
      <c r="F1013" s="34"/>
      <c r="G1013" s="53"/>
    </row>
    <row r="1014" spans="1:7" ht="16.5">
      <c r="A1014" s="50"/>
      <c r="B1014" s="90"/>
      <c r="C1014" s="34"/>
      <c r="D1014" s="54"/>
      <c r="E1014" s="53"/>
      <c r="F1014" s="34"/>
      <c r="G1014" s="53"/>
    </row>
    <row r="1015" spans="1:7" ht="16.5">
      <c r="A1015" s="50"/>
      <c r="B1015" s="90"/>
      <c r="C1015" s="34"/>
      <c r="D1015" s="54"/>
      <c r="E1015" s="53"/>
      <c r="F1015" s="34"/>
      <c r="G1015" s="53"/>
    </row>
    <row r="1016" spans="1:7" ht="16.5">
      <c r="A1016" s="50"/>
      <c r="B1016" s="90"/>
      <c r="C1016" s="34"/>
      <c r="D1016" s="54"/>
      <c r="E1016" s="53"/>
      <c r="F1016" s="34"/>
      <c r="G1016" s="53"/>
    </row>
    <row r="1017" spans="1:7" ht="16.5">
      <c r="A1017" s="50"/>
      <c r="B1017" s="90"/>
      <c r="C1017" s="34"/>
      <c r="D1017" s="54"/>
      <c r="E1017" s="53"/>
      <c r="F1017" s="34"/>
      <c r="G1017" s="53"/>
    </row>
    <row r="1018" spans="1:7" ht="16.5">
      <c r="A1018" s="50"/>
      <c r="B1018" s="90"/>
      <c r="C1018" s="34"/>
      <c r="D1018" s="54"/>
      <c r="E1018" s="53"/>
      <c r="F1018" s="34"/>
      <c r="G1018" s="53"/>
    </row>
    <row r="1019" spans="1:7" ht="16.5">
      <c r="A1019" s="50"/>
      <c r="B1019" s="90"/>
      <c r="C1019" s="34"/>
      <c r="D1019" s="54"/>
      <c r="E1019" s="53"/>
      <c r="F1019" s="34"/>
      <c r="G1019" s="53"/>
    </row>
    <row r="1020" spans="1:7" ht="16.5">
      <c r="A1020" s="50"/>
      <c r="B1020" s="90"/>
      <c r="C1020" s="34"/>
      <c r="D1020" s="54"/>
      <c r="E1020" s="53"/>
      <c r="F1020" s="34"/>
      <c r="G1020" s="53"/>
    </row>
    <row r="1021" spans="1:7" ht="16.5">
      <c r="A1021" s="50"/>
      <c r="B1021" s="90"/>
      <c r="C1021" s="34"/>
      <c r="D1021" s="54"/>
      <c r="E1021" s="53"/>
      <c r="F1021" s="34"/>
      <c r="G1021" s="53"/>
    </row>
    <row r="1022" spans="1:7" ht="16.5">
      <c r="A1022" s="50"/>
      <c r="B1022" s="90"/>
      <c r="C1022" s="34"/>
      <c r="D1022" s="54"/>
      <c r="E1022" s="53"/>
      <c r="F1022" s="34"/>
      <c r="G1022" s="53"/>
    </row>
    <row r="1023" spans="1:7" ht="16.5">
      <c r="A1023" s="50"/>
      <c r="B1023" s="90"/>
      <c r="C1023" s="34"/>
      <c r="D1023" s="54"/>
      <c r="E1023" s="53"/>
      <c r="F1023" s="34"/>
      <c r="G1023" s="53"/>
    </row>
    <row r="1024" spans="1:7" ht="16.5">
      <c r="A1024" s="50"/>
      <c r="B1024" s="90"/>
      <c r="C1024" s="34"/>
      <c r="D1024" s="54"/>
      <c r="E1024" s="53"/>
      <c r="F1024" s="34"/>
      <c r="G1024" s="53"/>
    </row>
    <row r="1025" spans="1:7" ht="16.5">
      <c r="A1025" s="50"/>
      <c r="B1025" s="90"/>
      <c r="C1025" s="34"/>
      <c r="D1025" s="54"/>
      <c r="E1025" s="53"/>
      <c r="F1025" s="34"/>
      <c r="G1025" s="53"/>
    </row>
    <row r="1026" spans="1:7" ht="16.5">
      <c r="A1026" s="50"/>
      <c r="B1026" s="90"/>
      <c r="C1026" s="34"/>
      <c r="D1026" s="54"/>
      <c r="E1026" s="53"/>
      <c r="F1026" s="34"/>
      <c r="G1026" s="53"/>
    </row>
    <row r="1027" spans="1:7" ht="16.5">
      <c r="A1027" s="50"/>
      <c r="B1027" s="90"/>
      <c r="C1027" s="34"/>
      <c r="D1027" s="54"/>
      <c r="E1027" s="53"/>
      <c r="F1027" s="34"/>
      <c r="G1027" s="53"/>
    </row>
    <row r="1028" spans="1:7" ht="16.5">
      <c r="A1028" s="50"/>
      <c r="B1028" s="90"/>
      <c r="C1028" s="34"/>
      <c r="D1028" s="54"/>
      <c r="E1028" s="53"/>
      <c r="F1028" s="34"/>
      <c r="G1028" s="53"/>
    </row>
    <row r="1029" spans="1:7" ht="16.5">
      <c r="A1029" s="50"/>
      <c r="B1029" s="90"/>
      <c r="C1029" s="34"/>
      <c r="D1029" s="54"/>
      <c r="E1029" s="53"/>
      <c r="F1029" s="34"/>
      <c r="G1029" s="53"/>
    </row>
    <row r="1030" spans="1:7" ht="16.5">
      <c r="A1030" s="50"/>
      <c r="B1030" s="90"/>
      <c r="C1030" s="34"/>
      <c r="D1030" s="54"/>
      <c r="E1030" s="53"/>
      <c r="F1030" s="34"/>
      <c r="G1030" s="53"/>
    </row>
    <row r="1031" spans="1:7" ht="16.5">
      <c r="A1031" s="50"/>
      <c r="B1031" s="90"/>
      <c r="C1031" s="34"/>
      <c r="D1031" s="54"/>
      <c r="E1031" s="53"/>
      <c r="F1031" s="34"/>
      <c r="G1031" s="53"/>
    </row>
    <row r="1032" spans="1:7" ht="16.5">
      <c r="A1032" s="50"/>
      <c r="B1032" s="90"/>
      <c r="C1032" s="34"/>
      <c r="D1032" s="54"/>
      <c r="E1032" s="53"/>
      <c r="F1032" s="34"/>
      <c r="G1032" s="53"/>
    </row>
    <row r="1033" spans="1:7" ht="16.5">
      <c r="A1033" s="50"/>
      <c r="B1033" s="90"/>
      <c r="C1033" s="34"/>
      <c r="D1033" s="54"/>
      <c r="E1033" s="53"/>
      <c r="F1033" s="34"/>
      <c r="G1033" s="53"/>
    </row>
    <row r="1034" spans="1:7" ht="16.5">
      <c r="A1034" s="50"/>
      <c r="B1034" s="90"/>
      <c r="C1034" s="34"/>
      <c r="D1034" s="54"/>
      <c r="E1034" s="53"/>
      <c r="F1034" s="34"/>
      <c r="G1034" s="53"/>
    </row>
    <row r="1035" spans="1:7" ht="16.5">
      <c r="A1035" s="50"/>
      <c r="B1035" s="90"/>
      <c r="C1035" s="34"/>
      <c r="D1035" s="54"/>
      <c r="E1035" s="53"/>
      <c r="F1035" s="34"/>
      <c r="G1035" s="53"/>
    </row>
    <row r="1036" spans="1:7" ht="16.5">
      <c r="A1036" s="50"/>
      <c r="B1036" s="90"/>
      <c r="C1036" s="34"/>
      <c r="D1036" s="54"/>
      <c r="E1036" s="53"/>
      <c r="F1036" s="34"/>
      <c r="G1036" s="53"/>
    </row>
    <row r="1037" spans="1:7" ht="16.5">
      <c r="A1037" s="50"/>
      <c r="B1037" s="90"/>
      <c r="C1037" s="34"/>
      <c r="D1037" s="54"/>
      <c r="E1037" s="53"/>
      <c r="F1037" s="34"/>
      <c r="G1037" s="53"/>
    </row>
    <row r="1038" spans="1:7" ht="16.5">
      <c r="A1038" s="50"/>
      <c r="B1038" s="90"/>
      <c r="C1038" s="34"/>
      <c r="D1038" s="54"/>
      <c r="E1038" s="53"/>
      <c r="F1038" s="34"/>
      <c r="G1038" s="53"/>
    </row>
    <row r="1039" spans="1:7" ht="16.5">
      <c r="A1039" s="50"/>
      <c r="B1039" s="90"/>
      <c r="C1039" s="34"/>
      <c r="D1039" s="54"/>
      <c r="E1039" s="53"/>
      <c r="F1039" s="34"/>
      <c r="G1039" s="53"/>
    </row>
    <row r="1040" spans="1:7" ht="16.5">
      <c r="A1040" s="50"/>
      <c r="B1040" s="90"/>
      <c r="C1040" s="34"/>
      <c r="D1040" s="54"/>
      <c r="E1040" s="53"/>
      <c r="F1040" s="34"/>
      <c r="G1040" s="53"/>
    </row>
    <row r="1041" spans="1:7" ht="16.5">
      <c r="A1041" s="50"/>
      <c r="B1041" s="90"/>
      <c r="C1041" s="34"/>
      <c r="D1041" s="54"/>
      <c r="E1041" s="53"/>
      <c r="F1041" s="34"/>
      <c r="G1041" s="53"/>
    </row>
    <row r="1042" spans="1:7" ht="16.5">
      <c r="A1042" s="50"/>
      <c r="B1042" s="90"/>
      <c r="C1042" s="34"/>
      <c r="D1042" s="54"/>
      <c r="E1042" s="53"/>
      <c r="F1042" s="34"/>
      <c r="G1042" s="53"/>
    </row>
    <row r="1043" spans="1:7" ht="16.5">
      <c r="A1043" s="50"/>
      <c r="B1043" s="90"/>
      <c r="C1043" s="34"/>
      <c r="D1043" s="54"/>
      <c r="E1043" s="53"/>
      <c r="F1043" s="34"/>
      <c r="G1043" s="53"/>
    </row>
    <row r="1044" spans="1:7" ht="16.5">
      <c r="A1044" s="50"/>
      <c r="B1044" s="90"/>
      <c r="C1044" s="34"/>
      <c r="D1044" s="54"/>
      <c r="E1044" s="53"/>
      <c r="F1044" s="34"/>
      <c r="G1044" s="53"/>
    </row>
    <row r="1045" spans="1:7" ht="16.5">
      <c r="A1045" s="50"/>
      <c r="B1045" s="90"/>
      <c r="C1045" s="34"/>
      <c r="D1045" s="54"/>
      <c r="E1045" s="53"/>
      <c r="F1045" s="34"/>
      <c r="G1045" s="53"/>
    </row>
    <row r="1046" spans="1:7" ht="16.5">
      <c r="A1046" s="50"/>
      <c r="B1046" s="90"/>
      <c r="C1046" s="34"/>
      <c r="D1046" s="54"/>
      <c r="E1046" s="53"/>
      <c r="F1046" s="34"/>
      <c r="G1046" s="53"/>
    </row>
    <row r="1047" spans="1:7" ht="16.5">
      <c r="A1047" s="50"/>
      <c r="B1047" s="90"/>
      <c r="C1047" s="34"/>
      <c r="D1047" s="54"/>
      <c r="E1047" s="53"/>
      <c r="F1047" s="34"/>
      <c r="G1047" s="53"/>
    </row>
    <row r="1048" spans="1:7" ht="16.5">
      <c r="A1048" s="50"/>
      <c r="B1048" s="90"/>
      <c r="C1048" s="34"/>
      <c r="D1048" s="54"/>
      <c r="E1048" s="53"/>
      <c r="F1048" s="34"/>
      <c r="G1048" s="53"/>
    </row>
    <row r="1049" spans="1:7" ht="16.5">
      <c r="A1049" s="50"/>
      <c r="B1049" s="90"/>
      <c r="C1049" s="34"/>
      <c r="D1049" s="54"/>
      <c r="E1049" s="53"/>
      <c r="F1049" s="34"/>
      <c r="G1049" s="53"/>
    </row>
    <row r="1050" spans="1:7" ht="16.5">
      <c r="A1050" s="50"/>
      <c r="B1050" s="90"/>
      <c r="C1050" s="34"/>
      <c r="D1050" s="54"/>
      <c r="E1050" s="53"/>
      <c r="F1050" s="34"/>
      <c r="G1050" s="53"/>
    </row>
    <row r="1051" spans="1:7" ht="16.5">
      <c r="A1051" s="50"/>
      <c r="B1051" s="90"/>
      <c r="C1051" s="34"/>
      <c r="D1051" s="54"/>
      <c r="E1051" s="53"/>
      <c r="F1051" s="34"/>
      <c r="G1051" s="53"/>
    </row>
    <row r="1052" spans="1:7" ht="16.5">
      <c r="A1052" s="50"/>
      <c r="B1052" s="90"/>
      <c r="C1052" s="34"/>
      <c r="D1052" s="54"/>
      <c r="E1052" s="53"/>
      <c r="F1052" s="34"/>
      <c r="G1052" s="53"/>
    </row>
    <row r="1053" spans="1:7" ht="16.5">
      <c r="A1053" s="50"/>
      <c r="B1053" s="90"/>
      <c r="C1053" s="34"/>
      <c r="D1053" s="54"/>
      <c r="E1053" s="53"/>
      <c r="F1053" s="34"/>
      <c r="G1053" s="53"/>
    </row>
    <row r="1054" spans="1:7" ht="16.5">
      <c r="A1054" s="50"/>
      <c r="B1054" s="90"/>
      <c r="C1054" s="34"/>
      <c r="D1054" s="54"/>
      <c r="E1054" s="53"/>
      <c r="F1054" s="34"/>
      <c r="G1054" s="53"/>
    </row>
    <row r="1055" spans="1:7" ht="16.5">
      <c r="A1055" s="50"/>
      <c r="B1055" s="90"/>
      <c r="C1055" s="34"/>
      <c r="D1055" s="54"/>
      <c r="E1055" s="53"/>
      <c r="F1055" s="34"/>
      <c r="G1055" s="53"/>
    </row>
    <row r="1056" spans="1:7" ht="16.5">
      <c r="A1056" s="50"/>
      <c r="B1056" s="90"/>
      <c r="C1056" s="34"/>
      <c r="D1056" s="54"/>
      <c r="E1056" s="53"/>
      <c r="F1056" s="34"/>
      <c r="G1056" s="53"/>
    </row>
    <row r="1057" spans="1:7" ht="16.5">
      <c r="A1057" s="50"/>
      <c r="B1057" s="90"/>
      <c r="C1057" s="34"/>
      <c r="D1057" s="54"/>
      <c r="E1057" s="53"/>
      <c r="F1057" s="34"/>
      <c r="G1057" s="53"/>
    </row>
    <row r="1058" spans="1:7" ht="16.5">
      <c r="A1058" s="50"/>
      <c r="B1058" s="90"/>
      <c r="C1058" s="34"/>
      <c r="D1058" s="54"/>
      <c r="E1058" s="53"/>
      <c r="F1058" s="34"/>
      <c r="G1058" s="53"/>
    </row>
    <row r="1059" spans="1:7" ht="16.5">
      <c r="A1059" s="50"/>
      <c r="B1059" s="90"/>
      <c r="C1059" s="34"/>
      <c r="D1059" s="54"/>
      <c r="E1059" s="53"/>
      <c r="F1059" s="34"/>
      <c r="G1059" s="53"/>
    </row>
    <row r="1060" spans="1:7" ht="16.5">
      <c r="A1060" s="50"/>
      <c r="B1060" s="90"/>
      <c r="C1060" s="34"/>
      <c r="D1060" s="54"/>
      <c r="E1060" s="53"/>
      <c r="F1060" s="34"/>
      <c r="G1060" s="53"/>
    </row>
    <row r="1061" spans="1:7" ht="16.5">
      <c r="A1061" s="50"/>
      <c r="B1061" s="90"/>
      <c r="C1061" s="34"/>
      <c r="D1061" s="54"/>
      <c r="E1061" s="53"/>
      <c r="F1061" s="34"/>
      <c r="G1061" s="53"/>
    </row>
    <row r="1062" spans="1:7" ht="16.5">
      <c r="A1062" s="50"/>
      <c r="B1062" s="90"/>
      <c r="C1062" s="34"/>
      <c r="D1062" s="54"/>
      <c r="E1062" s="53"/>
      <c r="F1062" s="34"/>
      <c r="G1062" s="53"/>
    </row>
    <row r="1063" spans="1:7" ht="16.5">
      <c r="A1063" s="50"/>
      <c r="B1063" s="90"/>
      <c r="C1063" s="34"/>
      <c r="D1063" s="54"/>
      <c r="E1063" s="53"/>
      <c r="F1063" s="34"/>
      <c r="G1063" s="53"/>
    </row>
    <row r="1064" spans="1:7" ht="16.5">
      <c r="A1064" s="50"/>
      <c r="B1064" s="90"/>
      <c r="C1064" s="34"/>
      <c r="D1064" s="54"/>
      <c r="E1064" s="53"/>
      <c r="F1064" s="34"/>
      <c r="G1064" s="53"/>
    </row>
    <row r="1065" spans="1:7" ht="16.5">
      <c r="A1065" s="50"/>
      <c r="B1065" s="90"/>
      <c r="C1065" s="34"/>
      <c r="D1065" s="54"/>
      <c r="E1065" s="53"/>
      <c r="F1065" s="34"/>
      <c r="G1065" s="53"/>
    </row>
    <row r="1066" spans="1:7" ht="16.5">
      <c r="A1066" s="50"/>
      <c r="B1066" s="90"/>
      <c r="C1066" s="34"/>
      <c r="D1066" s="54"/>
      <c r="E1066" s="53"/>
      <c r="F1066" s="34"/>
      <c r="G1066" s="53"/>
    </row>
    <row r="1067" spans="1:7" ht="16.5">
      <c r="A1067" s="50"/>
      <c r="B1067" s="90"/>
      <c r="C1067" s="34"/>
      <c r="D1067" s="54"/>
      <c r="E1067" s="53"/>
      <c r="F1067" s="34"/>
      <c r="G1067" s="53"/>
    </row>
    <row r="1068" spans="1:7" ht="16.5">
      <c r="A1068" s="50"/>
      <c r="B1068" s="90"/>
      <c r="C1068" s="34"/>
      <c r="D1068" s="54"/>
      <c r="E1068" s="53"/>
      <c r="F1068" s="34"/>
      <c r="G1068" s="53"/>
    </row>
    <row r="1069" spans="1:7" ht="16.5">
      <c r="A1069" s="50"/>
      <c r="B1069" s="90"/>
      <c r="C1069" s="34"/>
      <c r="D1069" s="54"/>
      <c r="E1069" s="53"/>
      <c r="F1069" s="34"/>
      <c r="G1069" s="53"/>
    </row>
    <row r="1070" spans="1:7" ht="16.5">
      <c r="A1070" s="50"/>
      <c r="B1070" s="90"/>
      <c r="C1070" s="34"/>
      <c r="D1070" s="54"/>
      <c r="E1070" s="53"/>
      <c r="F1070" s="34"/>
      <c r="G1070" s="53"/>
    </row>
    <row r="1071" spans="1:7" ht="16.5">
      <c r="A1071" s="50"/>
      <c r="B1071" s="90"/>
      <c r="C1071" s="34"/>
      <c r="D1071" s="54"/>
      <c r="E1071" s="53"/>
      <c r="F1071" s="34"/>
      <c r="G1071" s="53"/>
    </row>
    <row r="1072" spans="1:7" ht="16.5">
      <c r="A1072" s="50"/>
      <c r="B1072" s="90"/>
      <c r="C1072" s="34"/>
      <c r="D1072" s="54"/>
      <c r="E1072" s="53"/>
      <c r="F1072" s="34"/>
      <c r="G1072" s="53"/>
    </row>
    <row r="1073" spans="1:7" ht="16.5">
      <c r="A1073" s="50"/>
      <c r="B1073" s="90"/>
      <c r="C1073" s="34"/>
      <c r="D1073" s="54"/>
      <c r="E1073" s="53"/>
      <c r="F1073" s="34"/>
      <c r="G1073" s="53"/>
    </row>
    <row r="1074" spans="1:7" ht="16.5">
      <c r="A1074" s="50"/>
      <c r="B1074" s="90"/>
      <c r="C1074" s="34"/>
      <c r="D1074" s="54"/>
      <c r="E1074" s="53"/>
      <c r="F1074" s="34"/>
      <c r="G1074" s="53"/>
    </row>
    <row r="1075" spans="1:7" ht="16.5">
      <c r="A1075" s="50"/>
      <c r="B1075" s="90"/>
      <c r="C1075" s="34"/>
      <c r="D1075" s="54"/>
      <c r="E1075" s="53"/>
      <c r="F1075" s="34"/>
      <c r="G1075" s="53"/>
    </row>
    <row r="1076" spans="1:7" ht="16.5">
      <c r="A1076" s="50"/>
      <c r="B1076" s="90"/>
      <c r="C1076" s="34"/>
      <c r="D1076" s="54"/>
      <c r="E1076" s="53"/>
      <c r="F1076" s="34"/>
      <c r="G1076" s="53"/>
    </row>
    <row r="1077" spans="1:7" ht="16.5">
      <c r="A1077" s="50"/>
      <c r="B1077" s="90"/>
      <c r="C1077" s="34"/>
      <c r="D1077" s="54"/>
      <c r="E1077" s="53"/>
      <c r="F1077" s="34"/>
      <c r="G1077" s="53"/>
    </row>
    <row r="1078" spans="1:7" ht="16.5">
      <c r="A1078" s="50"/>
      <c r="B1078" s="90"/>
      <c r="C1078" s="34"/>
      <c r="D1078" s="54"/>
      <c r="E1078" s="53"/>
      <c r="F1078" s="34"/>
      <c r="G1078" s="53"/>
    </row>
    <row r="1079" spans="1:7" ht="16.5">
      <c r="A1079" s="50"/>
      <c r="B1079" s="90"/>
      <c r="C1079" s="34"/>
      <c r="D1079" s="54"/>
      <c r="E1079" s="53"/>
      <c r="F1079" s="34"/>
      <c r="G1079" s="53"/>
    </row>
    <row r="1080" spans="1:7" ht="16.5">
      <c r="A1080" s="50"/>
      <c r="B1080" s="90"/>
      <c r="C1080" s="34"/>
      <c r="D1080" s="54"/>
      <c r="E1080" s="53"/>
      <c r="F1080" s="34"/>
      <c r="G1080" s="53"/>
    </row>
    <row r="1081" spans="1:7" ht="16.5">
      <c r="A1081" s="50"/>
      <c r="B1081" s="90"/>
      <c r="C1081" s="34"/>
      <c r="D1081" s="54"/>
      <c r="E1081" s="53"/>
      <c r="F1081" s="34"/>
      <c r="G1081" s="53"/>
    </row>
    <row r="1082" spans="1:7" ht="16.5">
      <c r="A1082" s="50"/>
      <c r="B1082" s="90"/>
      <c r="C1082" s="34"/>
      <c r="D1082" s="54"/>
      <c r="E1082" s="53"/>
      <c r="F1082" s="34"/>
      <c r="G1082" s="53"/>
    </row>
    <row r="1083" spans="1:7" ht="16.5">
      <c r="A1083" s="50"/>
      <c r="B1083" s="90"/>
      <c r="C1083" s="34"/>
      <c r="D1083" s="54"/>
      <c r="E1083" s="53"/>
      <c r="F1083" s="34"/>
      <c r="G1083" s="53"/>
    </row>
    <row r="1084" spans="1:7" ht="16.5">
      <c r="A1084" s="50"/>
      <c r="B1084" s="90"/>
      <c r="C1084" s="34"/>
      <c r="D1084" s="54"/>
      <c r="E1084" s="53"/>
      <c r="F1084" s="34"/>
      <c r="G1084" s="53"/>
    </row>
    <row r="1085" spans="1:7" ht="16.5">
      <c r="A1085" s="50"/>
      <c r="B1085" s="90"/>
      <c r="C1085" s="34"/>
      <c r="D1085" s="54"/>
      <c r="E1085" s="53"/>
      <c r="F1085" s="34"/>
      <c r="G1085" s="53"/>
    </row>
    <row r="1086" spans="1:7" ht="16.5">
      <c r="A1086" s="50"/>
      <c r="B1086" s="90"/>
      <c r="C1086" s="34"/>
      <c r="D1086" s="54"/>
      <c r="E1086" s="53"/>
      <c r="F1086" s="34"/>
      <c r="G1086" s="53"/>
    </row>
    <row r="1087" spans="1:7" ht="16.5">
      <c r="A1087" s="50"/>
      <c r="B1087" s="90"/>
      <c r="C1087" s="34"/>
      <c r="D1087" s="54"/>
      <c r="E1087" s="53"/>
      <c r="F1087" s="34"/>
      <c r="G1087" s="53"/>
    </row>
    <row r="1088" spans="1:7" ht="16.5">
      <c r="A1088" s="50"/>
      <c r="B1088" s="90"/>
      <c r="C1088" s="34"/>
      <c r="D1088" s="54"/>
      <c r="E1088" s="53"/>
      <c r="F1088" s="34"/>
      <c r="G1088" s="53"/>
    </row>
    <row r="1089" spans="1:7" ht="16.5">
      <c r="A1089" s="50"/>
      <c r="B1089" s="90"/>
      <c r="C1089" s="34"/>
      <c r="D1089" s="54"/>
      <c r="E1089" s="53"/>
      <c r="F1089" s="34"/>
      <c r="G1089" s="53"/>
    </row>
    <row r="1090" spans="1:7" ht="16.5">
      <c r="A1090" s="50"/>
      <c r="B1090" s="90"/>
      <c r="C1090" s="34"/>
      <c r="D1090" s="54"/>
      <c r="E1090" s="53"/>
      <c r="F1090" s="34"/>
      <c r="G1090" s="53"/>
    </row>
    <row r="1091" spans="1:7" ht="16.5">
      <c r="A1091" s="50"/>
      <c r="B1091" s="90"/>
      <c r="C1091" s="34"/>
      <c r="D1091" s="54"/>
      <c r="E1091" s="53"/>
      <c r="F1091" s="34"/>
      <c r="G1091" s="53"/>
    </row>
    <row r="1092" spans="1:7" ht="16.5">
      <c r="A1092" s="50"/>
      <c r="B1092" s="90"/>
      <c r="C1092" s="34"/>
      <c r="D1092" s="54"/>
      <c r="E1092" s="53"/>
      <c r="F1092" s="34"/>
      <c r="G1092" s="53"/>
    </row>
    <row r="1093" spans="1:7" ht="16.5">
      <c r="A1093" s="50"/>
      <c r="B1093" s="90"/>
      <c r="C1093" s="34"/>
      <c r="D1093" s="54"/>
      <c r="E1093" s="53"/>
      <c r="F1093" s="34"/>
      <c r="G1093" s="53"/>
    </row>
    <row r="1094" spans="1:7" ht="16.5">
      <c r="A1094" s="50"/>
      <c r="B1094" s="90"/>
      <c r="C1094" s="34"/>
      <c r="D1094" s="54"/>
      <c r="E1094" s="53"/>
      <c r="F1094" s="34"/>
      <c r="G1094" s="53"/>
    </row>
    <row r="1095" spans="1:7" ht="16.5">
      <c r="A1095" s="50"/>
      <c r="B1095" s="90"/>
      <c r="C1095" s="34"/>
      <c r="D1095" s="54"/>
      <c r="E1095" s="53"/>
      <c r="F1095" s="34"/>
      <c r="G1095" s="53"/>
    </row>
    <row r="1096" spans="1:7" ht="16.5">
      <c r="A1096" s="50"/>
      <c r="B1096" s="90"/>
      <c r="C1096" s="34"/>
      <c r="D1096" s="54"/>
      <c r="E1096" s="53"/>
      <c r="F1096" s="34"/>
      <c r="G1096" s="53"/>
    </row>
    <row r="1097" spans="1:7" ht="16.5">
      <c r="A1097" s="50"/>
      <c r="B1097" s="90"/>
      <c r="C1097" s="34"/>
      <c r="D1097" s="54"/>
      <c r="E1097" s="53"/>
      <c r="F1097" s="34"/>
      <c r="G1097" s="53"/>
    </row>
    <row r="1098" spans="1:7" ht="16.5">
      <c r="A1098" s="50"/>
      <c r="B1098" s="90"/>
      <c r="C1098" s="34"/>
      <c r="D1098" s="54"/>
      <c r="E1098" s="53"/>
      <c r="F1098" s="34"/>
      <c r="G1098" s="53"/>
    </row>
    <row r="1099" spans="1:7" ht="16.5">
      <c r="A1099" s="50"/>
      <c r="B1099" s="90"/>
      <c r="C1099" s="34"/>
      <c r="D1099" s="54"/>
      <c r="E1099" s="53"/>
      <c r="F1099" s="34"/>
      <c r="G1099" s="53"/>
    </row>
    <row r="1100" spans="1:7" ht="16.5">
      <c r="A1100" s="50"/>
      <c r="B1100" s="90"/>
      <c r="C1100" s="34"/>
      <c r="D1100" s="54"/>
      <c r="E1100" s="53"/>
      <c r="F1100" s="34"/>
      <c r="G1100" s="53"/>
    </row>
    <row r="1101" spans="1:7" ht="16.5">
      <c r="A1101" s="50"/>
      <c r="B1101" s="90"/>
      <c r="C1101" s="34"/>
      <c r="D1101" s="54"/>
      <c r="E1101" s="53"/>
      <c r="F1101" s="34"/>
      <c r="G1101" s="53"/>
    </row>
    <row r="1102" spans="1:7" ht="16.5">
      <c r="A1102" s="50"/>
      <c r="B1102" s="90"/>
      <c r="C1102" s="34"/>
      <c r="D1102" s="54"/>
      <c r="E1102" s="53"/>
      <c r="F1102" s="34"/>
      <c r="G1102" s="53"/>
    </row>
    <row r="1103" spans="1:7" ht="16.5">
      <c r="A1103" s="50"/>
      <c r="B1103" s="90"/>
      <c r="C1103" s="34"/>
      <c r="D1103" s="54"/>
      <c r="E1103" s="53"/>
      <c r="F1103" s="34"/>
      <c r="G1103" s="53"/>
    </row>
    <row r="1104" spans="1:7" ht="16.5">
      <c r="A1104" s="53"/>
      <c r="B1104" s="90"/>
      <c r="C1104" s="34"/>
      <c r="D1104" s="160"/>
      <c r="E1104" s="53"/>
      <c r="F1104" s="34"/>
      <c r="G1104" s="53"/>
    </row>
    <row r="1105" spans="1:7" ht="16.5">
      <c r="A1105" s="53"/>
      <c r="B1105" s="90"/>
      <c r="C1105" s="34"/>
      <c r="D1105" s="160"/>
      <c r="E1105" s="53"/>
      <c r="F1105" s="34"/>
      <c r="G1105" s="53"/>
    </row>
    <row r="1106" spans="1:7" ht="16.5">
      <c r="A1106" s="53"/>
      <c r="B1106" s="90"/>
      <c r="C1106" s="34"/>
      <c r="D1106" s="160"/>
      <c r="E1106" s="53"/>
      <c r="F1106" s="34"/>
      <c r="G1106" s="53"/>
    </row>
    <row r="1107" spans="1:7" ht="16.5">
      <c r="A1107" s="53"/>
      <c r="B1107" s="90"/>
      <c r="C1107" s="34"/>
      <c r="D1107" s="160"/>
      <c r="E1107" s="53"/>
      <c r="F1107" s="34"/>
      <c r="G1107" s="53"/>
    </row>
    <row r="1108" spans="1:7" ht="16.5">
      <c r="A1108" s="53"/>
      <c r="B1108" s="90"/>
      <c r="C1108" s="34"/>
      <c r="D1108" s="160"/>
      <c r="E1108" s="53"/>
      <c r="F1108" s="34"/>
      <c r="G1108" s="53"/>
    </row>
    <row r="1109" spans="1:7" ht="16.5">
      <c r="A1109" s="53"/>
      <c r="B1109" s="90"/>
      <c r="C1109" s="34"/>
      <c r="D1109" s="160"/>
      <c r="E1109" s="53"/>
      <c r="F1109" s="34"/>
      <c r="G1109" s="53"/>
    </row>
    <row r="1110" spans="1:7" ht="16.5">
      <c r="A1110" s="53"/>
      <c r="B1110" s="90"/>
      <c r="C1110" s="34"/>
      <c r="D1110" s="160"/>
      <c r="E1110" s="53"/>
      <c r="F1110" s="34"/>
      <c r="G1110" s="53"/>
    </row>
    <row r="1111" spans="1:7" ht="16.5">
      <c r="A1111" s="53"/>
      <c r="B1111" s="90"/>
      <c r="C1111" s="34"/>
      <c r="D1111" s="160"/>
      <c r="E1111" s="53"/>
      <c r="F1111" s="34"/>
      <c r="G1111" s="53"/>
    </row>
    <row r="1112" spans="1:7" ht="16.5">
      <c r="A1112" s="53"/>
      <c r="B1112" s="90"/>
      <c r="C1112" s="34"/>
      <c r="D1112" s="160"/>
      <c r="E1112" s="53"/>
      <c r="F1112" s="34"/>
      <c r="G1112" s="53"/>
    </row>
    <row r="1113" spans="1:7" ht="16.5">
      <c r="A1113" s="53"/>
      <c r="B1113" s="90"/>
      <c r="C1113" s="34"/>
      <c r="D1113" s="160"/>
      <c r="E1113" s="53"/>
      <c r="F1113" s="34"/>
      <c r="G1113" s="53"/>
    </row>
    <row r="1114" spans="1:7" ht="16.5">
      <c r="A1114" s="53"/>
      <c r="B1114" s="90"/>
      <c r="C1114" s="34"/>
      <c r="D1114" s="160"/>
      <c r="E1114" s="53"/>
      <c r="F1114" s="34"/>
      <c r="G1114" s="53"/>
    </row>
    <row r="1115" spans="1:7" ht="16.5">
      <c r="A1115" s="53"/>
      <c r="B1115" s="90"/>
      <c r="C1115" s="34"/>
      <c r="D1115" s="160"/>
      <c r="E1115" s="53"/>
      <c r="F1115" s="34"/>
      <c r="G1115" s="53"/>
    </row>
    <row r="1116" spans="1:7" ht="16.5">
      <c r="A1116" s="53"/>
      <c r="B1116" s="133"/>
      <c r="C1116" s="34"/>
      <c r="D1116" s="160"/>
      <c r="E1116" s="53"/>
      <c r="F1116" s="34"/>
      <c r="G1116" s="53"/>
    </row>
    <row r="1117" spans="1:7" ht="16.5">
      <c r="A1117" s="53"/>
      <c r="B1117" s="133"/>
      <c r="C1117" s="34"/>
      <c r="D1117" s="160"/>
      <c r="E1117" s="53"/>
      <c r="F1117" s="34"/>
      <c r="G1117" s="53"/>
    </row>
    <row r="1118" spans="1:7" ht="16.5">
      <c r="A1118" s="53"/>
      <c r="B1118" s="133"/>
      <c r="C1118" s="34"/>
      <c r="D1118" s="160"/>
      <c r="E1118" s="53"/>
      <c r="F1118" s="34"/>
      <c r="G1118" s="53"/>
    </row>
    <row r="1119" spans="1:7" ht="16.5">
      <c r="A1119" s="53"/>
      <c r="B1119" s="133"/>
      <c r="C1119" s="34"/>
      <c r="D1119" s="160"/>
      <c r="E1119" s="53"/>
      <c r="F1119" s="34"/>
      <c r="G1119" s="53"/>
    </row>
    <row r="1120" spans="1:7" ht="16.5">
      <c r="A1120" s="53"/>
      <c r="B1120" s="90"/>
      <c r="C1120" s="34"/>
      <c r="D1120" s="160"/>
      <c r="E1120" s="53"/>
      <c r="F1120" s="34"/>
      <c r="G1120" s="53"/>
    </row>
    <row r="1121" spans="1:7" ht="16.5">
      <c r="A1121" s="53"/>
      <c r="B1121" s="90"/>
      <c r="C1121" s="34"/>
      <c r="D1121" s="160"/>
      <c r="E1121" s="53"/>
      <c r="F1121" s="34"/>
      <c r="G1121" s="53"/>
    </row>
    <row r="1122" spans="1:7" ht="16.5">
      <c r="A1122" s="53"/>
      <c r="B1122" s="90"/>
      <c r="C1122" s="34"/>
      <c r="D1122" s="160"/>
      <c r="E1122" s="53"/>
      <c r="F1122" s="34"/>
      <c r="G1122" s="53"/>
    </row>
    <row r="1123" spans="1:7" ht="16.5">
      <c r="A1123" s="53"/>
      <c r="B1123" s="133"/>
      <c r="C1123" s="34"/>
      <c r="D1123" s="160"/>
      <c r="E1123" s="53"/>
      <c r="F1123" s="34"/>
      <c r="G1123" s="53"/>
    </row>
    <row r="1124" spans="1:7" ht="16.5">
      <c r="A1124" s="53"/>
      <c r="B1124" s="133"/>
      <c r="C1124" s="34"/>
      <c r="D1124" s="160"/>
      <c r="E1124" s="53"/>
      <c r="F1124" s="34"/>
      <c r="G1124" s="53"/>
    </row>
    <row r="1125" spans="1:7" ht="16.5">
      <c r="A1125" s="53"/>
      <c r="B1125" s="133"/>
      <c r="C1125" s="34"/>
      <c r="D1125" s="160"/>
      <c r="E1125" s="53"/>
      <c r="F1125" s="34"/>
      <c r="G1125" s="53"/>
    </row>
    <row r="1126" spans="1:7" ht="16.5">
      <c r="A1126" s="53"/>
      <c r="B1126" s="133"/>
      <c r="C1126" s="34"/>
      <c r="D1126" s="160"/>
      <c r="E1126" s="53"/>
      <c r="F1126" s="34"/>
      <c r="G1126" s="53"/>
    </row>
    <row r="1127" spans="1:7" ht="16.5">
      <c r="A1127" s="53"/>
      <c r="B1127" s="133"/>
      <c r="C1127" s="34"/>
      <c r="D1127" s="160"/>
      <c r="E1127" s="53"/>
      <c r="F1127" s="34"/>
      <c r="G1127" s="53"/>
    </row>
    <row r="1128" spans="1:7" ht="16.5">
      <c r="A1128" s="53"/>
      <c r="B1128" s="133"/>
      <c r="C1128" s="34"/>
      <c r="D1128" s="160"/>
      <c r="E1128" s="53"/>
      <c r="F1128" s="34"/>
      <c r="G1128" s="53"/>
    </row>
    <row r="1129" spans="1:7" ht="16.5">
      <c r="A1129" s="53"/>
      <c r="B1129" s="133"/>
      <c r="C1129" s="34"/>
      <c r="D1129" s="160"/>
      <c r="E1129" s="53"/>
      <c r="F1129" s="34"/>
      <c r="G1129" s="53"/>
    </row>
    <row r="1130" spans="1:7" ht="16.5">
      <c r="A1130" s="53"/>
      <c r="B1130" s="133"/>
      <c r="C1130" s="34"/>
      <c r="D1130" s="160"/>
      <c r="E1130" s="53"/>
      <c r="F1130" s="34"/>
      <c r="G1130" s="53"/>
    </row>
    <row r="1131" spans="1:7" ht="16.5">
      <c r="A1131" s="53"/>
      <c r="B1131" s="133"/>
      <c r="C1131" s="34"/>
      <c r="D1131" s="160"/>
      <c r="E1131" s="53"/>
      <c r="F1131" s="34"/>
      <c r="G1131" s="53"/>
    </row>
    <row r="1132" spans="1:7" ht="16.5">
      <c r="A1132" s="53"/>
      <c r="B1132" s="133"/>
      <c r="C1132" s="34"/>
      <c r="D1132" s="160"/>
      <c r="E1132" s="53"/>
      <c r="F1132" s="34"/>
      <c r="G1132" s="53"/>
    </row>
    <row r="1133" spans="1:7" ht="16.5">
      <c r="A1133" s="53"/>
      <c r="B1133" s="90"/>
      <c r="C1133" s="34"/>
      <c r="D1133" s="160"/>
      <c r="E1133" s="53"/>
      <c r="F1133" s="34"/>
      <c r="G1133" s="53"/>
    </row>
    <row r="1134" spans="1:7" ht="16.5">
      <c r="A1134" s="53"/>
      <c r="B1134" s="90"/>
      <c r="C1134" s="34"/>
      <c r="D1134" s="160"/>
      <c r="E1134" s="53"/>
      <c r="F1134" s="34"/>
      <c r="G1134" s="53"/>
    </row>
    <row r="1135" spans="1:7" ht="16.5">
      <c r="A1135" s="53"/>
      <c r="B1135" s="90"/>
      <c r="C1135" s="34"/>
      <c r="D1135" s="160"/>
      <c r="E1135" s="53"/>
      <c r="F1135" s="34"/>
      <c r="G1135" s="53"/>
    </row>
    <row r="1136" spans="1:7" ht="16.5">
      <c r="A1136" s="53"/>
      <c r="B1136" s="90"/>
      <c r="C1136" s="34"/>
      <c r="D1136" s="160"/>
      <c r="E1136" s="53"/>
      <c r="F1136" s="34"/>
      <c r="G1136" s="53"/>
    </row>
    <row r="1137" spans="1:7" ht="16.5">
      <c r="A1137" s="53"/>
      <c r="B1137" s="90"/>
      <c r="C1137" s="34"/>
      <c r="D1137" s="160"/>
      <c r="E1137" s="53"/>
      <c r="F1137" s="34"/>
      <c r="G1137" s="53"/>
    </row>
    <row r="1138" spans="1:7" ht="16.5">
      <c r="A1138" s="53"/>
      <c r="B1138" s="90"/>
      <c r="C1138" s="34"/>
      <c r="D1138" s="160"/>
      <c r="E1138" s="53"/>
      <c r="F1138" s="34"/>
      <c r="G1138" s="53"/>
    </row>
    <row r="1139" spans="1:7" ht="16.5">
      <c r="A1139" s="53"/>
      <c r="B1139" s="90"/>
      <c r="C1139" s="34"/>
      <c r="D1139" s="160"/>
      <c r="E1139" s="53"/>
      <c r="F1139" s="34"/>
      <c r="G1139" s="53"/>
    </row>
    <row r="1140" spans="1:7" ht="16.5">
      <c r="A1140" s="53"/>
      <c r="B1140" s="90"/>
      <c r="C1140" s="34"/>
      <c r="D1140" s="160"/>
      <c r="E1140" s="53"/>
      <c r="F1140" s="34"/>
      <c r="G1140" s="53"/>
    </row>
    <row r="1141" spans="1:7" ht="16.5">
      <c r="A1141" s="53"/>
      <c r="B1141" s="90"/>
      <c r="C1141" s="34"/>
      <c r="D1141" s="160"/>
      <c r="E1141" s="53"/>
      <c r="F1141" s="34"/>
      <c r="G1141" s="53"/>
    </row>
    <row r="1142" spans="1:7" ht="16.5">
      <c r="A1142" s="53"/>
      <c r="B1142" s="90"/>
      <c r="C1142" s="34"/>
      <c r="D1142" s="160"/>
      <c r="E1142" s="53"/>
      <c r="F1142" s="34"/>
      <c r="G1142" s="53"/>
    </row>
    <row r="1143" spans="1:7" ht="16.5">
      <c r="A1143" s="53"/>
      <c r="B1143" s="90"/>
      <c r="C1143" s="34"/>
      <c r="D1143" s="160"/>
      <c r="E1143" s="53"/>
      <c r="F1143" s="34"/>
      <c r="G1143" s="53"/>
    </row>
    <row r="1144" spans="1:7" ht="16.5">
      <c r="A1144" s="53"/>
      <c r="B1144" s="90"/>
      <c r="C1144" s="34"/>
      <c r="D1144" s="160"/>
      <c r="E1144" s="53"/>
      <c r="F1144" s="34"/>
      <c r="G1144" s="53"/>
    </row>
    <row r="1145" spans="1:7" ht="16.5">
      <c r="A1145" s="53"/>
      <c r="B1145" s="90"/>
      <c r="C1145" s="34"/>
      <c r="D1145" s="160"/>
      <c r="E1145" s="53"/>
      <c r="F1145" s="34"/>
      <c r="G1145" s="53"/>
    </row>
    <row r="1146" spans="1:7" ht="16.5">
      <c r="A1146" s="53"/>
      <c r="B1146" s="90"/>
      <c r="C1146" s="34"/>
      <c r="D1146" s="160"/>
      <c r="E1146" s="53"/>
      <c r="F1146" s="34"/>
      <c r="G1146" s="53"/>
    </row>
    <row r="1147" spans="1:7" ht="16.5">
      <c r="A1147" s="53"/>
      <c r="B1147" s="90"/>
      <c r="C1147" s="34"/>
      <c r="D1147" s="160"/>
      <c r="E1147" s="53"/>
      <c r="F1147" s="34"/>
      <c r="G1147" s="53"/>
    </row>
    <row r="1148" spans="1:7" ht="16.5">
      <c r="A1148" s="53"/>
      <c r="B1148" s="90"/>
      <c r="C1148" s="34"/>
      <c r="D1148" s="160"/>
      <c r="E1148" s="53"/>
      <c r="F1148" s="34"/>
      <c r="G1148" s="53"/>
    </row>
    <row r="1149" spans="1:7" ht="16.5">
      <c r="A1149" s="53"/>
      <c r="B1149" s="90"/>
      <c r="C1149" s="34"/>
      <c r="D1149" s="160"/>
      <c r="E1149" s="53"/>
      <c r="F1149" s="34"/>
      <c r="G1149" s="53"/>
    </row>
    <row r="1150" spans="1:7" ht="16.5">
      <c r="A1150" s="53"/>
      <c r="B1150" s="90"/>
      <c r="C1150" s="34"/>
      <c r="D1150" s="160"/>
      <c r="E1150" s="53"/>
      <c r="F1150" s="34"/>
      <c r="G1150" s="53"/>
    </row>
    <row r="1151" spans="1:7" ht="16.5">
      <c r="A1151" s="53"/>
      <c r="B1151" s="90"/>
      <c r="C1151" s="34"/>
      <c r="D1151" s="160"/>
      <c r="E1151" s="53"/>
      <c r="F1151" s="34"/>
      <c r="G1151" s="53"/>
    </row>
    <row r="1152" spans="1:7" ht="16.5">
      <c r="A1152" s="53"/>
      <c r="B1152" s="90"/>
      <c r="C1152" s="34"/>
      <c r="D1152" s="160"/>
      <c r="E1152" s="53"/>
      <c r="F1152" s="34"/>
      <c r="G1152" s="53"/>
    </row>
    <row r="1153" spans="1:7" ht="16.5">
      <c r="A1153" s="53"/>
      <c r="B1153" s="90"/>
      <c r="C1153" s="34"/>
      <c r="D1153" s="160"/>
      <c r="E1153" s="53"/>
      <c r="F1153" s="34"/>
      <c r="G1153" s="53"/>
    </row>
    <row r="1154" spans="1:7" ht="16.5">
      <c r="A1154" s="53"/>
      <c r="B1154" s="90"/>
      <c r="C1154" s="34"/>
      <c r="D1154" s="160"/>
      <c r="E1154" s="53"/>
      <c r="F1154" s="34"/>
      <c r="G1154" s="53"/>
    </row>
    <row r="1155" spans="1:7" ht="16.5">
      <c r="A1155" s="53"/>
      <c r="B1155" s="90"/>
      <c r="C1155" s="34"/>
      <c r="D1155" s="160"/>
      <c r="E1155" s="53"/>
      <c r="F1155" s="34"/>
      <c r="G1155" s="53"/>
    </row>
    <row r="1156" spans="1:7" ht="16.5">
      <c r="A1156" s="53"/>
      <c r="B1156" s="90"/>
      <c r="C1156" s="34"/>
      <c r="D1156" s="160"/>
      <c r="E1156" s="53"/>
      <c r="F1156" s="34"/>
      <c r="G1156" s="53"/>
    </row>
    <row r="1157" spans="1:7" ht="16.5">
      <c r="A1157" s="53"/>
      <c r="B1157" s="90"/>
      <c r="C1157" s="34"/>
      <c r="D1157" s="160"/>
      <c r="E1157" s="53"/>
      <c r="F1157" s="34"/>
      <c r="G1157" s="53"/>
    </row>
    <row r="1158" spans="1:7" ht="16.5">
      <c r="A1158" s="53"/>
      <c r="B1158" s="90"/>
      <c r="C1158" s="34"/>
      <c r="D1158" s="160"/>
      <c r="E1158" s="53"/>
      <c r="F1158" s="34"/>
      <c r="G1158" s="53"/>
    </row>
    <row r="1159" spans="1:7" ht="16.5">
      <c r="A1159" s="53"/>
      <c r="B1159" s="90"/>
      <c r="C1159" s="34"/>
      <c r="D1159" s="160"/>
      <c r="E1159" s="53"/>
      <c r="F1159" s="34"/>
      <c r="G1159" s="53"/>
    </row>
    <row r="1160" spans="1:7" ht="16.5">
      <c r="A1160" s="53"/>
      <c r="B1160" s="90"/>
      <c r="C1160" s="34"/>
      <c r="D1160" s="160"/>
      <c r="E1160" s="53"/>
      <c r="F1160" s="34"/>
      <c r="G1160" s="53"/>
    </row>
    <row r="1161" spans="1:7" ht="16.5">
      <c r="A1161" s="53"/>
      <c r="B1161" s="90"/>
      <c r="C1161" s="34"/>
      <c r="D1161" s="160"/>
      <c r="E1161" s="53"/>
      <c r="F1161" s="34"/>
      <c r="G1161" s="53"/>
    </row>
    <row r="1162" spans="1:7" ht="16.5">
      <c r="A1162" s="53"/>
      <c r="B1162" s="90"/>
      <c r="C1162" s="34"/>
      <c r="D1162" s="160"/>
      <c r="E1162" s="53"/>
      <c r="F1162" s="34"/>
      <c r="G1162" s="53"/>
    </row>
    <row r="1163" spans="1:7" ht="16.5">
      <c r="A1163" s="53"/>
      <c r="B1163" s="90"/>
      <c r="C1163" s="34"/>
      <c r="D1163" s="160"/>
      <c r="E1163" s="53"/>
      <c r="F1163" s="34"/>
      <c r="G1163" s="53"/>
    </row>
    <row r="1164" spans="1:7" ht="16.5">
      <c r="A1164" s="53"/>
      <c r="B1164" s="90"/>
      <c r="C1164" s="34"/>
      <c r="D1164" s="160"/>
      <c r="E1164" s="53"/>
      <c r="F1164" s="34"/>
      <c r="G1164" s="53"/>
    </row>
    <row r="1165" spans="1:7" ht="16.5">
      <c r="A1165" s="53"/>
      <c r="B1165" s="90"/>
      <c r="C1165" s="34"/>
      <c r="D1165" s="160"/>
      <c r="E1165" s="53"/>
      <c r="F1165" s="34"/>
      <c r="G1165" s="53"/>
    </row>
    <row r="1166" spans="1:7" ht="16.5">
      <c r="A1166" s="53"/>
      <c r="B1166" s="90"/>
      <c r="C1166" s="34"/>
      <c r="D1166" s="160"/>
      <c r="E1166" s="53"/>
      <c r="F1166" s="34"/>
      <c r="G1166" s="53"/>
    </row>
    <row r="1167" spans="1:7" ht="16.5">
      <c r="A1167" s="53"/>
      <c r="B1167" s="90"/>
      <c r="C1167" s="34"/>
      <c r="D1167" s="160"/>
      <c r="E1167" s="53"/>
      <c r="F1167" s="34"/>
      <c r="G1167" s="53"/>
    </row>
    <row r="1168" spans="1:7" ht="16.5">
      <c r="A1168" s="53"/>
      <c r="B1168" s="90"/>
      <c r="C1168" s="34"/>
      <c r="D1168" s="160"/>
      <c r="E1168" s="53"/>
      <c r="F1168" s="34"/>
      <c r="G1168" s="53"/>
    </row>
    <row r="1169" spans="1:7" ht="16.5">
      <c r="A1169" s="80"/>
      <c r="B1169" s="90"/>
      <c r="C1169" s="34"/>
      <c r="D1169" s="160"/>
      <c r="E1169" s="53"/>
      <c r="F1169" s="34"/>
      <c r="G1169" s="53"/>
    </row>
    <row r="1170" spans="1:7" ht="16.5">
      <c r="A1170" s="53"/>
      <c r="B1170" s="90"/>
      <c r="C1170" s="34"/>
      <c r="D1170" s="160"/>
      <c r="E1170" s="53"/>
      <c r="F1170" s="34"/>
      <c r="G1170" s="53"/>
    </row>
    <row r="1171" spans="1:7" ht="16.5">
      <c r="A1171" s="53"/>
      <c r="B1171" s="90"/>
      <c r="C1171" s="34"/>
      <c r="D1171" s="160"/>
      <c r="E1171" s="53"/>
      <c r="F1171" s="34"/>
      <c r="G1171" s="53"/>
    </row>
    <row r="1172" spans="1:7" ht="16.5">
      <c r="A1172" s="53"/>
      <c r="B1172" s="90"/>
      <c r="C1172" s="34"/>
      <c r="D1172" s="160"/>
      <c r="E1172" s="53"/>
      <c r="F1172" s="34"/>
      <c r="G1172" s="53"/>
    </row>
    <row r="1173" spans="1:7" ht="16.5">
      <c r="A1173" s="53"/>
      <c r="B1173" s="90"/>
      <c r="C1173" s="34"/>
      <c r="D1173" s="160"/>
      <c r="E1173" s="53"/>
      <c r="F1173" s="34"/>
      <c r="G1173" s="53"/>
    </row>
    <row r="1174" spans="1:7" ht="16.5">
      <c r="A1174" s="53"/>
      <c r="B1174" s="90"/>
      <c r="C1174" s="34"/>
      <c r="D1174" s="160"/>
      <c r="E1174" s="53"/>
      <c r="F1174" s="34"/>
      <c r="G1174" s="53"/>
    </row>
    <row r="1175" spans="1:7" ht="16.5">
      <c r="A1175" s="53"/>
      <c r="B1175" s="90"/>
      <c r="C1175" s="34"/>
      <c r="D1175" s="160"/>
      <c r="E1175" s="53"/>
      <c r="F1175" s="34"/>
      <c r="G1175" s="53"/>
    </row>
    <row r="1176" spans="1:7" ht="16.5">
      <c r="A1176" s="53"/>
      <c r="B1176" s="90"/>
      <c r="C1176" s="34"/>
      <c r="D1176" s="160"/>
      <c r="E1176" s="53"/>
      <c r="F1176" s="34"/>
      <c r="G1176" s="53"/>
    </row>
    <row r="1177" spans="1:7" ht="16.5">
      <c r="A1177" s="53"/>
      <c r="B1177" s="133"/>
      <c r="C1177" s="34"/>
      <c r="D1177" s="160"/>
      <c r="E1177" s="53"/>
      <c r="F1177" s="34"/>
      <c r="G1177" s="53"/>
    </row>
    <row r="1178" spans="1:7" ht="16.5">
      <c r="A1178" s="53"/>
      <c r="B1178" s="133"/>
      <c r="C1178" s="34"/>
      <c r="D1178" s="160"/>
      <c r="E1178" s="53"/>
      <c r="F1178" s="34"/>
      <c r="G1178" s="53"/>
    </row>
    <row r="1179" spans="1:7" ht="16.5">
      <c r="A1179" s="53"/>
      <c r="B1179" s="133"/>
      <c r="C1179" s="34"/>
      <c r="D1179" s="160"/>
      <c r="E1179" s="53"/>
      <c r="F1179" s="34"/>
      <c r="G1179" s="53"/>
    </row>
    <row r="1180" spans="1:7" ht="16.5">
      <c r="A1180" s="53"/>
      <c r="B1180" s="133"/>
      <c r="C1180" s="34"/>
      <c r="D1180" s="160"/>
      <c r="E1180" s="53"/>
      <c r="F1180" s="34"/>
      <c r="G1180" s="53"/>
    </row>
    <row r="1181" spans="1:7" ht="16.5">
      <c r="A1181" s="53"/>
      <c r="B1181" s="133"/>
      <c r="C1181" s="34"/>
      <c r="D1181" s="160"/>
      <c r="E1181" s="53"/>
      <c r="F1181" s="34"/>
      <c r="G1181" s="53"/>
    </row>
    <row r="1182" spans="1:7" ht="16.5">
      <c r="A1182" s="53"/>
      <c r="B1182" s="133"/>
      <c r="C1182" s="34"/>
      <c r="D1182" s="160"/>
      <c r="E1182" s="53"/>
      <c r="F1182" s="34"/>
      <c r="G1182" s="53"/>
    </row>
    <row r="1183" spans="1:7" ht="16.5">
      <c r="A1183" s="53"/>
      <c r="B1183" s="133"/>
      <c r="C1183" s="34"/>
      <c r="D1183" s="160"/>
      <c r="E1183" s="53"/>
      <c r="F1183" s="34"/>
      <c r="G1183" s="53"/>
    </row>
    <row r="1184" spans="1:7" ht="16.5">
      <c r="A1184" s="53"/>
      <c r="B1184" s="90"/>
      <c r="C1184" s="34"/>
      <c r="D1184" s="160"/>
      <c r="E1184" s="53"/>
      <c r="F1184" s="34"/>
      <c r="G1184" s="53"/>
    </row>
    <row r="1185" spans="1:7" ht="16.5">
      <c r="A1185" s="53"/>
      <c r="B1185" s="90"/>
      <c r="C1185" s="34"/>
      <c r="D1185" s="160"/>
      <c r="E1185" s="53"/>
      <c r="F1185" s="34"/>
      <c r="G1185" s="53"/>
    </row>
    <row r="1186" spans="1:7" ht="16.5">
      <c r="A1186" s="53"/>
      <c r="B1186" s="90"/>
      <c r="C1186" s="34"/>
      <c r="D1186" s="160"/>
      <c r="E1186" s="53"/>
      <c r="F1186" s="34"/>
      <c r="G1186" s="53"/>
    </row>
    <row r="1187" spans="1:7" ht="16.5">
      <c r="A1187" s="53"/>
      <c r="B1187" s="133"/>
      <c r="C1187" s="34"/>
      <c r="D1187" s="160"/>
      <c r="E1187" s="53"/>
      <c r="F1187" s="34"/>
      <c r="G1187" s="53"/>
    </row>
    <row r="1188" spans="1:7" ht="16.5">
      <c r="A1188" s="53"/>
      <c r="B1188" s="133"/>
      <c r="C1188" s="34"/>
      <c r="D1188" s="160"/>
      <c r="E1188" s="53"/>
      <c r="F1188" s="34"/>
      <c r="G1188" s="53"/>
    </row>
    <row r="1189" spans="1:7" ht="16.5">
      <c r="A1189" s="53"/>
      <c r="B1189" s="133"/>
      <c r="C1189" s="34"/>
      <c r="D1189" s="160"/>
      <c r="E1189" s="53"/>
      <c r="F1189" s="34"/>
      <c r="G1189" s="53"/>
    </row>
    <row r="1190" spans="1:7" ht="16.5">
      <c r="A1190" s="53"/>
      <c r="B1190" s="133"/>
      <c r="C1190" s="34"/>
      <c r="D1190" s="160"/>
      <c r="E1190" s="53"/>
      <c r="F1190" s="34"/>
      <c r="G1190" s="53"/>
    </row>
    <row r="1191" spans="1:7" ht="16.5">
      <c r="A1191" s="53"/>
      <c r="B1191" s="133"/>
      <c r="C1191" s="34"/>
      <c r="D1191" s="160"/>
      <c r="E1191" s="53"/>
      <c r="F1191" s="34"/>
      <c r="G1191" s="53"/>
    </row>
    <row r="1192" spans="1:7" ht="16.5">
      <c r="A1192" s="53"/>
      <c r="B1192" s="133"/>
      <c r="C1192" s="34"/>
      <c r="D1192" s="160"/>
      <c r="E1192" s="53"/>
      <c r="F1192" s="34"/>
      <c r="G1192" s="53"/>
    </row>
    <row r="1193" spans="1:7" ht="16.5">
      <c r="A1193" s="53"/>
      <c r="B1193" s="90"/>
      <c r="C1193" s="34"/>
      <c r="D1193" s="160"/>
      <c r="E1193" s="53"/>
      <c r="F1193" s="34"/>
      <c r="G1193" s="53"/>
    </row>
    <row r="1194" spans="1:7" ht="16.5">
      <c r="A1194" s="53"/>
      <c r="B1194" s="90"/>
      <c r="C1194" s="34"/>
      <c r="D1194" s="160"/>
      <c r="E1194" s="53"/>
      <c r="F1194" s="34"/>
      <c r="G1194" s="53"/>
    </row>
    <row r="1195" spans="1:7" ht="16.5">
      <c r="A1195" s="53"/>
      <c r="B1195" s="90"/>
      <c r="C1195" s="34"/>
      <c r="D1195" s="160"/>
      <c r="E1195" s="53"/>
      <c r="F1195" s="34"/>
      <c r="G1195" s="53"/>
    </row>
    <row r="1196" spans="1:7" ht="16.5">
      <c r="A1196" s="53"/>
      <c r="B1196" s="90"/>
      <c r="C1196" s="34"/>
      <c r="D1196" s="160"/>
      <c r="E1196" s="53"/>
      <c r="F1196" s="34"/>
      <c r="G1196" s="53"/>
    </row>
    <row r="1197" spans="1:7" ht="16.5">
      <c r="A1197" s="53"/>
      <c r="B1197" s="90"/>
      <c r="C1197" s="34"/>
      <c r="D1197" s="160"/>
      <c r="E1197" s="53"/>
      <c r="F1197" s="34"/>
      <c r="G1197" s="53"/>
    </row>
    <row r="1198" spans="1:7" ht="16.5">
      <c r="A1198" s="53"/>
      <c r="B1198" s="90"/>
      <c r="C1198" s="34"/>
      <c r="D1198" s="160"/>
      <c r="E1198" s="53"/>
      <c r="F1198" s="34"/>
      <c r="G1198" s="53"/>
    </row>
    <row r="1199" spans="1:7" ht="16.5">
      <c r="A1199" s="53"/>
      <c r="B1199" s="90"/>
      <c r="C1199" s="34"/>
      <c r="D1199" s="160"/>
      <c r="E1199" s="53"/>
      <c r="F1199" s="34"/>
      <c r="G1199" s="53"/>
    </row>
    <row r="1200" spans="1:7" ht="16.5">
      <c r="A1200" s="53"/>
      <c r="B1200" s="90"/>
      <c r="C1200" s="34"/>
      <c r="D1200" s="160"/>
      <c r="E1200" s="53"/>
      <c r="F1200" s="34"/>
      <c r="G1200" s="53"/>
    </row>
    <row r="1201" spans="1:7" ht="16.5">
      <c r="A1201" s="53"/>
      <c r="B1201" s="90"/>
      <c r="C1201" s="34"/>
      <c r="D1201" s="160"/>
      <c r="E1201" s="53"/>
      <c r="F1201" s="34"/>
      <c r="G1201" s="53"/>
    </row>
    <row r="1202" spans="1:7" ht="16.5">
      <c r="A1202" s="53"/>
      <c r="B1202" s="90"/>
      <c r="C1202" s="34"/>
      <c r="D1202" s="160"/>
      <c r="E1202" s="53"/>
      <c r="F1202" s="34"/>
      <c r="G1202" s="53"/>
    </row>
    <row r="1203" spans="1:7" ht="16.5">
      <c r="A1203" s="53"/>
      <c r="B1203" s="90"/>
      <c r="C1203" s="34"/>
      <c r="D1203" s="160"/>
      <c r="E1203" s="53"/>
      <c r="F1203" s="34"/>
      <c r="G1203" s="53"/>
    </row>
    <row r="1204" spans="1:7" ht="16.5">
      <c r="A1204" s="53"/>
      <c r="B1204" s="90"/>
      <c r="C1204" s="34"/>
      <c r="D1204" s="160"/>
      <c r="E1204" s="53"/>
      <c r="F1204" s="34"/>
      <c r="G1204" s="53"/>
    </row>
    <row r="1205" spans="1:7" ht="16.5">
      <c r="A1205" s="53"/>
      <c r="B1205" s="90"/>
      <c r="C1205" s="34"/>
      <c r="D1205" s="160"/>
      <c r="E1205" s="53"/>
      <c r="F1205" s="34"/>
      <c r="G1205" s="53"/>
    </row>
    <row r="1206" spans="1:7" ht="16.5">
      <c r="A1206" s="53"/>
      <c r="B1206" s="90"/>
      <c r="C1206" s="34"/>
      <c r="D1206" s="160"/>
      <c r="E1206" s="53"/>
      <c r="F1206" s="34"/>
      <c r="G1206" s="53"/>
    </row>
    <row r="1207" spans="1:7" ht="16.5">
      <c r="A1207" s="53"/>
      <c r="B1207" s="90"/>
      <c r="C1207" s="34"/>
      <c r="D1207" s="160"/>
      <c r="E1207" s="53"/>
      <c r="F1207" s="34"/>
      <c r="G1207" s="53"/>
    </row>
    <row r="1208" spans="1:7" ht="16.5">
      <c r="A1208" s="53"/>
      <c r="B1208" s="90"/>
      <c r="C1208" s="34"/>
      <c r="D1208" s="160"/>
      <c r="E1208" s="53"/>
      <c r="F1208" s="34"/>
      <c r="G1208" s="53"/>
    </row>
    <row r="1209" spans="1:7" ht="16.5">
      <c r="A1209" s="53"/>
      <c r="B1209" s="90"/>
      <c r="C1209" s="34"/>
      <c r="D1209" s="160"/>
      <c r="E1209" s="53"/>
      <c r="F1209" s="34"/>
      <c r="G1209" s="53"/>
    </row>
    <row r="1210" spans="1:7" ht="16.5">
      <c r="A1210" s="53"/>
      <c r="B1210" s="90"/>
      <c r="C1210" s="34"/>
      <c r="D1210" s="160"/>
      <c r="E1210" s="53"/>
      <c r="F1210" s="34"/>
      <c r="G1210" s="53"/>
    </row>
    <row r="1211" spans="1:7" ht="16.5">
      <c r="A1211" s="53"/>
      <c r="B1211" s="90"/>
      <c r="C1211" s="34"/>
      <c r="D1211" s="160"/>
      <c r="E1211" s="53"/>
      <c r="F1211" s="34"/>
      <c r="G1211" s="53"/>
    </row>
    <row r="1212" spans="1:7" ht="16.5">
      <c r="A1212" s="53"/>
      <c r="B1212" s="90"/>
      <c r="C1212" s="34"/>
      <c r="D1212" s="160"/>
      <c r="E1212" s="53"/>
      <c r="F1212" s="34"/>
      <c r="G1212" s="53"/>
    </row>
    <row r="1213" spans="1:7" ht="16.5">
      <c r="A1213" s="53"/>
      <c r="B1213" s="90"/>
      <c r="C1213" s="34"/>
      <c r="D1213" s="160"/>
      <c r="E1213" s="53"/>
      <c r="F1213" s="34"/>
      <c r="G1213" s="53"/>
    </row>
    <row r="1214" spans="1:7" ht="16.5">
      <c r="A1214" s="53"/>
      <c r="B1214" s="90"/>
      <c r="C1214" s="34"/>
      <c r="D1214" s="160"/>
      <c r="E1214" s="53"/>
      <c r="F1214" s="34"/>
      <c r="G1214" s="53"/>
    </row>
    <row r="1215" spans="1:7" ht="16.5">
      <c r="A1215" s="53"/>
      <c r="B1215" s="90"/>
      <c r="C1215" s="34"/>
      <c r="D1215" s="160"/>
      <c r="E1215" s="53"/>
      <c r="F1215" s="34"/>
      <c r="G1215" s="53"/>
    </row>
    <row r="1216" spans="1:7" ht="16.5">
      <c r="A1216" s="53"/>
      <c r="B1216" s="90"/>
      <c r="C1216" s="34"/>
      <c r="D1216" s="160"/>
      <c r="E1216" s="53"/>
      <c r="F1216" s="34"/>
      <c r="G1216" s="53"/>
    </row>
    <row r="1217" spans="1:9" ht="16.5">
      <c r="A1217" s="53"/>
      <c r="B1217" s="90"/>
      <c r="C1217" s="34"/>
      <c r="D1217" s="160"/>
      <c r="E1217" s="53"/>
      <c r="F1217" s="34"/>
      <c r="G1217" s="53"/>
    </row>
    <row r="1218" spans="1:9" ht="16.5">
      <c r="A1218" s="53"/>
      <c r="B1218" s="90"/>
      <c r="C1218" s="34"/>
      <c r="D1218" s="160"/>
      <c r="E1218" s="53"/>
      <c r="F1218" s="34"/>
      <c r="G1218" s="53"/>
    </row>
    <row r="1219" spans="1:9" ht="16.5">
      <c r="A1219" s="53"/>
      <c r="B1219" s="90"/>
      <c r="C1219" s="34"/>
      <c r="D1219" s="160"/>
      <c r="E1219" s="53"/>
      <c r="F1219" s="34"/>
      <c r="G1219" s="53"/>
    </row>
    <row r="1220" spans="1:9" ht="16.5">
      <c r="A1220" s="53"/>
      <c r="B1220" s="90"/>
      <c r="C1220" s="34"/>
      <c r="D1220" s="160"/>
      <c r="E1220" s="53"/>
      <c r="F1220" s="34"/>
      <c r="G1220" s="53"/>
    </row>
    <row r="1221" spans="1:9" ht="16.5">
      <c r="A1221" s="53"/>
      <c r="B1221" s="90"/>
      <c r="C1221" s="34"/>
      <c r="D1221" s="160"/>
      <c r="E1221" s="53"/>
      <c r="F1221" s="34"/>
      <c r="G1221" s="53"/>
    </row>
    <row r="1222" spans="1:9" ht="16.5">
      <c r="A1222" s="53"/>
      <c r="B1222" s="90"/>
      <c r="C1222" s="34"/>
      <c r="D1222" s="160"/>
      <c r="E1222" s="53"/>
      <c r="F1222" s="34"/>
      <c r="G1222" s="53"/>
    </row>
    <row r="1223" spans="1:9" ht="16.5">
      <c r="A1223" s="53"/>
      <c r="B1223" s="133"/>
      <c r="C1223" s="34"/>
      <c r="D1223" s="160"/>
      <c r="E1223" s="53"/>
      <c r="F1223" s="34"/>
      <c r="G1223" s="53"/>
    </row>
    <row r="1224" spans="1:9" ht="16.5">
      <c r="A1224" s="80"/>
      <c r="B1224" s="161"/>
      <c r="C1224" s="136"/>
      <c r="D1224" s="162"/>
      <c r="E1224" s="80"/>
      <c r="F1224" s="136"/>
      <c r="G1224" s="80"/>
      <c r="H1224" s="210"/>
      <c r="I1224" s="148"/>
    </row>
    <row r="1225" spans="1:9" ht="16.5">
      <c r="A1225" s="53"/>
      <c r="B1225" s="90"/>
      <c r="C1225" s="34"/>
      <c r="D1225" s="160"/>
      <c r="E1225" s="53"/>
      <c r="F1225" s="34"/>
      <c r="G1225" s="53"/>
    </row>
    <row r="1226" spans="1:9" ht="16.5">
      <c r="A1226" s="53"/>
      <c r="B1226" s="90"/>
      <c r="C1226" s="34"/>
      <c r="D1226" s="160"/>
      <c r="E1226" s="53"/>
      <c r="F1226" s="34"/>
      <c r="G1226" s="53"/>
    </row>
    <row r="1227" spans="1:9" ht="16.5">
      <c r="A1227" s="53"/>
      <c r="B1227" s="90"/>
      <c r="C1227" s="34"/>
      <c r="D1227" s="160"/>
      <c r="E1227" s="53"/>
      <c r="F1227" s="34"/>
      <c r="G1227" s="53"/>
    </row>
    <row r="1228" spans="1:9" ht="16.5">
      <c r="A1228" s="53"/>
      <c r="B1228" s="90"/>
      <c r="C1228" s="34"/>
      <c r="D1228" s="160"/>
      <c r="E1228" s="53"/>
      <c r="F1228" s="34"/>
      <c r="G1228" s="53"/>
    </row>
    <row r="1229" spans="1:9" ht="16.5">
      <c r="A1229" s="53"/>
      <c r="B1229" s="133"/>
      <c r="C1229" s="34"/>
      <c r="D1229" s="160"/>
      <c r="E1229" s="53"/>
      <c r="F1229" s="34"/>
      <c r="G1229" s="53"/>
    </row>
    <row r="1230" spans="1:9" ht="16.5">
      <c r="A1230" s="53"/>
      <c r="B1230" s="133"/>
      <c r="C1230" s="34"/>
      <c r="D1230" s="160"/>
      <c r="E1230" s="53"/>
      <c r="F1230" s="34"/>
      <c r="G1230" s="53"/>
    </row>
    <row r="1231" spans="1:9" ht="16.5">
      <c r="A1231" s="53"/>
      <c r="B1231" s="133"/>
      <c r="C1231" s="34"/>
      <c r="D1231" s="160"/>
      <c r="E1231" s="53"/>
      <c r="F1231" s="34"/>
      <c r="G1231" s="53"/>
    </row>
    <row r="1232" spans="1:9" ht="16.5">
      <c r="A1232" s="53"/>
      <c r="B1232" s="90"/>
      <c r="C1232" s="34"/>
      <c r="D1232" s="160"/>
      <c r="E1232" s="53"/>
      <c r="F1232" s="34"/>
      <c r="G1232" s="53"/>
    </row>
    <row r="1233" spans="1:7" ht="16.5">
      <c r="A1233" s="53"/>
      <c r="B1233" s="90"/>
      <c r="C1233" s="34"/>
      <c r="D1233" s="160"/>
      <c r="E1233" s="53"/>
      <c r="F1233" s="34"/>
      <c r="G1233" s="53"/>
    </row>
    <row r="1234" spans="1:7" ht="16.5">
      <c r="A1234" s="53"/>
      <c r="B1234" s="90"/>
      <c r="C1234" s="34"/>
      <c r="D1234" s="160"/>
      <c r="E1234" s="53"/>
      <c r="F1234" s="34"/>
      <c r="G1234" s="53"/>
    </row>
    <row r="1235" spans="1:7" ht="16.5">
      <c r="A1235" s="53"/>
      <c r="B1235" s="90"/>
      <c r="C1235" s="34"/>
      <c r="D1235" s="160"/>
      <c r="E1235" s="53"/>
      <c r="F1235" s="34"/>
      <c r="G1235" s="53"/>
    </row>
    <row r="1236" spans="1:7" ht="16.5">
      <c r="A1236" s="53"/>
      <c r="B1236" s="90"/>
      <c r="C1236" s="34"/>
      <c r="D1236" s="160"/>
      <c r="E1236" s="53"/>
      <c r="F1236" s="34"/>
      <c r="G1236" s="53"/>
    </row>
    <row r="1237" spans="1:7" ht="16.5">
      <c r="A1237" s="53"/>
      <c r="B1237" s="90"/>
      <c r="C1237" s="34"/>
      <c r="D1237" s="160"/>
      <c r="E1237" s="53"/>
      <c r="F1237" s="34"/>
      <c r="G1237" s="53"/>
    </row>
    <row r="1238" spans="1:7" ht="16.5">
      <c r="A1238" s="53"/>
      <c r="B1238" s="90"/>
      <c r="C1238" s="34"/>
      <c r="D1238" s="160"/>
      <c r="E1238" s="53"/>
      <c r="F1238" s="34"/>
      <c r="G1238" s="53"/>
    </row>
    <row r="1239" spans="1:7" ht="16.5">
      <c r="A1239" s="53"/>
      <c r="B1239" s="90"/>
      <c r="C1239" s="34"/>
      <c r="D1239" s="160"/>
      <c r="E1239" s="53"/>
      <c r="F1239" s="34"/>
      <c r="G1239" s="53"/>
    </row>
    <row r="1240" spans="1:7" ht="16.5">
      <c r="A1240" s="53"/>
      <c r="B1240" s="90"/>
      <c r="C1240" s="34"/>
      <c r="D1240" s="160"/>
      <c r="E1240" s="53"/>
      <c r="F1240" s="34"/>
      <c r="G1240" s="53"/>
    </row>
    <row r="1241" spans="1:7" ht="16.5">
      <c r="A1241" s="53"/>
      <c r="B1241" s="90"/>
      <c r="C1241" s="34"/>
      <c r="D1241" s="160"/>
      <c r="E1241" s="53"/>
      <c r="F1241" s="34"/>
      <c r="G1241" s="53"/>
    </row>
    <row r="1242" spans="1:7" ht="16.5">
      <c r="A1242" s="53"/>
      <c r="B1242" s="90"/>
      <c r="C1242" s="34"/>
      <c r="D1242" s="160"/>
      <c r="E1242" s="53"/>
      <c r="F1242" s="34"/>
      <c r="G1242" s="53"/>
    </row>
    <row r="1243" spans="1:7" ht="16.5">
      <c r="A1243" s="53"/>
      <c r="B1243" s="90"/>
      <c r="C1243" s="34"/>
      <c r="D1243" s="160"/>
      <c r="E1243" s="53"/>
      <c r="F1243" s="34"/>
      <c r="G1243" s="53"/>
    </row>
    <row r="1244" spans="1:7" ht="16.5">
      <c r="A1244" s="53"/>
      <c r="B1244" s="90"/>
      <c r="C1244" s="34"/>
      <c r="D1244" s="160"/>
      <c r="E1244" s="53"/>
      <c r="F1244" s="34"/>
      <c r="G1244" s="53"/>
    </row>
    <row r="1245" spans="1:7" ht="16.5">
      <c r="A1245" s="53"/>
      <c r="B1245" s="90"/>
      <c r="C1245" s="34"/>
      <c r="D1245" s="160"/>
      <c r="E1245" s="53"/>
      <c r="F1245" s="34"/>
      <c r="G1245" s="53"/>
    </row>
    <row r="1246" spans="1:7" ht="16.5">
      <c r="A1246" s="53"/>
      <c r="B1246" s="90"/>
      <c r="C1246" s="34"/>
      <c r="D1246" s="160"/>
      <c r="E1246" s="53"/>
      <c r="F1246" s="34"/>
      <c r="G1246" s="53"/>
    </row>
    <row r="1247" spans="1:7" ht="16.5">
      <c r="A1247" s="53"/>
      <c r="B1247" s="90"/>
      <c r="C1247" s="34"/>
      <c r="D1247" s="160"/>
      <c r="E1247" s="53"/>
      <c r="F1247" s="34"/>
      <c r="G1247" s="53"/>
    </row>
    <row r="1248" spans="1:7" ht="16.5">
      <c r="A1248" s="53"/>
      <c r="B1248" s="90"/>
      <c r="C1248" s="34"/>
      <c r="D1248" s="160"/>
      <c r="E1248" s="53"/>
      <c r="F1248" s="34"/>
      <c r="G1248" s="53"/>
    </row>
    <row r="1249" spans="1:7" ht="16.5">
      <c r="A1249" s="53"/>
      <c r="B1249" s="90"/>
      <c r="C1249" s="34"/>
      <c r="D1249" s="160"/>
      <c r="E1249" s="53"/>
      <c r="F1249" s="34"/>
      <c r="G1249" s="53"/>
    </row>
    <row r="1250" spans="1:7" ht="16.5">
      <c r="A1250" s="53"/>
      <c r="B1250" s="90"/>
      <c r="C1250" s="34"/>
      <c r="D1250" s="160"/>
      <c r="E1250" s="53"/>
      <c r="F1250" s="34"/>
      <c r="G1250" s="53"/>
    </row>
    <row r="1251" spans="1:7" ht="16.5">
      <c r="A1251" s="53"/>
      <c r="B1251" s="90"/>
      <c r="C1251" s="34"/>
      <c r="D1251" s="160"/>
      <c r="E1251" s="53"/>
      <c r="F1251" s="34"/>
      <c r="G1251" s="53"/>
    </row>
    <row r="1252" spans="1:7" ht="16.5">
      <c r="A1252" s="53"/>
      <c r="B1252" s="133"/>
      <c r="C1252" s="34"/>
      <c r="D1252" s="160"/>
      <c r="E1252" s="53"/>
      <c r="F1252" s="34"/>
      <c r="G1252" s="53"/>
    </row>
    <row r="1253" spans="1:7" ht="16.5">
      <c r="A1253" s="53"/>
      <c r="B1253" s="133"/>
      <c r="C1253" s="34"/>
      <c r="D1253" s="160"/>
      <c r="E1253" s="53"/>
      <c r="F1253" s="34"/>
      <c r="G1253" s="53"/>
    </row>
    <row r="1254" spans="1:7" ht="16.5">
      <c r="A1254" s="53"/>
      <c r="B1254" s="133"/>
      <c r="C1254" s="34"/>
      <c r="D1254" s="160"/>
      <c r="E1254" s="53"/>
      <c r="F1254" s="34"/>
      <c r="G1254" s="53"/>
    </row>
    <row r="1255" spans="1:7" ht="16.5">
      <c r="A1255" s="53"/>
      <c r="B1255" s="133"/>
      <c r="C1255" s="34"/>
      <c r="D1255" s="160"/>
      <c r="E1255" s="53"/>
      <c r="F1255" s="34"/>
      <c r="G1255" s="53"/>
    </row>
    <row r="1256" spans="1:7" ht="16.5">
      <c r="A1256" s="53"/>
      <c r="B1256" s="133"/>
      <c r="C1256" s="34"/>
      <c r="D1256" s="160"/>
      <c r="E1256" s="53"/>
      <c r="F1256" s="34"/>
      <c r="G1256" s="53"/>
    </row>
    <row r="1257" spans="1:7" ht="16.5">
      <c r="A1257" s="53"/>
      <c r="B1257" s="133"/>
      <c r="C1257" s="34"/>
      <c r="D1257" s="160"/>
      <c r="E1257" s="53"/>
      <c r="F1257" s="34"/>
      <c r="G1257" s="53"/>
    </row>
    <row r="1258" spans="1:7" ht="16.5">
      <c r="A1258" s="53"/>
      <c r="B1258" s="133"/>
      <c r="C1258" s="34"/>
      <c r="D1258" s="160"/>
      <c r="E1258" s="53"/>
      <c r="F1258" s="34"/>
      <c r="G1258" s="53"/>
    </row>
    <row r="1259" spans="1:7" ht="16.5">
      <c r="A1259" s="53"/>
      <c r="B1259" s="133"/>
      <c r="C1259" s="34"/>
      <c r="D1259" s="160"/>
      <c r="E1259" s="53"/>
      <c r="F1259" s="34"/>
      <c r="G1259" s="53"/>
    </row>
    <row r="1260" spans="1:7" ht="16.5">
      <c r="A1260" s="53"/>
      <c r="B1260" s="133"/>
      <c r="C1260" s="34"/>
      <c r="D1260" s="160"/>
      <c r="E1260" s="53"/>
      <c r="F1260" s="34"/>
      <c r="G1260" s="53"/>
    </row>
    <row r="1261" spans="1:7" ht="16.5">
      <c r="A1261" s="53"/>
      <c r="B1261" s="133"/>
      <c r="C1261" s="34"/>
      <c r="D1261" s="160"/>
      <c r="E1261" s="53"/>
      <c r="F1261" s="34"/>
      <c r="G1261" s="53"/>
    </row>
    <row r="1262" spans="1:7" ht="16.5">
      <c r="A1262" s="53"/>
      <c r="B1262" s="133"/>
      <c r="C1262" s="34"/>
      <c r="D1262" s="160"/>
      <c r="E1262" s="53"/>
      <c r="F1262" s="34"/>
      <c r="G1262" s="53"/>
    </row>
    <row r="1263" spans="1:7" ht="16.5">
      <c r="A1263" s="53"/>
      <c r="B1263" s="133"/>
      <c r="C1263" s="34"/>
      <c r="D1263" s="160"/>
      <c r="E1263" s="53"/>
      <c r="F1263" s="34"/>
      <c r="G1263" s="53"/>
    </row>
    <row r="1264" spans="1:7" ht="16.5">
      <c r="A1264" s="53"/>
      <c r="B1264" s="90"/>
      <c r="C1264" s="34"/>
      <c r="D1264" s="160"/>
      <c r="E1264" s="53"/>
      <c r="F1264" s="34"/>
      <c r="G1264" s="53"/>
    </row>
    <row r="1265" spans="1:7" ht="16.5">
      <c r="A1265" s="53"/>
      <c r="B1265" s="90"/>
      <c r="C1265" s="34"/>
      <c r="D1265" s="160"/>
      <c r="E1265" s="53"/>
      <c r="F1265" s="34"/>
      <c r="G1265" s="53"/>
    </row>
    <row r="1266" spans="1:7" ht="16.5">
      <c r="A1266" s="53"/>
      <c r="B1266" s="133"/>
      <c r="C1266" s="34"/>
      <c r="D1266" s="160"/>
      <c r="E1266" s="53"/>
      <c r="F1266" s="34"/>
      <c r="G1266" s="53"/>
    </row>
    <row r="1267" spans="1:7" ht="16.5">
      <c r="A1267" s="53"/>
      <c r="B1267" s="133"/>
      <c r="C1267" s="34"/>
      <c r="D1267" s="160"/>
      <c r="E1267" s="53"/>
      <c r="F1267" s="34"/>
      <c r="G1267" s="53"/>
    </row>
    <row r="1268" spans="1:7" ht="16.5">
      <c r="A1268" s="53"/>
      <c r="B1268" s="133"/>
      <c r="C1268" s="34"/>
      <c r="D1268" s="160"/>
      <c r="E1268" s="53"/>
      <c r="F1268" s="34"/>
      <c r="G1268" s="53"/>
    </row>
    <row r="1269" spans="1:7" ht="16.5">
      <c r="A1269" s="53"/>
      <c r="B1269" s="133"/>
      <c r="C1269" s="34"/>
      <c r="D1269" s="160"/>
      <c r="E1269" s="53"/>
      <c r="F1269" s="34"/>
      <c r="G1269" s="53"/>
    </row>
    <row r="1270" spans="1:7" ht="16.5">
      <c r="A1270" s="53"/>
      <c r="B1270" s="133"/>
      <c r="C1270" s="34"/>
      <c r="D1270" s="160"/>
      <c r="E1270" s="53"/>
      <c r="F1270" s="34"/>
      <c r="G1270" s="53"/>
    </row>
    <row r="1271" spans="1:7" ht="16.5">
      <c r="A1271" s="53"/>
      <c r="B1271" s="133"/>
      <c r="C1271" s="34"/>
      <c r="D1271" s="160"/>
      <c r="E1271" s="53"/>
      <c r="F1271" s="34"/>
      <c r="G1271" s="53"/>
    </row>
    <row r="1272" spans="1:7" ht="16.5">
      <c r="A1272" s="53"/>
      <c r="B1272" s="133"/>
      <c r="C1272" s="34"/>
      <c r="D1272" s="160"/>
      <c r="E1272" s="53"/>
      <c r="F1272" s="34"/>
      <c r="G1272" s="53"/>
    </row>
    <row r="1273" spans="1:7" ht="16.5">
      <c r="A1273" s="53"/>
      <c r="B1273" s="133"/>
      <c r="C1273" s="34"/>
      <c r="D1273" s="160"/>
      <c r="E1273" s="53"/>
      <c r="F1273" s="34"/>
      <c r="G1273" s="53"/>
    </row>
    <row r="1274" spans="1:7" ht="16.5">
      <c r="A1274" s="53"/>
      <c r="B1274" s="133"/>
      <c r="C1274" s="34"/>
      <c r="D1274" s="160"/>
      <c r="E1274" s="53"/>
      <c r="F1274" s="34"/>
      <c r="G1274" s="53"/>
    </row>
    <row r="1275" spans="1:7" ht="16.5">
      <c r="A1275" s="53"/>
      <c r="B1275" s="90"/>
      <c r="C1275" s="34"/>
      <c r="D1275" s="160"/>
      <c r="E1275" s="53"/>
      <c r="F1275" s="34"/>
      <c r="G1275" s="53"/>
    </row>
    <row r="1276" spans="1:7" ht="16.5">
      <c r="A1276" s="53"/>
      <c r="B1276" s="90"/>
      <c r="C1276" s="34"/>
      <c r="D1276" s="160"/>
      <c r="E1276" s="53"/>
      <c r="F1276" s="34"/>
      <c r="G1276" s="53"/>
    </row>
    <row r="1277" spans="1:7" ht="16.5">
      <c r="A1277" s="53"/>
      <c r="B1277" s="90"/>
      <c r="C1277" s="34"/>
      <c r="D1277" s="160"/>
      <c r="E1277" s="53"/>
      <c r="F1277" s="34"/>
      <c r="G1277" s="53"/>
    </row>
    <row r="1278" spans="1:7" ht="16.5">
      <c r="A1278" s="53"/>
      <c r="B1278" s="90"/>
      <c r="C1278" s="34"/>
      <c r="D1278" s="160"/>
      <c r="E1278" s="53"/>
      <c r="F1278" s="34"/>
      <c r="G1278" s="53"/>
    </row>
    <row r="1279" spans="1:7" ht="16.5">
      <c r="A1279" s="53"/>
      <c r="B1279" s="90"/>
      <c r="C1279" s="34"/>
      <c r="D1279" s="160"/>
      <c r="E1279" s="53"/>
      <c r="F1279" s="34"/>
      <c r="G1279" s="53"/>
    </row>
    <row r="1280" spans="1:7" ht="16.5">
      <c r="A1280" s="53"/>
      <c r="B1280" s="90"/>
      <c r="C1280" s="34"/>
      <c r="D1280" s="160"/>
      <c r="E1280" s="53"/>
      <c r="F1280" s="34"/>
      <c r="G1280" s="53"/>
    </row>
    <row r="1281" spans="1:7" ht="16.5">
      <c r="A1281" s="53"/>
      <c r="B1281" s="90"/>
      <c r="C1281" s="34"/>
      <c r="D1281" s="160"/>
      <c r="E1281" s="53"/>
      <c r="F1281" s="34"/>
      <c r="G1281" s="53"/>
    </row>
    <row r="1282" spans="1:7" ht="16.5">
      <c r="A1282" s="53"/>
      <c r="B1282" s="90"/>
      <c r="C1282" s="34"/>
      <c r="D1282" s="160"/>
      <c r="E1282" s="53"/>
      <c r="F1282" s="34"/>
      <c r="G1282" s="53"/>
    </row>
    <row r="1283" spans="1:7" ht="16.5">
      <c r="A1283" s="53"/>
      <c r="B1283" s="90"/>
      <c r="C1283" s="34"/>
      <c r="D1283" s="160"/>
      <c r="E1283" s="53"/>
      <c r="F1283" s="34"/>
      <c r="G1283" s="53"/>
    </row>
    <row r="1284" spans="1:7" ht="16.5">
      <c r="A1284" s="53"/>
      <c r="B1284" s="90"/>
      <c r="C1284" s="34"/>
      <c r="D1284" s="160"/>
      <c r="E1284" s="53"/>
      <c r="F1284" s="34"/>
      <c r="G1284" s="53"/>
    </row>
    <row r="1285" spans="1:7" ht="16.5">
      <c r="A1285" s="53"/>
      <c r="B1285" s="90"/>
      <c r="C1285" s="34"/>
      <c r="D1285" s="160"/>
      <c r="E1285" s="53"/>
      <c r="F1285" s="34"/>
      <c r="G1285" s="53"/>
    </row>
    <row r="1286" spans="1:7" ht="16.5">
      <c r="A1286" s="53"/>
      <c r="B1286" s="90"/>
      <c r="C1286" s="34"/>
      <c r="D1286" s="160"/>
      <c r="E1286" s="53"/>
      <c r="F1286" s="34"/>
      <c r="G1286" s="53"/>
    </row>
    <row r="1287" spans="1:7" ht="16.5">
      <c r="A1287" s="53"/>
      <c r="B1287" s="90"/>
      <c r="C1287" s="34"/>
      <c r="D1287" s="160"/>
      <c r="E1287" s="53"/>
      <c r="F1287" s="34"/>
      <c r="G1287" s="53"/>
    </row>
    <row r="1288" spans="1:7" ht="16.5">
      <c r="A1288" s="53"/>
      <c r="B1288" s="90"/>
      <c r="C1288" s="34"/>
      <c r="D1288" s="160"/>
      <c r="E1288" s="53"/>
      <c r="F1288" s="34"/>
      <c r="G1288" s="53"/>
    </row>
    <row r="1289" spans="1:7" ht="16.5">
      <c r="A1289" s="53"/>
      <c r="B1289" s="90"/>
      <c r="C1289" s="34"/>
      <c r="D1289" s="160"/>
      <c r="E1289" s="53"/>
      <c r="F1289" s="34"/>
      <c r="G1289" s="53"/>
    </row>
    <row r="1290" spans="1:7" ht="16.5">
      <c r="A1290" s="53"/>
      <c r="B1290" s="90"/>
      <c r="C1290" s="34"/>
      <c r="D1290" s="160"/>
      <c r="E1290" s="53"/>
      <c r="F1290" s="34"/>
      <c r="G1290" s="53"/>
    </row>
    <row r="1291" spans="1:7" ht="16.5">
      <c r="A1291" s="53"/>
      <c r="B1291" s="90"/>
      <c r="C1291" s="34"/>
      <c r="D1291" s="160"/>
      <c r="E1291" s="53"/>
      <c r="F1291" s="34"/>
      <c r="G1291" s="53"/>
    </row>
    <row r="1292" spans="1:7" ht="16.5">
      <c r="A1292" s="53"/>
      <c r="B1292" s="90"/>
      <c r="C1292" s="34"/>
      <c r="D1292" s="160"/>
      <c r="E1292" s="53"/>
      <c r="F1292" s="34"/>
      <c r="G1292" s="53"/>
    </row>
    <row r="1293" spans="1:7" ht="16.5">
      <c r="A1293" s="53"/>
      <c r="B1293" s="90"/>
      <c r="C1293" s="34"/>
      <c r="D1293" s="160"/>
      <c r="E1293" s="53"/>
      <c r="F1293" s="34"/>
      <c r="G1293" s="53"/>
    </row>
    <row r="1294" spans="1:7" ht="16.5">
      <c r="A1294" s="53"/>
      <c r="B1294" s="90"/>
      <c r="C1294" s="34"/>
      <c r="D1294" s="160"/>
      <c r="E1294" s="53"/>
      <c r="F1294" s="34"/>
      <c r="G1294" s="53"/>
    </row>
    <row r="1295" spans="1:7" ht="16.5">
      <c r="A1295" s="53"/>
      <c r="B1295" s="90"/>
      <c r="C1295" s="34"/>
      <c r="D1295" s="160"/>
      <c r="E1295" s="53"/>
      <c r="F1295" s="34"/>
      <c r="G1295" s="53"/>
    </row>
    <row r="1296" spans="1:7" ht="16.5">
      <c r="A1296" s="53"/>
      <c r="B1296" s="90"/>
      <c r="C1296" s="34"/>
      <c r="D1296" s="160"/>
      <c r="E1296" s="53"/>
      <c r="F1296" s="34"/>
      <c r="G1296" s="53"/>
    </row>
    <row r="1297" spans="1:7" ht="16.5">
      <c r="A1297" s="53"/>
      <c r="B1297" s="90"/>
      <c r="C1297" s="34"/>
      <c r="D1297" s="160"/>
      <c r="E1297" s="53"/>
      <c r="F1297" s="34"/>
      <c r="G1297" s="53"/>
    </row>
    <row r="1298" spans="1:7" ht="16.5">
      <c r="A1298" s="53"/>
      <c r="B1298" s="90"/>
      <c r="C1298" s="34"/>
      <c r="D1298" s="160"/>
      <c r="E1298" s="53"/>
      <c r="F1298" s="34"/>
      <c r="G1298" s="53"/>
    </row>
    <row r="1299" spans="1:7" ht="16.5">
      <c r="A1299" s="53"/>
      <c r="B1299" s="90"/>
      <c r="C1299" s="34"/>
      <c r="D1299" s="160"/>
      <c r="E1299" s="53"/>
      <c r="F1299" s="34"/>
      <c r="G1299" s="53"/>
    </row>
    <row r="1300" spans="1:7" ht="16.5">
      <c r="A1300" s="53"/>
      <c r="B1300" s="90"/>
      <c r="C1300" s="34"/>
      <c r="D1300" s="160"/>
      <c r="E1300" s="53"/>
      <c r="F1300" s="34"/>
      <c r="G1300" s="53"/>
    </row>
    <row r="1301" spans="1:7" ht="16.5">
      <c r="A1301" s="53"/>
      <c r="B1301" s="90"/>
      <c r="C1301" s="34"/>
      <c r="D1301" s="160"/>
      <c r="E1301" s="53"/>
      <c r="F1301" s="34"/>
      <c r="G1301" s="53"/>
    </row>
    <row r="1302" spans="1:7" ht="16.5">
      <c r="A1302" s="53"/>
      <c r="B1302" s="90"/>
      <c r="C1302" s="34"/>
      <c r="D1302" s="160"/>
      <c r="E1302" s="53"/>
      <c r="F1302" s="34"/>
      <c r="G1302" s="53"/>
    </row>
    <row r="1303" spans="1:7" ht="16.5">
      <c r="A1303" s="53"/>
      <c r="B1303" s="90"/>
      <c r="C1303" s="34"/>
      <c r="D1303" s="160"/>
      <c r="E1303" s="53"/>
      <c r="F1303" s="34"/>
      <c r="G1303" s="53"/>
    </row>
    <row r="1304" spans="1:7" ht="16.5">
      <c r="A1304" s="53"/>
      <c r="B1304" s="90"/>
      <c r="C1304" s="34"/>
      <c r="D1304" s="160"/>
      <c r="E1304" s="53"/>
      <c r="F1304" s="34"/>
      <c r="G1304" s="53"/>
    </row>
    <row r="1305" spans="1:7" ht="16.5">
      <c r="A1305" s="53"/>
      <c r="B1305" s="90"/>
      <c r="C1305" s="34"/>
      <c r="D1305" s="160"/>
      <c r="E1305" s="53"/>
      <c r="F1305" s="34"/>
      <c r="G1305" s="53"/>
    </row>
    <row r="1306" spans="1:7" ht="16.5">
      <c r="A1306" s="53"/>
      <c r="B1306" s="90"/>
      <c r="C1306" s="34"/>
      <c r="D1306" s="160"/>
      <c r="E1306" s="53"/>
      <c r="F1306" s="34"/>
      <c r="G1306" s="53"/>
    </row>
    <row r="1307" spans="1:7" ht="16.5">
      <c r="A1307" s="53"/>
      <c r="B1307" s="90"/>
      <c r="C1307" s="34"/>
      <c r="D1307" s="160"/>
      <c r="E1307" s="53"/>
      <c r="F1307" s="34"/>
      <c r="G1307" s="53"/>
    </row>
    <row r="1308" spans="1:7" ht="16.5">
      <c r="A1308" s="53"/>
      <c r="B1308" s="90"/>
      <c r="C1308" s="34"/>
      <c r="D1308" s="160"/>
      <c r="E1308" s="53"/>
      <c r="F1308" s="34"/>
      <c r="G1308" s="53"/>
    </row>
    <row r="1309" spans="1:7" ht="16.5">
      <c r="A1309" s="53"/>
      <c r="B1309" s="133"/>
      <c r="C1309" s="34"/>
      <c r="D1309" s="160"/>
      <c r="E1309" s="53"/>
      <c r="F1309" s="34"/>
      <c r="G1309" s="53"/>
    </row>
    <row r="1310" spans="1:7" ht="16.5">
      <c r="A1310" s="53"/>
      <c r="B1310" s="133"/>
      <c r="C1310" s="34"/>
      <c r="D1310" s="160"/>
      <c r="E1310" s="53"/>
      <c r="F1310" s="34"/>
      <c r="G1310" s="53"/>
    </row>
    <row r="1311" spans="1:7" ht="16.5">
      <c r="A1311" s="53"/>
      <c r="B1311" s="133"/>
      <c r="C1311" s="34"/>
      <c r="D1311" s="160"/>
      <c r="E1311" s="53"/>
      <c r="F1311" s="34"/>
      <c r="G1311" s="53"/>
    </row>
    <row r="1312" spans="1:7" ht="16.5">
      <c r="A1312" s="53"/>
      <c r="B1312" s="90"/>
      <c r="C1312" s="34"/>
      <c r="D1312" s="160"/>
      <c r="E1312" s="53"/>
      <c r="F1312" s="34"/>
      <c r="G1312" s="53"/>
    </row>
    <row r="1313" spans="1:7" ht="16.5">
      <c r="A1313" s="53"/>
      <c r="B1313" s="90"/>
      <c r="C1313" s="34"/>
      <c r="D1313" s="160"/>
      <c r="E1313" s="53"/>
      <c r="F1313" s="34"/>
      <c r="G1313" s="53"/>
    </row>
    <row r="1314" spans="1:7" ht="16.5">
      <c r="A1314" s="53"/>
      <c r="B1314" s="90"/>
      <c r="C1314" s="34"/>
      <c r="D1314" s="160"/>
      <c r="E1314" s="53"/>
      <c r="F1314" s="34"/>
      <c r="G1314" s="53"/>
    </row>
    <row r="1315" spans="1:7" ht="16.5">
      <c r="A1315" s="53"/>
      <c r="B1315" s="90"/>
      <c r="C1315" s="34"/>
      <c r="D1315" s="160"/>
      <c r="E1315" s="53"/>
      <c r="F1315" s="34"/>
      <c r="G1315" s="53"/>
    </row>
    <row r="1316" spans="1:7" ht="16.5">
      <c r="A1316" s="53"/>
      <c r="B1316" s="90"/>
      <c r="C1316" s="34"/>
      <c r="D1316" s="160"/>
      <c r="E1316" s="53"/>
      <c r="F1316" s="34"/>
      <c r="G1316" s="53"/>
    </row>
    <row r="1317" spans="1:7" ht="16.5">
      <c r="A1317" s="53"/>
      <c r="B1317" s="90"/>
      <c r="C1317" s="34"/>
      <c r="D1317" s="160"/>
      <c r="E1317" s="53"/>
      <c r="F1317" s="34"/>
      <c r="G1317" s="53"/>
    </row>
    <row r="1318" spans="1:7" ht="16.5">
      <c r="A1318" s="53"/>
      <c r="B1318" s="133"/>
      <c r="C1318" s="34"/>
      <c r="D1318" s="160"/>
      <c r="E1318" s="53"/>
      <c r="F1318" s="34"/>
      <c r="G1318" s="53"/>
    </row>
    <row r="1319" spans="1:7" ht="16.5">
      <c r="A1319" s="53"/>
      <c r="B1319" s="133"/>
      <c r="C1319" s="34"/>
      <c r="D1319" s="160"/>
      <c r="E1319" s="53"/>
      <c r="F1319" s="34"/>
      <c r="G1319" s="53"/>
    </row>
    <row r="1320" spans="1:7" ht="16.5">
      <c r="A1320" s="53"/>
      <c r="B1320" s="90"/>
      <c r="C1320" s="34"/>
      <c r="D1320" s="160"/>
      <c r="E1320" s="53"/>
      <c r="F1320" s="34"/>
      <c r="G1320" s="53"/>
    </row>
    <row r="1321" spans="1:7" ht="16.5">
      <c r="A1321" s="53"/>
      <c r="B1321" s="90"/>
      <c r="C1321" s="34"/>
      <c r="D1321" s="160"/>
      <c r="E1321" s="53"/>
      <c r="F1321" s="34"/>
      <c r="G1321" s="53"/>
    </row>
    <row r="1322" spans="1:7" ht="16.5">
      <c r="A1322" s="53"/>
      <c r="B1322" s="90"/>
      <c r="C1322" s="34"/>
      <c r="D1322" s="160"/>
      <c r="E1322" s="53"/>
      <c r="F1322" s="34"/>
      <c r="G1322" s="53"/>
    </row>
    <row r="1323" spans="1:7" ht="16.5">
      <c r="A1323" s="53"/>
      <c r="B1323" s="90"/>
      <c r="C1323" s="34"/>
      <c r="D1323" s="160"/>
      <c r="E1323" s="53"/>
      <c r="F1323" s="34"/>
      <c r="G1323" s="53"/>
    </row>
    <row r="1324" spans="1:7" ht="16.5">
      <c r="A1324" s="53"/>
      <c r="B1324" s="90"/>
      <c r="C1324" s="34"/>
      <c r="D1324" s="160"/>
      <c r="E1324" s="53"/>
      <c r="F1324" s="34"/>
      <c r="G1324" s="53"/>
    </row>
    <row r="1325" spans="1:7" ht="16.5">
      <c r="A1325" s="53"/>
      <c r="B1325" s="90"/>
      <c r="C1325" s="34"/>
      <c r="D1325" s="160"/>
      <c r="E1325" s="53"/>
      <c r="F1325" s="34"/>
      <c r="G1325" s="53"/>
    </row>
    <row r="1326" spans="1:7" ht="16.5">
      <c r="A1326" s="53"/>
      <c r="B1326" s="90"/>
      <c r="C1326" s="34"/>
      <c r="D1326" s="160"/>
      <c r="E1326" s="53"/>
      <c r="F1326" s="34"/>
      <c r="G1326" s="53"/>
    </row>
    <row r="1327" spans="1:7" ht="16.5">
      <c r="A1327" s="53"/>
      <c r="B1327" s="90"/>
      <c r="C1327" s="34"/>
      <c r="D1327" s="160"/>
      <c r="E1327" s="53"/>
      <c r="F1327" s="34"/>
      <c r="G1327" s="53"/>
    </row>
    <row r="1328" spans="1:7" ht="16.5">
      <c r="A1328" s="53"/>
      <c r="B1328" s="90"/>
      <c r="C1328" s="34"/>
      <c r="D1328" s="160"/>
      <c r="E1328" s="53"/>
      <c r="F1328" s="34"/>
      <c r="G1328" s="53"/>
    </row>
    <row r="1329" spans="1:7" ht="16.5">
      <c r="A1329" s="53"/>
      <c r="B1329" s="90"/>
      <c r="C1329" s="34"/>
      <c r="D1329" s="160"/>
      <c r="E1329" s="53"/>
      <c r="F1329" s="34"/>
      <c r="G1329" s="53"/>
    </row>
    <row r="1330" spans="1:7" ht="16.5">
      <c r="A1330" s="53"/>
      <c r="B1330" s="90"/>
      <c r="C1330" s="34"/>
      <c r="D1330" s="160"/>
      <c r="E1330" s="53"/>
      <c r="F1330" s="34"/>
      <c r="G1330" s="53"/>
    </row>
    <row r="1331" spans="1:7" ht="16.5">
      <c r="A1331" s="53"/>
      <c r="B1331" s="90"/>
      <c r="C1331" s="34"/>
      <c r="D1331" s="160"/>
      <c r="E1331" s="53"/>
      <c r="F1331" s="34"/>
      <c r="G1331" s="53"/>
    </row>
    <row r="1332" spans="1:7" ht="16.5">
      <c r="A1332" s="53"/>
      <c r="B1332" s="90"/>
      <c r="C1332" s="34"/>
      <c r="D1332" s="160"/>
      <c r="E1332" s="53"/>
      <c r="F1332" s="34"/>
      <c r="G1332" s="53"/>
    </row>
    <row r="1333" spans="1:7" ht="16.5">
      <c r="A1333" s="53"/>
      <c r="B1333" s="133"/>
      <c r="C1333" s="34"/>
      <c r="D1333" s="160"/>
      <c r="E1333" s="53"/>
      <c r="F1333" s="34"/>
      <c r="G1333" s="53"/>
    </row>
    <row r="1334" spans="1:7" ht="16.5">
      <c r="A1334" s="53"/>
      <c r="B1334" s="133"/>
      <c r="C1334" s="34"/>
      <c r="D1334" s="160"/>
      <c r="E1334" s="53"/>
      <c r="F1334" s="34"/>
      <c r="G1334" s="53"/>
    </row>
    <row r="1335" spans="1:7" ht="16.5">
      <c r="A1335" s="53"/>
      <c r="B1335" s="133"/>
      <c r="C1335" s="34"/>
      <c r="D1335" s="160"/>
      <c r="E1335" s="53"/>
      <c r="F1335" s="34"/>
      <c r="G1335" s="53"/>
    </row>
    <row r="1336" spans="1:7" ht="16.5">
      <c r="A1336" s="53"/>
      <c r="B1336" s="133"/>
      <c r="C1336" s="34"/>
      <c r="D1336" s="160"/>
      <c r="E1336" s="53"/>
      <c r="F1336" s="34"/>
      <c r="G1336" s="53"/>
    </row>
    <row r="1337" spans="1:7" ht="16.5">
      <c r="A1337" s="53"/>
      <c r="B1337" s="133"/>
      <c r="C1337" s="34"/>
      <c r="D1337" s="160"/>
      <c r="E1337" s="53"/>
      <c r="F1337" s="34"/>
      <c r="G1337" s="53"/>
    </row>
    <row r="1338" spans="1:7" ht="16.5">
      <c r="A1338" s="53"/>
      <c r="B1338" s="133"/>
      <c r="C1338" s="34"/>
      <c r="D1338" s="160"/>
      <c r="E1338" s="53"/>
      <c r="F1338" s="34"/>
      <c r="G1338" s="53"/>
    </row>
    <row r="1339" spans="1:7" ht="16.5">
      <c r="A1339" s="53"/>
      <c r="B1339" s="133"/>
      <c r="C1339" s="34"/>
      <c r="D1339" s="160"/>
      <c r="E1339" s="53"/>
      <c r="F1339" s="34"/>
      <c r="G1339" s="53"/>
    </row>
    <row r="1340" spans="1:7" ht="16.5">
      <c r="A1340" s="53"/>
      <c r="B1340" s="133"/>
      <c r="C1340" s="34"/>
      <c r="D1340" s="160"/>
      <c r="E1340" s="53"/>
      <c r="F1340" s="34"/>
      <c r="G1340" s="53"/>
    </row>
    <row r="1341" spans="1:7" ht="16.5">
      <c r="A1341" s="53"/>
      <c r="B1341" s="90"/>
      <c r="C1341" s="34"/>
      <c r="D1341" s="160"/>
      <c r="E1341" s="53"/>
      <c r="F1341" s="34"/>
      <c r="G1341" s="53"/>
    </row>
    <row r="1342" spans="1:7" ht="16.5">
      <c r="A1342" s="53"/>
      <c r="B1342" s="90"/>
      <c r="C1342" s="34"/>
      <c r="D1342" s="160"/>
      <c r="E1342" s="53"/>
      <c r="F1342" s="34"/>
      <c r="G1342" s="53"/>
    </row>
    <row r="1343" spans="1:7" ht="16.5">
      <c r="A1343" s="53"/>
      <c r="B1343" s="133"/>
      <c r="C1343" s="34"/>
      <c r="D1343" s="160"/>
      <c r="E1343" s="53"/>
      <c r="F1343" s="34"/>
      <c r="G1343" s="53"/>
    </row>
    <row r="1344" spans="1:7" ht="16.5">
      <c r="A1344" s="53"/>
      <c r="B1344" s="133"/>
      <c r="C1344" s="34"/>
      <c r="D1344" s="160"/>
      <c r="E1344" s="53"/>
      <c r="F1344" s="34"/>
      <c r="G1344" s="53"/>
    </row>
    <row r="1345" spans="1:7" ht="16.5">
      <c r="A1345" s="53"/>
      <c r="B1345" s="133"/>
      <c r="C1345" s="34"/>
      <c r="D1345" s="160"/>
      <c r="E1345" s="53"/>
      <c r="F1345" s="34"/>
      <c r="G1345" s="53"/>
    </row>
    <row r="1346" spans="1:7" ht="16.5">
      <c r="A1346" s="53"/>
      <c r="B1346" s="133"/>
      <c r="C1346" s="34"/>
      <c r="D1346" s="160"/>
      <c r="E1346" s="53"/>
      <c r="F1346" s="34"/>
      <c r="G1346" s="53"/>
    </row>
    <row r="1347" spans="1:7" ht="16.5">
      <c r="A1347" s="53"/>
      <c r="B1347" s="133"/>
      <c r="C1347" s="34"/>
      <c r="D1347" s="160"/>
      <c r="E1347" s="53"/>
      <c r="F1347" s="34"/>
      <c r="G1347" s="53"/>
    </row>
    <row r="1348" spans="1:7" ht="16.5">
      <c r="A1348" s="53"/>
      <c r="B1348" s="133"/>
      <c r="C1348" s="34"/>
      <c r="D1348" s="160"/>
      <c r="E1348" s="53"/>
      <c r="F1348" s="34"/>
      <c r="G1348" s="53"/>
    </row>
    <row r="1349" spans="1:7" ht="16.5">
      <c r="A1349" s="53"/>
      <c r="B1349" s="133"/>
      <c r="C1349" s="34"/>
      <c r="D1349" s="160"/>
      <c r="E1349" s="53"/>
      <c r="F1349" s="34"/>
      <c r="G1349" s="53"/>
    </row>
    <row r="1350" spans="1:7" ht="16.5">
      <c r="A1350" s="53"/>
      <c r="B1350" s="133"/>
      <c r="C1350" s="34"/>
      <c r="D1350" s="160"/>
      <c r="E1350" s="53"/>
      <c r="F1350" s="34"/>
      <c r="G1350" s="53"/>
    </row>
    <row r="1351" spans="1:7" ht="16.5">
      <c r="A1351" s="53"/>
      <c r="B1351" s="133"/>
      <c r="C1351" s="34"/>
      <c r="D1351" s="160"/>
      <c r="E1351" s="53"/>
      <c r="F1351" s="34"/>
      <c r="G1351" s="53"/>
    </row>
    <row r="1352" spans="1:7" ht="16.5">
      <c r="A1352" s="53"/>
      <c r="B1352" s="90"/>
      <c r="C1352" s="34"/>
      <c r="D1352" s="160"/>
      <c r="E1352" s="53"/>
      <c r="F1352" s="34"/>
      <c r="G1352" s="53"/>
    </row>
    <row r="1353" spans="1:7" ht="16.5">
      <c r="A1353" s="53"/>
      <c r="B1353" s="90"/>
      <c r="C1353" s="34"/>
      <c r="D1353" s="160"/>
      <c r="E1353" s="53"/>
      <c r="F1353" s="34"/>
      <c r="G1353" s="53"/>
    </row>
    <row r="1354" spans="1:7" ht="16.5">
      <c r="A1354" s="53"/>
      <c r="B1354" s="90"/>
      <c r="C1354" s="34"/>
      <c r="D1354" s="160"/>
      <c r="E1354" s="53"/>
      <c r="F1354" s="34"/>
      <c r="G1354" s="53"/>
    </row>
    <row r="1355" spans="1:7" ht="16.5">
      <c r="A1355" s="53"/>
      <c r="B1355" s="90"/>
      <c r="C1355" s="34"/>
      <c r="D1355" s="160"/>
      <c r="E1355" s="53"/>
      <c r="F1355" s="34"/>
      <c r="G1355" s="53"/>
    </row>
    <row r="1356" spans="1:7" ht="16.5">
      <c r="A1356" s="53"/>
      <c r="B1356" s="90"/>
      <c r="C1356" s="34"/>
      <c r="D1356" s="160"/>
      <c r="E1356" s="53"/>
      <c r="F1356" s="34"/>
      <c r="G1356" s="53"/>
    </row>
    <row r="1357" spans="1:7" ht="16.5">
      <c r="A1357" s="53"/>
      <c r="B1357" s="90"/>
      <c r="C1357" s="34"/>
      <c r="D1357" s="160"/>
      <c r="E1357" s="53"/>
      <c r="F1357" s="34"/>
      <c r="G1357" s="53"/>
    </row>
    <row r="1358" spans="1:7" ht="16.5">
      <c r="A1358" s="53"/>
      <c r="B1358" s="90"/>
      <c r="C1358" s="34"/>
      <c r="D1358" s="160"/>
      <c r="E1358" s="53"/>
      <c r="F1358" s="34"/>
      <c r="G1358" s="53"/>
    </row>
    <row r="1359" spans="1:7" ht="16.5">
      <c r="A1359" s="53"/>
      <c r="B1359" s="90"/>
      <c r="C1359" s="34"/>
      <c r="D1359" s="160"/>
      <c r="E1359" s="53"/>
      <c r="F1359" s="34"/>
      <c r="G1359" s="53"/>
    </row>
    <row r="1360" spans="1:7" ht="16.5">
      <c r="A1360" s="53"/>
      <c r="B1360" s="90"/>
      <c r="C1360" s="34"/>
      <c r="D1360" s="160"/>
      <c r="E1360" s="53"/>
      <c r="F1360" s="34"/>
      <c r="G1360" s="53"/>
    </row>
    <row r="1361" spans="1:7" ht="16.5">
      <c r="A1361" s="53"/>
      <c r="B1361" s="90"/>
      <c r="C1361" s="34"/>
      <c r="D1361" s="160"/>
      <c r="E1361" s="53"/>
      <c r="F1361" s="34"/>
      <c r="G1361" s="53"/>
    </row>
    <row r="1362" spans="1:7" ht="16.5">
      <c r="A1362" s="53"/>
      <c r="B1362" s="90"/>
      <c r="C1362" s="34"/>
      <c r="D1362" s="160"/>
      <c r="E1362" s="53"/>
      <c r="F1362" s="34"/>
      <c r="G1362" s="53"/>
    </row>
    <row r="1363" spans="1:7" ht="16.5">
      <c r="A1363" s="53"/>
      <c r="B1363" s="90"/>
      <c r="C1363" s="34"/>
      <c r="D1363" s="160"/>
      <c r="E1363" s="53"/>
      <c r="F1363" s="34"/>
      <c r="G1363" s="53"/>
    </row>
    <row r="1364" spans="1:7" ht="16.5">
      <c r="A1364" s="53"/>
      <c r="B1364" s="90"/>
      <c r="C1364" s="34"/>
      <c r="D1364" s="160"/>
      <c r="E1364" s="53"/>
      <c r="F1364" s="34"/>
      <c r="G1364" s="53"/>
    </row>
    <row r="1365" spans="1:7" ht="16.5">
      <c r="A1365" s="53"/>
      <c r="B1365" s="90"/>
      <c r="C1365" s="34"/>
      <c r="D1365" s="160"/>
      <c r="E1365" s="53"/>
      <c r="F1365" s="34"/>
      <c r="G1365" s="53"/>
    </row>
    <row r="1366" spans="1:7" ht="16.5">
      <c r="A1366" s="53"/>
      <c r="B1366" s="90"/>
      <c r="C1366" s="34"/>
      <c r="D1366" s="160"/>
      <c r="E1366" s="53"/>
      <c r="F1366" s="34"/>
      <c r="G1366" s="53"/>
    </row>
    <row r="1367" spans="1:7" ht="16.5">
      <c r="A1367" s="53"/>
      <c r="B1367" s="90"/>
      <c r="C1367" s="34"/>
      <c r="D1367" s="160"/>
      <c r="E1367" s="53"/>
      <c r="F1367" s="34"/>
      <c r="G1367" s="53"/>
    </row>
    <row r="1368" spans="1:7" ht="16.5">
      <c r="A1368" s="53"/>
      <c r="B1368" s="90"/>
      <c r="C1368" s="34"/>
      <c r="D1368" s="160"/>
      <c r="E1368" s="53"/>
      <c r="F1368" s="34"/>
      <c r="G1368" s="53"/>
    </row>
    <row r="1369" spans="1:7" ht="16.5">
      <c r="A1369" s="53"/>
      <c r="B1369" s="90"/>
      <c r="C1369" s="34"/>
      <c r="D1369" s="160"/>
      <c r="E1369" s="53"/>
      <c r="F1369" s="34"/>
      <c r="G1369" s="53"/>
    </row>
    <row r="1370" spans="1:7" ht="16.5">
      <c r="A1370" s="53"/>
      <c r="B1370" s="90"/>
      <c r="C1370" s="34"/>
      <c r="D1370" s="160"/>
      <c r="E1370" s="53"/>
      <c r="F1370" s="34"/>
      <c r="G1370" s="53"/>
    </row>
    <row r="1371" spans="1:7" ht="16.5">
      <c r="A1371" s="53"/>
      <c r="B1371" s="90"/>
      <c r="C1371" s="34"/>
      <c r="D1371" s="160"/>
      <c r="E1371" s="53"/>
      <c r="F1371" s="34"/>
      <c r="G1371" s="53"/>
    </row>
    <row r="1372" spans="1:7" ht="16.5">
      <c r="A1372" s="53"/>
      <c r="B1372" s="90"/>
      <c r="C1372" s="34"/>
      <c r="D1372" s="160"/>
      <c r="E1372" s="53"/>
      <c r="F1372" s="34"/>
      <c r="G1372" s="53"/>
    </row>
    <row r="1373" spans="1:7" ht="16.5">
      <c r="A1373" s="53"/>
      <c r="B1373" s="90"/>
      <c r="C1373" s="34"/>
      <c r="D1373" s="160"/>
      <c r="E1373" s="53"/>
      <c r="F1373" s="34"/>
      <c r="G1373" s="53"/>
    </row>
    <row r="1374" spans="1:7" ht="16.5">
      <c r="A1374" s="53"/>
      <c r="B1374" s="90"/>
      <c r="C1374" s="34"/>
      <c r="D1374" s="160"/>
      <c r="E1374" s="53"/>
      <c r="F1374" s="34"/>
      <c r="G1374" s="53"/>
    </row>
    <row r="1375" spans="1:7" ht="16.5">
      <c r="A1375" s="53"/>
      <c r="B1375" s="90"/>
      <c r="C1375" s="34"/>
      <c r="D1375" s="160"/>
      <c r="E1375" s="53"/>
      <c r="F1375" s="34"/>
      <c r="G1375" s="53"/>
    </row>
    <row r="1376" spans="1:7" ht="16.5">
      <c r="A1376" s="53"/>
      <c r="B1376" s="90"/>
      <c r="C1376" s="34"/>
      <c r="D1376" s="160"/>
      <c r="E1376" s="53"/>
      <c r="F1376" s="34"/>
      <c r="G1376" s="53"/>
    </row>
    <row r="1377" spans="1:7" ht="16.5">
      <c r="A1377" s="53"/>
      <c r="B1377" s="90"/>
      <c r="C1377" s="34"/>
      <c r="D1377" s="160"/>
      <c r="E1377" s="53"/>
      <c r="F1377" s="34"/>
      <c r="G1377" s="53"/>
    </row>
    <row r="1378" spans="1:7" ht="16.5">
      <c r="A1378" s="53"/>
      <c r="B1378" s="90"/>
      <c r="C1378" s="34"/>
      <c r="D1378" s="160"/>
      <c r="E1378" s="53"/>
      <c r="F1378" s="34"/>
      <c r="G1378" s="53"/>
    </row>
    <row r="1379" spans="1:7" ht="16.5">
      <c r="A1379" s="53"/>
      <c r="B1379" s="90"/>
      <c r="C1379" s="34"/>
      <c r="D1379" s="160"/>
      <c r="E1379" s="53"/>
      <c r="F1379" s="34"/>
      <c r="G1379" s="53"/>
    </row>
    <row r="1380" spans="1:7" ht="16.5">
      <c r="A1380" s="53"/>
      <c r="B1380" s="90"/>
      <c r="C1380" s="34"/>
      <c r="D1380" s="160"/>
      <c r="E1380" s="53"/>
      <c r="F1380" s="34"/>
      <c r="G1380" s="53"/>
    </row>
    <row r="1381" spans="1:7" ht="16.5">
      <c r="A1381" s="53"/>
      <c r="B1381" s="90"/>
      <c r="C1381" s="34"/>
      <c r="D1381" s="160"/>
      <c r="E1381" s="53"/>
      <c r="F1381" s="34"/>
      <c r="G1381" s="53"/>
    </row>
    <row r="1382" spans="1:7" ht="16.5">
      <c r="A1382" s="53"/>
      <c r="B1382" s="90"/>
      <c r="C1382" s="34"/>
      <c r="D1382" s="160"/>
      <c r="E1382" s="53"/>
      <c r="F1382" s="34"/>
      <c r="G1382" s="53"/>
    </row>
    <row r="1383" spans="1:7" ht="16.5">
      <c r="A1383" s="53"/>
      <c r="B1383" s="90"/>
      <c r="C1383" s="34"/>
      <c r="D1383" s="160"/>
      <c r="E1383" s="53"/>
      <c r="F1383" s="34"/>
      <c r="G1383" s="53"/>
    </row>
    <row r="1384" spans="1:7" ht="16.5">
      <c r="A1384" s="53"/>
      <c r="B1384" s="90"/>
      <c r="C1384" s="34"/>
      <c r="D1384" s="160"/>
      <c r="E1384" s="53"/>
      <c r="F1384" s="34"/>
      <c r="G1384" s="53"/>
    </row>
    <row r="1385" spans="1:7" ht="16.5">
      <c r="A1385" s="53"/>
      <c r="B1385" s="90"/>
      <c r="C1385" s="34"/>
      <c r="D1385" s="160"/>
      <c r="E1385" s="53"/>
      <c r="F1385" s="34"/>
      <c r="G1385" s="53"/>
    </row>
    <row r="1386" spans="1:7" ht="16.5">
      <c r="A1386" s="53"/>
      <c r="B1386" s="90"/>
      <c r="C1386" s="34"/>
      <c r="D1386" s="160"/>
      <c r="E1386" s="53"/>
      <c r="F1386" s="34"/>
      <c r="G1386" s="53"/>
    </row>
    <row r="1387" spans="1:7" ht="16.5">
      <c r="A1387" s="53"/>
      <c r="B1387" s="133"/>
      <c r="C1387" s="34"/>
      <c r="D1387" s="160"/>
      <c r="E1387" s="53"/>
      <c r="F1387" s="34"/>
      <c r="G1387" s="53"/>
    </row>
    <row r="1388" spans="1:7" ht="16.5">
      <c r="A1388" s="53"/>
      <c r="B1388" s="90"/>
      <c r="C1388" s="34"/>
      <c r="D1388" s="160"/>
      <c r="E1388" s="53"/>
      <c r="F1388" s="34"/>
      <c r="G1388" s="53"/>
    </row>
    <row r="1389" spans="1:7" ht="16.5">
      <c r="A1389" s="53"/>
      <c r="B1389" s="90"/>
      <c r="C1389" s="34"/>
      <c r="D1389" s="160"/>
      <c r="E1389" s="53"/>
      <c r="F1389" s="34"/>
      <c r="G1389" s="53"/>
    </row>
    <row r="1390" spans="1:7" ht="16.5">
      <c r="A1390" s="53"/>
      <c r="B1390" s="90"/>
      <c r="C1390" s="34"/>
      <c r="D1390" s="160"/>
      <c r="E1390" s="53"/>
      <c r="F1390" s="34"/>
      <c r="G1390" s="53"/>
    </row>
    <row r="1391" spans="1:7" ht="16.5">
      <c r="A1391" s="53"/>
      <c r="B1391" s="90"/>
      <c r="C1391" s="34"/>
      <c r="D1391" s="160"/>
      <c r="E1391" s="53"/>
      <c r="F1391" s="34"/>
      <c r="G1391" s="53"/>
    </row>
    <row r="1392" spans="1:7" ht="16.5">
      <c r="A1392" s="53"/>
      <c r="B1392" s="90"/>
      <c r="C1392" s="34"/>
      <c r="D1392" s="160"/>
      <c r="E1392" s="53"/>
      <c r="F1392" s="34"/>
      <c r="G1392" s="53"/>
    </row>
    <row r="1393" spans="1:7" ht="16.5">
      <c r="A1393" s="53"/>
      <c r="B1393" s="90"/>
      <c r="C1393" s="34"/>
      <c r="D1393" s="160"/>
      <c r="E1393" s="53"/>
      <c r="F1393" s="34"/>
      <c r="G1393" s="53"/>
    </row>
    <row r="1394" spans="1:7" ht="16.5">
      <c r="A1394" s="53"/>
      <c r="B1394" s="133"/>
      <c r="C1394" s="34"/>
      <c r="D1394" s="160"/>
      <c r="E1394" s="53"/>
      <c r="F1394" s="34"/>
      <c r="G1394" s="53"/>
    </row>
    <row r="1395" spans="1:7" ht="16.5">
      <c r="A1395" s="53"/>
      <c r="B1395" s="133"/>
      <c r="C1395" s="34"/>
      <c r="D1395" s="160"/>
      <c r="E1395" s="53"/>
      <c r="F1395" s="34"/>
      <c r="G1395" s="53"/>
    </row>
    <row r="1396" spans="1:7" ht="16.5">
      <c r="A1396" s="53"/>
      <c r="B1396" s="90"/>
      <c r="C1396" s="34"/>
      <c r="D1396" s="160"/>
      <c r="E1396" s="53"/>
      <c r="F1396" s="34"/>
      <c r="G1396" s="53"/>
    </row>
    <row r="1397" spans="1:7" ht="16.5">
      <c r="A1397" s="53"/>
      <c r="B1397" s="90"/>
      <c r="C1397" s="34"/>
      <c r="D1397" s="160"/>
      <c r="E1397" s="53"/>
      <c r="F1397" s="34"/>
      <c r="G1397" s="53"/>
    </row>
    <row r="1398" spans="1:7" ht="16.5">
      <c r="A1398" s="53"/>
      <c r="B1398" s="90"/>
      <c r="C1398" s="34"/>
      <c r="D1398" s="160"/>
      <c r="E1398" s="53"/>
      <c r="F1398" s="34"/>
      <c r="G1398" s="53"/>
    </row>
    <row r="1399" spans="1:7" ht="16.5">
      <c r="A1399" s="53"/>
      <c r="B1399" s="90"/>
      <c r="C1399" s="34"/>
      <c r="D1399" s="160"/>
      <c r="E1399" s="53"/>
      <c r="F1399" s="34"/>
      <c r="G1399" s="53"/>
    </row>
    <row r="1400" spans="1:7" ht="16.5">
      <c r="A1400" s="53"/>
      <c r="B1400" s="90"/>
      <c r="C1400" s="34"/>
      <c r="D1400" s="160"/>
      <c r="E1400" s="53"/>
      <c r="F1400" s="34"/>
      <c r="G1400" s="53"/>
    </row>
    <row r="1401" spans="1:7" ht="16.5">
      <c r="A1401" s="53"/>
      <c r="B1401" s="90"/>
      <c r="C1401" s="34"/>
      <c r="D1401" s="160"/>
      <c r="E1401" s="53"/>
      <c r="F1401" s="34"/>
      <c r="G1401" s="53"/>
    </row>
    <row r="1402" spans="1:7" ht="16.5">
      <c r="A1402" s="53"/>
      <c r="B1402" s="90"/>
      <c r="C1402" s="34"/>
      <c r="D1402" s="160"/>
      <c r="E1402" s="53"/>
      <c r="F1402" s="34"/>
      <c r="G1402" s="53"/>
    </row>
    <row r="1403" spans="1:7" ht="16.5">
      <c r="A1403" s="53"/>
      <c r="B1403" s="90"/>
      <c r="C1403" s="34"/>
      <c r="D1403" s="160"/>
      <c r="E1403" s="53"/>
      <c r="F1403" s="34"/>
      <c r="G1403" s="53"/>
    </row>
    <row r="1404" spans="1:7" ht="16.5">
      <c r="A1404" s="53"/>
      <c r="B1404" s="90"/>
      <c r="C1404" s="34"/>
      <c r="D1404" s="160"/>
      <c r="E1404" s="53"/>
      <c r="F1404" s="34"/>
      <c r="G1404" s="53"/>
    </row>
    <row r="1405" spans="1:7" ht="16.5">
      <c r="A1405" s="53"/>
      <c r="B1405" s="90"/>
      <c r="C1405" s="34"/>
      <c r="D1405" s="160"/>
      <c r="E1405" s="53"/>
      <c r="F1405" s="34"/>
      <c r="G1405" s="53"/>
    </row>
    <row r="1406" spans="1:7" ht="16.5">
      <c r="A1406" s="53"/>
      <c r="B1406" s="90"/>
      <c r="C1406" s="34"/>
      <c r="D1406" s="160"/>
      <c r="E1406" s="53"/>
      <c r="F1406" s="34"/>
      <c r="G1406" s="53"/>
    </row>
    <row r="1407" spans="1:7" ht="16.5">
      <c r="A1407" s="53"/>
      <c r="B1407" s="90"/>
      <c r="C1407" s="34"/>
      <c r="D1407" s="160"/>
      <c r="E1407" s="53"/>
      <c r="F1407" s="34"/>
      <c r="G1407" s="53"/>
    </row>
    <row r="1408" spans="1:7" ht="16.5">
      <c r="A1408" s="53"/>
      <c r="B1408" s="90"/>
      <c r="C1408" s="34"/>
      <c r="D1408" s="160"/>
      <c r="E1408" s="53"/>
      <c r="F1408" s="34"/>
      <c r="G1408" s="53"/>
    </row>
    <row r="1409" spans="1:7" ht="16.5">
      <c r="A1409" s="53"/>
      <c r="B1409" s="90"/>
      <c r="C1409" s="34"/>
      <c r="D1409" s="160"/>
      <c r="E1409" s="53"/>
      <c r="F1409" s="34"/>
      <c r="G1409" s="53"/>
    </row>
    <row r="1410" spans="1:7" ht="16.5">
      <c r="A1410" s="53"/>
      <c r="B1410" s="90"/>
      <c r="C1410" s="34"/>
      <c r="D1410" s="160"/>
      <c r="E1410" s="53"/>
      <c r="F1410" s="34"/>
      <c r="G1410" s="53"/>
    </row>
    <row r="1411" spans="1:7" ht="16.5">
      <c r="A1411" s="53"/>
      <c r="B1411" s="90"/>
      <c r="C1411" s="34"/>
      <c r="D1411" s="160"/>
      <c r="E1411" s="53"/>
      <c r="F1411" s="34"/>
      <c r="G1411" s="53"/>
    </row>
    <row r="1412" spans="1:7" ht="16.5">
      <c r="A1412" s="53"/>
      <c r="B1412" s="90"/>
      <c r="C1412" s="34"/>
      <c r="D1412" s="160"/>
      <c r="E1412" s="53"/>
      <c r="F1412" s="34"/>
      <c r="G1412" s="53"/>
    </row>
    <row r="1413" spans="1:7" ht="16.5">
      <c r="A1413" s="53"/>
      <c r="B1413" s="90"/>
      <c r="C1413" s="34"/>
      <c r="D1413" s="160"/>
      <c r="E1413" s="53"/>
      <c r="F1413" s="34"/>
      <c r="G1413" s="53"/>
    </row>
    <row r="1414" spans="1:7" ht="16.5">
      <c r="A1414" s="53"/>
      <c r="B1414" s="90"/>
      <c r="C1414" s="34"/>
      <c r="D1414" s="160"/>
      <c r="E1414" s="53"/>
      <c r="F1414" s="34"/>
      <c r="G1414" s="53"/>
    </row>
    <row r="1415" spans="1:7" ht="16.5">
      <c r="A1415" s="53"/>
      <c r="B1415" s="90"/>
      <c r="C1415" s="34"/>
      <c r="D1415" s="160"/>
      <c r="E1415" s="53"/>
      <c r="F1415" s="34"/>
      <c r="G1415" s="53"/>
    </row>
    <row r="1416" spans="1:7" ht="16.5">
      <c r="A1416" s="53"/>
      <c r="B1416" s="90"/>
      <c r="C1416" s="34"/>
      <c r="D1416" s="160"/>
      <c r="E1416" s="53"/>
      <c r="F1416" s="34"/>
      <c r="G1416" s="53"/>
    </row>
    <row r="1417" spans="1:7" ht="16.5">
      <c r="A1417" s="53"/>
      <c r="B1417" s="90"/>
      <c r="C1417" s="34"/>
      <c r="D1417" s="160"/>
      <c r="E1417" s="53"/>
      <c r="F1417" s="34"/>
      <c r="G1417" s="53"/>
    </row>
    <row r="1418" spans="1:7" ht="16.5">
      <c r="A1418" s="53"/>
      <c r="B1418" s="90"/>
      <c r="C1418" s="34"/>
      <c r="D1418" s="160"/>
      <c r="E1418" s="53"/>
      <c r="F1418" s="34"/>
      <c r="G1418" s="53"/>
    </row>
    <row r="1419" spans="1:7" ht="16.5">
      <c r="A1419" s="53"/>
      <c r="B1419" s="90"/>
      <c r="C1419" s="34"/>
      <c r="D1419" s="160"/>
      <c r="E1419" s="53"/>
      <c r="F1419" s="34"/>
      <c r="G1419" s="53"/>
    </row>
    <row r="1420" spans="1:7" ht="16.5">
      <c r="A1420" s="53"/>
      <c r="B1420" s="133"/>
      <c r="C1420" s="34"/>
      <c r="D1420" s="160"/>
      <c r="E1420" s="53"/>
      <c r="F1420" s="34"/>
      <c r="G1420" s="53"/>
    </row>
    <row r="1421" spans="1:7" ht="16.5">
      <c r="A1421" s="53"/>
      <c r="B1421" s="133"/>
      <c r="C1421" s="34"/>
      <c r="D1421" s="160"/>
      <c r="E1421" s="53"/>
      <c r="F1421" s="34"/>
      <c r="G1421" s="53"/>
    </row>
    <row r="1422" spans="1:7" ht="16.5">
      <c r="A1422" s="53"/>
      <c r="B1422" s="133"/>
      <c r="C1422" s="34"/>
      <c r="D1422" s="160"/>
      <c r="E1422" s="53"/>
      <c r="F1422" s="34"/>
      <c r="G1422" s="53"/>
    </row>
    <row r="1423" spans="1:7" ht="16.5">
      <c r="A1423" s="53"/>
      <c r="B1423" s="133"/>
      <c r="C1423" s="34"/>
      <c r="D1423" s="160"/>
      <c r="E1423" s="53"/>
      <c r="F1423" s="34"/>
      <c r="G1423" s="53"/>
    </row>
    <row r="1424" spans="1:7" ht="16.5">
      <c r="A1424" s="53"/>
      <c r="B1424" s="133"/>
      <c r="C1424" s="34"/>
      <c r="D1424" s="160"/>
      <c r="E1424" s="53"/>
      <c r="F1424" s="34"/>
      <c r="G1424" s="53"/>
    </row>
    <row r="1425" spans="1:7" ht="16.5">
      <c r="A1425" s="53"/>
      <c r="B1425" s="133"/>
      <c r="C1425" s="34"/>
      <c r="D1425" s="160"/>
      <c r="E1425" s="53"/>
      <c r="F1425" s="34"/>
      <c r="G1425" s="53"/>
    </row>
    <row r="1426" spans="1:7" ht="16.5">
      <c r="A1426" s="53"/>
      <c r="B1426" s="133"/>
      <c r="C1426" s="34"/>
      <c r="D1426" s="160"/>
      <c r="E1426" s="53"/>
      <c r="F1426" s="34"/>
      <c r="G1426" s="53"/>
    </row>
    <row r="1427" spans="1:7" ht="16.5">
      <c r="A1427" s="53"/>
      <c r="B1427" s="133"/>
      <c r="C1427" s="34"/>
      <c r="D1427" s="160"/>
      <c r="E1427" s="53"/>
      <c r="F1427" s="34"/>
      <c r="G1427" s="53"/>
    </row>
    <row r="1428" spans="1:7" ht="16.5">
      <c r="A1428" s="53"/>
      <c r="B1428" s="133"/>
      <c r="C1428" s="34"/>
      <c r="D1428" s="160"/>
      <c r="E1428" s="53"/>
      <c r="F1428" s="34"/>
      <c r="G1428" s="53"/>
    </row>
    <row r="1429" spans="1:7" ht="16.5">
      <c r="A1429" s="53"/>
      <c r="B1429" s="133"/>
      <c r="C1429" s="34"/>
      <c r="D1429" s="160"/>
      <c r="E1429" s="53"/>
      <c r="F1429" s="34"/>
      <c r="G1429" s="53"/>
    </row>
    <row r="1430" spans="1:7" ht="16.5">
      <c r="A1430" s="53"/>
      <c r="B1430" s="133"/>
      <c r="C1430" s="34"/>
      <c r="D1430" s="160"/>
      <c r="E1430" s="53"/>
      <c r="F1430" s="34"/>
      <c r="G1430" s="53"/>
    </row>
    <row r="1431" spans="1:7" ht="16.5">
      <c r="A1431" s="53"/>
      <c r="B1431" s="133"/>
      <c r="C1431" s="34"/>
      <c r="D1431" s="160"/>
      <c r="E1431" s="53"/>
      <c r="F1431" s="34"/>
      <c r="G1431" s="53"/>
    </row>
    <row r="1432" spans="1:7" ht="16.5">
      <c r="A1432" s="53"/>
      <c r="B1432" s="133"/>
      <c r="C1432" s="34"/>
      <c r="D1432" s="160"/>
      <c r="E1432" s="53"/>
      <c r="F1432" s="34"/>
      <c r="G1432" s="53"/>
    </row>
    <row r="1433" spans="1:7" ht="16.5">
      <c r="A1433" s="53"/>
      <c r="B1433" s="90"/>
      <c r="C1433" s="34"/>
      <c r="D1433" s="160"/>
      <c r="E1433" s="53"/>
      <c r="F1433" s="34"/>
      <c r="G1433" s="53"/>
    </row>
    <row r="1434" spans="1:7" ht="16.5">
      <c r="A1434" s="53"/>
      <c r="B1434" s="90"/>
      <c r="C1434" s="34"/>
      <c r="D1434" s="160"/>
      <c r="E1434" s="53"/>
      <c r="F1434" s="34"/>
      <c r="G1434" s="53"/>
    </row>
    <row r="1435" spans="1:7" ht="16.5">
      <c r="A1435" s="53"/>
      <c r="B1435" s="90"/>
      <c r="C1435" s="34"/>
      <c r="D1435" s="160"/>
      <c r="E1435" s="53"/>
      <c r="F1435" s="34"/>
      <c r="G1435" s="53"/>
    </row>
    <row r="1436" spans="1:7" ht="16.5">
      <c r="A1436" s="53"/>
      <c r="B1436" s="90"/>
      <c r="C1436" s="34"/>
      <c r="D1436" s="160"/>
      <c r="E1436" s="53"/>
      <c r="F1436" s="34"/>
      <c r="G1436" s="53"/>
    </row>
    <row r="1437" spans="1:7" ht="16.5">
      <c r="A1437" s="53"/>
      <c r="B1437" s="90"/>
      <c r="C1437" s="34"/>
      <c r="D1437" s="160"/>
      <c r="E1437" s="53"/>
      <c r="F1437" s="34"/>
      <c r="G1437" s="53"/>
    </row>
    <row r="1438" spans="1:7" ht="16.5">
      <c r="A1438" s="53"/>
      <c r="B1438" s="133"/>
      <c r="C1438" s="34"/>
      <c r="D1438" s="160"/>
      <c r="E1438" s="53"/>
      <c r="F1438" s="34"/>
      <c r="G1438" s="53"/>
    </row>
    <row r="1439" spans="1:7" ht="16.5">
      <c r="A1439" s="53"/>
      <c r="B1439" s="133"/>
      <c r="C1439" s="34"/>
      <c r="D1439" s="160"/>
      <c r="E1439" s="53"/>
      <c r="F1439" s="34"/>
      <c r="G1439" s="53"/>
    </row>
    <row r="1440" spans="1:7" ht="16.5">
      <c r="A1440" s="53"/>
      <c r="B1440" s="133"/>
      <c r="C1440" s="34"/>
      <c r="D1440" s="160"/>
      <c r="E1440" s="53"/>
      <c r="F1440" s="34"/>
      <c r="G1440" s="53"/>
    </row>
    <row r="1441" spans="1:7" ht="16.5">
      <c r="A1441" s="53"/>
      <c r="B1441" s="133"/>
      <c r="C1441" s="34"/>
      <c r="D1441" s="160"/>
      <c r="E1441" s="53"/>
      <c r="F1441" s="34"/>
      <c r="G1441" s="53"/>
    </row>
    <row r="1442" spans="1:7" ht="16.5">
      <c r="A1442" s="53"/>
      <c r="B1442" s="133"/>
      <c r="C1442" s="34"/>
      <c r="D1442" s="160"/>
      <c r="E1442" s="53"/>
      <c r="F1442" s="34"/>
      <c r="G1442" s="53"/>
    </row>
    <row r="1443" spans="1:7" ht="16.5">
      <c r="A1443" s="53"/>
      <c r="B1443" s="133"/>
      <c r="C1443" s="34"/>
      <c r="D1443" s="160"/>
      <c r="E1443" s="53"/>
      <c r="F1443" s="34"/>
      <c r="G1443" s="53"/>
    </row>
    <row r="1444" spans="1:7" ht="16.5">
      <c r="A1444" s="53"/>
      <c r="B1444" s="133"/>
      <c r="C1444" s="34"/>
      <c r="D1444" s="160"/>
      <c r="E1444" s="53"/>
      <c r="F1444" s="34"/>
      <c r="G1444" s="53"/>
    </row>
    <row r="1445" spans="1:7" ht="16.5">
      <c r="A1445" s="53"/>
      <c r="B1445" s="133"/>
      <c r="C1445" s="34"/>
      <c r="D1445" s="160"/>
      <c r="E1445" s="53"/>
      <c r="F1445" s="34"/>
      <c r="G1445" s="53"/>
    </row>
    <row r="1446" spans="1:7" ht="16.5">
      <c r="A1446" s="53"/>
      <c r="B1446" s="133"/>
      <c r="C1446" s="34"/>
      <c r="D1446" s="160"/>
      <c r="E1446" s="53"/>
      <c r="F1446" s="34"/>
      <c r="G1446" s="53"/>
    </row>
    <row r="1447" spans="1:7" ht="16.5">
      <c r="A1447" s="53"/>
      <c r="B1447" s="90"/>
      <c r="C1447" s="34"/>
      <c r="D1447" s="160"/>
      <c r="E1447" s="53"/>
      <c r="F1447" s="34"/>
      <c r="G1447" s="53"/>
    </row>
    <row r="1448" spans="1:7" ht="16.5">
      <c r="A1448" s="53"/>
      <c r="B1448" s="90"/>
      <c r="C1448" s="34"/>
      <c r="D1448" s="160"/>
      <c r="E1448" s="53"/>
      <c r="F1448" s="34"/>
      <c r="G1448" s="53"/>
    </row>
    <row r="1449" spans="1:7" ht="16.5">
      <c r="A1449" s="80"/>
      <c r="B1449" s="90"/>
      <c r="C1449" s="34"/>
      <c r="D1449" s="160"/>
      <c r="E1449" s="53"/>
      <c r="F1449" s="34"/>
      <c r="G1449" s="53"/>
    </row>
    <row r="1450" spans="1:7" ht="16.5">
      <c r="A1450" s="53"/>
      <c r="B1450" s="90"/>
      <c r="C1450" s="34"/>
      <c r="D1450" s="160"/>
      <c r="E1450" s="53"/>
      <c r="F1450" s="34"/>
      <c r="G1450" s="53"/>
    </row>
    <row r="1451" spans="1:7" ht="16.5">
      <c r="A1451" s="53"/>
      <c r="B1451" s="90"/>
      <c r="C1451" s="34"/>
      <c r="D1451" s="160"/>
      <c r="E1451" s="53"/>
      <c r="F1451" s="34"/>
      <c r="G1451" s="53"/>
    </row>
    <row r="1452" spans="1:7" ht="16.5">
      <c r="A1452" s="53"/>
      <c r="B1452" s="90"/>
      <c r="C1452" s="34"/>
      <c r="D1452" s="160"/>
      <c r="E1452" s="53"/>
      <c r="F1452" s="34"/>
      <c r="G1452" s="53"/>
    </row>
    <row r="1453" spans="1:7" ht="16.5">
      <c r="A1453" s="53"/>
      <c r="B1453" s="90"/>
      <c r="C1453" s="34"/>
      <c r="D1453" s="160"/>
      <c r="E1453" s="53"/>
      <c r="F1453" s="34"/>
      <c r="G1453" s="53"/>
    </row>
    <row r="1454" spans="1:7" ht="16.5">
      <c r="A1454" s="53"/>
      <c r="B1454" s="90"/>
      <c r="C1454" s="34"/>
      <c r="D1454" s="160"/>
      <c r="E1454" s="53"/>
      <c r="F1454" s="34"/>
      <c r="G1454" s="53"/>
    </row>
    <row r="1455" spans="1:7" ht="16.5">
      <c r="A1455" s="53"/>
      <c r="B1455" s="90"/>
      <c r="C1455" s="34"/>
      <c r="D1455" s="160"/>
      <c r="E1455" s="53"/>
      <c r="F1455" s="34"/>
      <c r="G1455" s="53"/>
    </row>
    <row r="1456" spans="1:7" ht="16.5">
      <c r="A1456" s="53"/>
      <c r="B1456" s="90"/>
      <c r="C1456" s="34"/>
      <c r="D1456" s="160"/>
      <c r="E1456" s="53"/>
      <c r="F1456" s="34"/>
      <c r="G1456" s="53"/>
    </row>
    <row r="1457" spans="1:7" ht="16.5">
      <c r="A1457" s="53"/>
      <c r="B1457" s="90"/>
      <c r="C1457" s="34"/>
      <c r="D1457" s="160"/>
      <c r="E1457" s="53"/>
      <c r="F1457" s="34"/>
      <c r="G1457" s="53"/>
    </row>
    <row r="1458" spans="1:7" ht="16.5">
      <c r="A1458" s="53"/>
      <c r="B1458" s="90"/>
      <c r="C1458" s="34"/>
      <c r="D1458" s="160"/>
      <c r="E1458" s="53"/>
      <c r="F1458" s="34"/>
      <c r="G1458" s="53"/>
    </row>
    <row r="1459" spans="1:7" ht="16.5">
      <c r="A1459" s="53"/>
      <c r="B1459" s="90"/>
      <c r="C1459" s="34"/>
      <c r="D1459" s="160"/>
      <c r="E1459" s="53"/>
      <c r="F1459" s="34"/>
      <c r="G1459" s="53"/>
    </row>
    <row r="1460" spans="1:7" ht="16.5">
      <c r="A1460" s="53"/>
      <c r="B1460" s="90"/>
      <c r="C1460" s="34"/>
      <c r="D1460" s="160"/>
      <c r="E1460" s="53"/>
      <c r="F1460" s="34"/>
      <c r="G1460" s="53"/>
    </row>
    <row r="1461" spans="1:7" ht="16.5">
      <c r="A1461" s="53"/>
      <c r="B1461" s="90"/>
      <c r="C1461" s="34"/>
      <c r="D1461" s="160"/>
      <c r="E1461" s="53"/>
      <c r="F1461" s="34"/>
      <c r="G1461" s="53"/>
    </row>
    <row r="1462" spans="1:7" ht="16.5">
      <c r="A1462" s="53"/>
      <c r="B1462" s="90"/>
      <c r="C1462" s="34"/>
      <c r="D1462" s="160"/>
      <c r="E1462" s="53"/>
      <c r="F1462" s="34"/>
      <c r="G1462" s="53"/>
    </row>
    <row r="1463" spans="1:7" ht="16.5">
      <c r="A1463" s="53"/>
      <c r="B1463" s="90"/>
      <c r="C1463" s="34"/>
      <c r="D1463" s="160"/>
      <c r="E1463" s="53"/>
      <c r="F1463" s="34"/>
      <c r="G1463" s="53"/>
    </row>
    <row r="1464" spans="1:7" ht="16.5">
      <c r="A1464" s="53"/>
      <c r="B1464" s="90"/>
      <c r="C1464" s="34"/>
      <c r="D1464" s="160"/>
      <c r="E1464" s="53"/>
      <c r="F1464" s="34"/>
      <c r="G1464" s="53"/>
    </row>
    <row r="1465" spans="1:7" ht="16.5">
      <c r="A1465" s="53"/>
      <c r="B1465" s="90"/>
      <c r="C1465" s="34"/>
      <c r="D1465" s="160"/>
      <c r="E1465" s="53"/>
      <c r="F1465" s="34"/>
      <c r="G1465" s="53"/>
    </row>
    <row r="1466" spans="1:7" ht="16.5">
      <c r="A1466" s="53"/>
      <c r="B1466" s="90"/>
      <c r="C1466" s="34"/>
      <c r="D1466" s="160"/>
      <c r="E1466" s="53"/>
      <c r="F1466" s="34"/>
      <c r="G1466" s="53"/>
    </row>
    <row r="1467" spans="1:7" ht="16.5">
      <c r="A1467" s="53"/>
      <c r="B1467" s="90"/>
      <c r="C1467" s="34"/>
      <c r="D1467" s="160"/>
      <c r="E1467" s="53"/>
      <c r="F1467" s="34"/>
      <c r="G1467" s="53"/>
    </row>
    <row r="1468" spans="1:7" ht="16.5">
      <c r="A1468" s="53"/>
      <c r="B1468" s="90"/>
      <c r="C1468" s="34"/>
      <c r="D1468" s="160"/>
      <c r="E1468" s="53"/>
      <c r="F1468" s="34"/>
      <c r="G1468" s="53"/>
    </row>
    <row r="1469" spans="1:7" ht="16.5">
      <c r="A1469" s="53"/>
      <c r="B1469" s="90"/>
      <c r="C1469" s="34"/>
      <c r="D1469" s="160"/>
      <c r="E1469" s="53"/>
      <c r="F1469" s="34"/>
      <c r="G1469" s="53"/>
    </row>
    <row r="1470" spans="1:7" ht="16.5">
      <c r="A1470" s="53"/>
      <c r="B1470" s="90"/>
      <c r="C1470" s="34"/>
      <c r="D1470" s="160"/>
      <c r="E1470" s="53"/>
      <c r="F1470" s="34"/>
      <c r="G1470" s="53"/>
    </row>
    <row r="1471" spans="1:7" ht="16.5">
      <c r="A1471" s="53"/>
      <c r="B1471" s="90"/>
      <c r="C1471" s="34"/>
      <c r="D1471" s="160"/>
      <c r="E1471" s="53"/>
      <c r="F1471" s="34"/>
      <c r="G1471" s="53"/>
    </row>
    <row r="1472" spans="1:7" ht="16.5">
      <c r="A1472" s="53"/>
      <c r="B1472" s="90"/>
      <c r="C1472" s="34"/>
      <c r="D1472" s="160"/>
      <c r="E1472" s="53"/>
      <c r="F1472" s="34"/>
      <c r="G1472" s="53"/>
    </row>
    <row r="1473" spans="1:7" ht="16.5">
      <c r="A1473" s="53"/>
      <c r="B1473" s="90"/>
      <c r="C1473" s="34"/>
      <c r="D1473" s="160"/>
      <c r="E1473" s="53"/>
      <c r="F1473" s="34"/>
      <c r="G1473" s="53"/>
    </row>
    <row r="1474" spans="1:7" ht="16.5">
      <c r="A1474" s="53"/>
      <c r="B1474" s="90"/>
      <c r="C1474" s="34"/>
      <c r="D1474" s="160"/>
      <c r="E1474" s="53"/>
      <c r="F1474" s="34"/>
      <c r="G1474" s="53"/>
    </row>
    <row r="1475" spans="1:7" ht="16.5">
      <c r="A1475" s="53"/>
      <c r="B1475" s="90"/>
      <c r="C1475" s="34"/>
      <c r="D1475" s="160"/>
      <c r="E1475" s="53"/>
      <c r="F1475" s="34"/>
      <c r="G1475" s="53"/>
    </row>
    <row r="1476" spans="1:7" ht="16.5">
      <c r="A1476" s="53"/>
      <c r="B1476" s="90"/>
      <c r="C1476" s="34"/>
      <c r="D1476" s="160"/>
      <c r="E1476" s="53"/>
      <c r="F1476" s="34"/>
      <c r="G1476" s="53"/>
    </row>
    <row r="1477" spans="1:7" ht="16.5">
      <c r="A1477" s="53"/>
      <c r="B1477" s="90"/>
      <c r="C1477" s="34"/>
      <c r="D1477" s="160"/>
      <c r="E1477" s="53"/>
      <c r="F1477" s="34"/>
      <c r="G1477" s="53"/>
    </row>
    <row r="1478" spans="1:7" ht="16.5">
      <c r="A1478" s="53"/>
      <c r="B1478" s="90"/>
      <c r="C1478" s="34"/>
      <c r="D1478" s="160"/>
      <c r="E1478" s="53"/>
      <c r="F1478" s="34"/>
      <c r="G1478" s="53"/>
    </row>
    <row r="1479" spans="1:7" ht="16.5">
      <c r="A1479" s="53"/>
      <c r="B1479" s="90"/>
      <c r="C1479" s="34"/>
      <c r="D1479" s="160"/>
      <c r="E1479" s="53"/>
      <c r="F1479" s="34"/>
      <c r="G1479" s="53"/>
    </row>
    <row r="1480" spans="1:7" ht="16.5">
      <c r="A1480" s="53"/>
      <c r="B1480" s="90"/>
      <c r="C1480" s="34"/>
      <c r="D1480" s="160"/>
      <c r="E1480" s="53"/>
      <c r="F1480" s="34"/>
      <c r="G1480" s="53"/>
    </row>
    <row r="1481" spans="1:7" ht="16.5">
      <c r="A1481" s="53"/>
      <c r="B1481" s="90"/>
      <c r="C1481" s="34"/>
      <c r="D1481" s="160"/>
      <c r="E1481" s="53"/>
      <c r="F1481" s="34"/>
      <c r="G1481" s="53"/>
    </row>
    <row r="1482" spans="1:7" ht="16.5">
      <c r="A1482" s="53"/>
      <c r="B1482" s="90"/>
      <c r="C1482" s="34"/>
      <c r="D1482" s="160"/>
      <c r="E1482" s="53"/>
      <c r="F1482" s="34"/>
      <c r="G1482" s="53"/>
    </row>
    <row r="1483" spans="1:7" ht="16.5">
      <c r="A1483" s="53"/>
      <c r="B1483" s="90"/>
      <c r="C1483" s="34"/>
      <c r="D1483" s="160"/>
      <c r="E1483" s="53"/>
      <c r="F1483" s="34"/>
      <c r="G1483" s="53"/>
    </row>
    <row r="1484" spans="1:7" ht="16.5">
      <c r="A1484" s="53"/>
      <c r="B1484" s="90"/>
      <c r="C1484" s="34"/>
      <c r="D1484" s="160"/>
      <c r="E1484" s="53"/>
      <c r="F1484" s="34"/>
      <c r="G1484" s="53"/>
    </row>
    <row r="1485" spans="1:7" ht="16.5">
      <c r="A1485" s="53"/>
      <c r="B1485" s="90"/>
      <c r="C1485" s="34"/>
      <c r="D1485" s="160"/>
      <c r="E1485" s="53"/>
      <c r="F1485" s="34"/>
      <c r="G1485" s="53"/>
    </row>
    <row r="1486" spans="1:7" ht="16.5">
      <c r="A1486" s="53"/>
      <c r="B1486" s="90"/>
      <c r="C1486" s="34"/>
      <c r="D1486" s="160"/>
      <c r="E1486" s="53"/>
      <c r="F1486" s="34"/>
      <c r="G1486" s="53"/>
    </row>
    <row r="1487" spans="1:7" ht="16.5">
      <c r="A1487" s="53"/>
      <c r="B1487" s="90"/>
      <c r="C1487" s="34"/>
      <c r="D1487" s="160"/>
      <c r="E1487" s="53"/>
      <c r="F1487" s="34"/>
      <c r="G1487" s="53"/>
    </row>
    <row r="1488" spans="1:7" ht="16.5">
      <c r="A1488" s="53"/>
      <c r="B1488" s="90"/>
      <c r="C1488" s="34"/>
      <c r="D1488" s="160"/>
      <c r="E1488" s="53"/>
      <c r="F1488" s="34"/>
      <c r="G1488" s="53"/>
    </row>
    <row r="1489" spans="1:7" ht="16.5">
      <c r="A1489" s="53"/>
      <c r="B1489" s="133"/>
      <c r="C1489" s="34"/>
      <c r="D1489" s="160"/>
      <c r="E1489" s="53"/>
      <c r="F1489" s="34"/>
      <c r="G1489" s="53"/>
    </row>
    <row r="1490" spans="1:7" ht="16.5">
      <c r="A1490" s="53"/>
      <c r="B1490" s="90"/>
      <c r="C1490" s="34"/>
      <c r="D1490" s="160"/>
      <c r="E1490" s="53"/>
      <c r="F1490" s="34"/>
      <c r="G1490" s="53"/>
    </row>
    <row r="1491" spans="1:7" ht="16.5">
      <c r="A1491" s="53"/>
      <c r="B1491" s="90"/>
      <c r="C1491" s="34"/>
      <c r="D1491" s="160"/>
      <c r="E1491" s="53"/>
      <c r="F1491" s="34"/>
      <c r="G1491" s="53"/>
    </row>
    <row r="1492" spans="1:7" ht="16.5">
      <c r="A1492" s="53"/>
      <c r="B1492" s="90"/>
      <c r="C1492" s="34"/>
      <c r="D1492" s="160"/>
      <c r="E1492" s="53"/>
      <c r="F1492" s="34"/>
      <c r="G1492" s="53"/>
    </row>
    <row r="1493" spans="1:7" ht="16.5">
      <c r="A1493" s="53"/>
      <c r="B1493" s="90"/>
      <c r="C1493" s="34"/>
      <c r="D1493" s="160"/>
      <c r="E1493" s="53"/>
      <c r="F1493" s="34"/>
      <c r="G1493" s="53"/>
    </row>
    <row r="1494" spans="1:7" ht="16.5">
      <c r="A1494" s="53"/>
      <c r="B1494" s="90"/>
      <c r="C1494" s="34"/>
      <c r="D1494" s="160"/>
      <c r="E1494" s="53"/>
      <c r="F1494" s="34"/>
      <c r="G1494" s="53"/>
    </row>
    <row r="1495" spans="1:7" ht="16.5">
      <c r="A1495" s="53"/>
      <c r="B1495" s="90"/>
      <c r="C1495" s="34"/>
      <c r="D1495" s="160"/>
      <c r="E1495" s="53"/>
      <c r="F1495" s="34"/>
      <c r="G1495" s="53"/>
    </row>
    <row r="1496" spans="1:7" ht="16.5">
      <c r="A1496" s="53"/>
      <c r="B1496" s="90"/>
      <c r="C1496" s="34"/>
      <c r="D1496" s="160"/>
      <c r="E1496" s="53"/>
      <c r="F1496" s="34"/>
      <c r="G1496" s="53"/>
    </row>
    <row r="1497" spans="1:7" ht="16.5">
      <c r="A1497" s="53"/>
      <c r="B1497" s="90"/>
      <c r="C1497" s="34"/>
      <c r="D1497" s="160"/>
      <c r="E1497" s="53"/>
      <c r="F1497" s="34"/>
      <c r="G1497" s="53"/>
    </row>
    <row r="1498" spans="1:7" ht="16.5">
      <c r="A1498" s="53"/>
      <c r="B1498" s="90"/>
      <c r="C1498" s="34"/>
      <c r="D1498" s="160"/>
      <c r="E1498" s="53"/>
      <c r="F1498" s="34"/>
      <c r="G1498" s="53"/>
    </row>
    <row r="1499" spans="1:7" ht="16.5">
      <c r="A1499" s="53"/>
      <c r="B1499" s="90"/>
      <c r="C1499" s="34"/>
      <c r="D1499" s="160"/>
      <c r="E1499" s="53"/>
      <c r="F1499" s="34"/>
      <c r="G1499" s="53"/>
    </row>
    <row r="1500" spans="1:7" ht="16.5">
      <c r="A1500" s="53"/>
      <c r="B1500" s="90"/>
      <c r="C1500" s="34"/>
      <c r="D1500" s="160"/>
      <c r="E1500" s="53"/>
      <c r="F1500" s="34"/>
      <c r="G1500" s="53"/>
    </row>
    <row r="1501" spans="1:7" ht="16.5">
      <c r="A1501" s="53"/>
      <c r="B1501" s="133"/>
      <c r="C1501" s="34"/>
      <c r="D1501" s="160"/>
      <c r="E1501" s="53"/>
      <c r="F1501" s="34"/>
      <c r="G1501" s="53"/>
    </row>
    <row r="1502" spans="1:7" ht="16.5">
      <c r="A1502" s="53"/>
      <c r="B1502" s="133"/>
      <c r="C1502" s="34"/>
      <c r="D1502" s="160"/>
      <c r="E1502" s="53"/>
      <c r="F1502" s="34"/>
      <c r="G1502" s="53"/>
    </row>
    <row r="1503" spans="1:7" ht="16.5">
      <c r="A1503" s="53"/>
      <c r="B1503" s="133"/>
      <c r="C1503" s="34"/>
      <c r="D1503" s="160"/>
      <c r="E1503" s="53"/>
      <c r="F1503" s="34"/>
      <c r="G1503" s="53"/>
    </row>
    <row r="1504" spans="1:7" ht="16.5">
      <c r="A1504" s="53"/>
      <c r="B1504" s="90"/>
      <c r="C1504" s="34"/>
      <c r="D1504" s="160"/>
      <c r="E1504" s="53"/>
      <c r="F1504" s="34"/>
      <c r="G1504" s="53"/>
    </row>
    <row r="1505" spans="1:7" ht="16.5">
      <c r="A1505" s="53"/>
      <c r="B1505" s="90"/>
      <c r="C1505" s="34"/>
      <c r="D1505" s="160"/>
      <c r="E1505" s="53"/>
      <c r="F1505" s="34"/>
      <c r="G1505" s="53"/>
    </row>
    <row r="1506" spans="1:7" ht="16.5">
      <c r="A1506" s="53"/>
      <c r="B1506" s="90"/>
      <c r="C1506" s="34"/>
      <c r="D1506" s="160"/>
      <c r="E1506" s="53"/>
      <c r="F1506" s="34"/>
      <c r="G1506" s="53"/>
    </row>
    <row r="1507" spans="1:7" ht="16.5">
      <c r="A1507" s="53"/>
      <c r="B1507" s="90"/>
      <c r="C1507" s="34"/>
      <c r="D1507" s="160"/>
      <c r="E1507" s="53"/>
      <c r="F1507" s="34"/>
      <c r="G1507" s="53"/>
    </row>
    <row r="1508" spans="1:7" ht="16.5">
      <c r="A1508" s="53"/>
      <c r="B1508" s="90"/>
      <c r="C1508" s="34"/>
      <c r="D1508" s="160"/>
      <c r="E1508" s="53"/>
      <c r="F1508" s="34"/>
      <c r="G1508" s="53"/>
    </row>
    <row r="1509" spans="1:7" ht="16.5">
      <c r="A1509" s="53"/>
      <c r="B1509" s="90"/>
      <c r="C1509" s="34"/>
      <c r="D1509" s="160"/>
      <c r="E1509" s="53"/>
      <c r="F1509" s="34"/>
      <c r="G1509" s="53"/>
    </row>
    <row r="1510" spans="1:7" ht="16.5">
      <c r="A1510" s="53"/>
      <c r="B1510" s="90"/>
      <c r="C1510" s="34"/>
      <c r="D1510" s="160"/>
      <c r="E1510" s="53"/>
      <c r="F1510" s="34"/>
      <c r="G1510" s="53"/>
    </row>
    <row r="1511" spans="1:7" ht="16.5">
      <c r="A1511" s="53"/>
      <c r="B1511" s="90"/>
      <c r="C1511" s="34"/>
      <c r="D1511" s="160"/>
      <c r="E1511" s="53"/>
      <c r="F1511" s="34"/>
      <c r="G1511" s="53"/>
    </row>
    <row r="1512" spans="1:7" ht="16.5">
      <c r="A1512" s="53"/>
      <c r="B1512" s="90"/>
      <c r="C1512" s="34"/>
      <c r="D1512" s="160"/>
      <c r="E1512" s="53"/>
      <c r="F1512" s="34"/>
      <c r="G1512" s="53"/>
    </row>
    <row r="1513" spans="1:7" ht="16.5">
      <c r="A1513" s="53"/>
      <c r="B1513" s="90"/>
      <c r="C1513" s="34"/>
      <c r="D1513" s="160"/>
      <c r="E1513" s="53"/>
      <c r="F1513" s="34"/>
      <c r="G1513" s="53"/>
    </row>
    <row r="1514" spans="1:7" ht="16.5">
      <c r="A1514" s="53"/>
      <c r="B1514" s="90"/>
      <c r="C1514" s="34"/>
      <c r="D1514" s="160"/>
      <c r="E1514" s="53"/>
      <c r="F1514" s="34"/>
      <c r="G1514" s="53"/>
    </row>
    <row r="1515" spans="1:7" ht="16.5">
      <c r="A1515" s="53"/>
      <c r="B1515" s="90"/>
      <c r="C1515" s="34"/>
      <c r="D1515" s="160"/>
      <c r="E1515" s="53"/>
      <c r="F1515" s="34"/>
      <c r="G1515" s="53"/>
    </row>
    <row r="1516" spans="1:7" ht="16.5">
      <c r="A1516" s="53"/>
      <c r="B1516" s="90"/>
      <c r="C1516" s="34"/>
      <c r="D1516" s="160"/>
      <c r="E1516" s="53"/>
      <c r="F1516" s="34"/>
      <c r="G1516" s="53"/>
    </row>
    <row r="1517" spans="1:7" ht="16.5">
      <c r="A1517" s="53"/>
      <c r="B1517" s="90"/>
      <c r="C1517" s="34"/>
      <c r="D1517" s="160"/>
      <c r="E1517" s="53"/>
      <c r="F1517" s="34"/>
      <c r="G1517" s="53"/>
    </row>
    <row r="1518" spans="1:7" ht="16.5">
      <c r="A1518" s="53"/>
      <c r="B1518" s="90"/>
      <c r="C1518" s="34"/>
      <c r="D1518" s="160"/>
      <c r="E1518" s="53"/>
      <c r="F1518" s="34"/>
      <c r="G1518" s="53"/>
    </row>
    <row r="1519" spans="1:7" ht="16.5">
      <c r="A1519" s="53"/>
      <c r="B1519" s="90"/>
      <c r="C1519" s="34"/>
      <c r="D1519" s="160"/>
      <c r="E1519" s="53"/>
      <c r="F1519" s="34"/>
      <c r="G1519" s="53"/>
    </row>
    <row r="1520" spans="1:7" ht="16.5">
      <c r="A1520" s="53"/>
      <c r="B1520" s="90"/>
      <c r="C1520" s="34"/>
      <c r="D1520" s="160"/>
      <c r="E1520" s="53"/>
      <c r="F1520" s="34"/>
      <c r="G1520" s="53"/>
    </row>
    <row r="1521" spans="1:7" ht="16.5">
      <c r="A1521" s="53"/>
      <c r="B1521" s="90"/>
      <c r="C1521" s="34"/>
      <c r="D1521" s="160"/>
      <c r="E1521" s="53"/>
      <c r="F1521" s="34"/>
      <c r="G1521" s="53"/>
    </row>
    <row r="1522" spans="1:7" ht="16.5">
      <c r="A1522" s="53"/>
      <c r="B1522" s="90"/>
      <c r="C1522" s="34"/>
      <c r="D1522" s="160"/>
      <c r="E1522" s="53"/>
      <c r="F1522" s="34"/>
      <c r="G1522" s="53"/>
    </row>
    <row r="1523" spans="1:7" ht="16.5">
      <c r="A1523" s="53"/>
      <c r="B1523" s="90"/>
      <c r="C1523" s="34"/>
      <c r="D1523" s="160"/>
      <c r="E1523" s="53"/>
      <c r="F1523" s="34"/>
      <c r="G1523" s="53"/>
    </row>
    <row r="1524" spans="1:7" ht="16.5">
      <c r="A1524" s="53"/>
      <c r="B1524" s="90"/>
      <c r="C1524" s="34"/>
      <c r="D1524" s="160"/>
      <c r="E1524" s="53"/>
      <c r="F1524" s="34"/>
      <c r="G1524" s="53"/>
    </row>
    <row r="1525" spans="1:7" ht="16.5">
      <c r="A1525" s="53"/>
      <c r="B1525" s="90"/>
      <c r="C1525" s="34"/>
      <c r="D1525" s="160"/>
      <c r="E1525" s="53"/>
      <c r="F1525" s="34"/>
      <c r="G1525" s="53"/>
    </row>
    <row r="1526" spans="1:7" ht="16.5">
      <c r="A1526" s="53"/>
      <c r="B1526" s="90"/>
      <c r="C1526" s="34"/>
      <c r="D1526" s="160"/>
      <c r="E1526" s="53"/>
      <c r="F1526" s="34"/>
      <c r="G1526" s="53"/>
    </row>
    <row r="1527" spans="1:7" ht="16.5">
      <c r="A1527" s="53"/>
      <c r="B1527" s="90"/>
      <c r="C1527" s="34"/>
      <c r="D1527" s="160"/>
      <c r="E1527" s="53"/>
      <c r="F1527" s="34"/>
      <c r="G1527" s="53"/>
    </row>
    <row r="1528" spans="1:7" ht="16.5">
      <c r="A1528" s="53"/>
      <c r="B1528" s="90"/>
      <c r="C1528" s="34"/>
      <c r="D1528" s="160"/>
      <c r="E1528" s="53"/>
      <c r="F1528" s="34"/>
      <c r="G1528" s="53"/>
    </row>
    <row r="1529" spans="1:7" ht="16.5">
      <c r="A1529" s="53"/>
      <c r="B1529" s="90"/>
      <c r="C1529" s="34"/>
      <c r="D1529" s="160"/>
      <c r="E1529" s="53"/>
      <c r="F1529" s="34"/>
      <c r="G1529" s="53"/>
    </row>
    <row r="1530" spans="1:7" ht="16.5">
      <c r="A1530" s="53"/>
      <c r="B1530" s="90"/>
      <c r="C1530" s="34"/>
      <c r="D1530" s="160"/>
      <c r="E1530" s="53"/>
      <c r="F1530" s="34"/>
      <c r="G1530" s="53"/>
    </row>
    <row r="1531" spans="1:7" ht="16.5">
      <c r="A1531" s="53"/>
      <c r="B1531" s="90"/>
      <c r="C1531" s="34"/>
      <c r="D1531" s="160"/>
      <c r="E1531" s="53"/>
      <c r="F1531" s="34"/>
      <c r="G1531" s="53"/>
    </row>
    <row r="1532" spans="1:7" ht="16.5">
      <c r="A1532" s="53"/>
      <c r="B1532" s="90"/>
      <c r="C1532" s="34"/>
      <c r="D1532" s="160"/>
      <c r="E1532" s="53"/>
      <c r="F1532" s="34"/>
      <c r="G1532" s="53"/>
    </row>
    <row r="1533" spans="1:7" ht="16.5">
      <c r="A1533" s="53"/>
      <c r="B1533" s="90"/>
      <c r="C1533" s="34"/>
      <c r="D1533" s="160"/>
      <c r="E1533" s="53"/>
      <c r="F1533" s="34"/>
      <c r="G1533" s="53"/>
    </row>
    <row r="1534" spans="1:7" ht="16.5">
      <c r="A1534" s="53"/>
      <c r="B1534" s="90"/>
      <c r="C1534" s="34"/>
      <c r="D1534" s="160"/>
      <c r="E1534" s="53"/>
      <c r="F1534" s="34"/>
      <c r="G1534" s="53"/>
    </row>
    <row r="1535" spans="1:7" ht="16.5">
      <c r="A1535" s="53"/>
      <c r="B1535" s="90"/>
      <c r="C1535" s="34"/>
      <c r="D1535" s="160"/>
      <c r="E1535" s="53"/>
      <c r="F1535" s="34"/>
      <c r="G1535" s="53"/>
    </row>
    <row r="1536" spans="1:7" ht="16.5">
      <c r="A1536" s="53"/>
      <c r="B1536" s="90"/>
      <c r="C1536" s="34"/>
      <c r="D1536" s="160"/>
      <c r="E1536" s="53"/>
      <c r="F1536" s="34"/>
      <c r="G1536" s="53"/>
    </row>
    <row r="1537" spans="1:7" ht="16.5">
      <c r="A1537" s="53"/>
      <c r="B1537" s="90"/>
      <c r="C1537" s="34"/>
      <c r="D1537" s="160"/>
      <c r="E1537" s="53"/>
      <c r="F1537" s="34"/>
      <c r="G1537" s="53"/>
    </row>
    <row r="1538" spans="1:7" ht="16.5">
      <c r="A1538" s="53"/>
      <c r="B1538" s="90"/>
      <c r="C1538" s="34"/>
      <c r="D1538" s="160"/>
      <c r="E1538" s="53"/>
      <c r="F1538" s="34"/>
      <c r="G1538" s="53"/>
    </row>
    <row r="1539" spans="1:7" ht="16.5">
      <c r="A1539" s="53"/>
      <c r="B1539" s="133"/>
      <c r="C1539" s="34"/>
      <c r="D1539" s="160"/>
      <c r="E1539" s="53"/>
      <c r="F1539" s="34"/>
      <c r="G1539" s="53"/>
    </row>
    <row r="1540" spans="1:7" ht="16.5">
      <c r="A1540" s="53"/>
      <c r="B1540" s="133"/>
      <c r="C1540" s="34"/>
      <c r="D1540" s="160"/>
      <c r="E1540" s="53"/>
      <c r="F1540" s="34"/>
      <c r="G1540" s="53"/>
    </row>
    <row r="1541" spans="1:7" ht="16.5">
      <c r="A1541" s="53"/>
      <c r="B1541" s="133"/>
      <c r="C1541" s="34"/>
      <c r="D1541" s="160"/>
      <c r="E1541" s="53"/>
      <c r="F1541" s="34"/>
      <c r="G1541" s="53"/>
    </row>
    <row r="1542" spans="1:7" ht="16.5">
      <c r="A1542" s="53"/>
      <c r="B1542" s="133"/>
      <c r="C1542" s="34"/>
      <c r="D1542" s="160"/>
      <c r="E1542" s="53"/>
      <c r="F1542" s="34"/>
      <c r="G1542" s="53"/>
    </row>
    <row r="1543" spans="1:7" ht="16.5">
      <c r="A1543" s="53"/>
      <c r="B1543" s="133"/>
      <c r="C1543" s="34"/>
      <c r="D1543" s="160"/>
      <c r="E1543" s="53"/>
      <c r="F1543" s="34"/>
      <c r="G1543" s="53"/>
    </row>
    <row r="1544" spans="1:7" ht="16.5">
      <c r="A1544" s="53"/>
      <c r="B1544" s="133"/>
      <c r="C1544" s="34"/>
      <c r="D1544" s="160"/>
      <c r="E1544" s="53"/>
      <c r="F1544" s="34"/>
      <c r="G1544" s="53"/>
    </row>
    <row r="1545" spans="1:7" ht="16.5">
      <c r="A1545" s="53"/>
      <c r="B1545" s="133"/>
      <c r="C1545" s="34"/>
      <c r="D1545" s="160"/>
      <c r="E1545" s="53"/>
      <c r="F1545" s="34"/>
      <c r="G1545" s="53"/>
    </row>
    <row r="1546" spans="1:7" ht="16.5">
      <c r="A1546" s="53"/>
      <c r="B1546" s="90"/>
      <c r="C1546" s="34"/>
      <c r="D1546" s="160"/>
      <c r="E1546" s="53"/>
      <c r="F1546" s="34"/>
      <c r="G1546" s="53"/>
    </row>
    <row r="1547" spans="1:7" ht="16.5">
      <c r="A1547" s="53"/>
      <c r="B1547" s="90"/>
      <c r="C1547" s="34"/>
      <c r="D1547" s="160"/>
      <c r="E1547" s="53"/>
      <c r="F1547" s="34"/>
      <c r="G1547" s="53"/>
    </row>
    <row r="1548" spans="1:7" ht="16.5">
      <c r="A1548" s="53"/>
      <c r="B1548" s="90"/>
      <c r="C1548" s="34"/>
      <c r="D1548" s="160"/>
      <c r="E1548" s="53"/>
      <c r="F1548" s="34"/>
      <c r="G1548" s="53"/>
    </row>
    <row r="1549" spans="1:7" ht="16.5">
      <c r="A1549" s="53"/>
      <c r="B1549" s="90"/>
      <c r="C1549" s="34"/>
      <c r="D1549" s="160"/>
      <c r="E1549" s="53"/>
      <c r="F1549" s="34"/>
      <c r="G1549" s="53"/>
    </row>
    <row r="1550" spans="1:7" ht="16.5">
      <c r="A1550" s="53"/>
      <c r="B1550" s="90"/>
      <c r="C1550" s="34"/>
      <c r="D1550" s="160"/>
      <c r="E1550" s="53"/>
      <c r="F1550" s="34"/>
      <c r="G1550" s="53"/>
    </row>
    <row r="1551" spans="1:7" ht="16.5">
      <c r="A1551" s="53"/>
      <c r="B1551" s="90"/>
      <c r="C1551" s="34"/>
      <c r="D1551" s="160"/>
      <c r="E1551" s="53"/>
      <c r="F1551" s="34"/>
      <c r="G1551" s="53"/>
    </row>
    <row r="1552" spans="1:7" ht="16.5">
      <c r="A1552" s="53"/>
      <c r="B1552" s="90"/>
      <c r="C1552" s="34"/>
      <c r="D1552" s="160"/>
      <c r="E1552" s="53"/>
      <c r="F1552" s="34"/>
      <c r="G1552" s="53"/>
    </row>
    <row r="1553" spans="1:7" ht="16.5">
      <c r="A1553" s="53"/>
      <c r="B1553" s="90"/>
      <c r="C1553" s="34"/>
      <c r="D1553" s="160"/>
      <c r="E1553" s="53"/>
      <c r="F1553" s="34"/>
      <c r="G1553" s="53"/>
    </row>
    <row r="1554" spans="1:7" ht="16.5">
      <c r="A1554" s="53"/>
      <c r="B1554" s="90"/>
      <c r="C1554" s="34"/>
      <c r="D1554" s="160"/>
      <c r="E1554" s="53"/>
      <c r="F1554" s="34"/>
      <c r="G1554" s="53"/>
    </row>
    <row r="1555" spans="1:7" ht="16.5">
      <c r="A1555" s="53"/>
      <c r="B1555" s="90"/>
      <c r="C1555" s="34"/>
      <c r="D1555" s="160"/>
      <c r="E1555" s="53"/>
      <c r="F1555" s="34"/>
      <c r="G1555" s="53"/>
    </row>
    <row r="1556" spans="1:7" ht="16.5">
      <c r="A1556" s="53"/>
      <c r="B1556" s="90"/>
      <c r="C1556" s="34"/>
      <c r="D1556" s="160"/>
      <c r="E1556" s="53"/>
      <c r="F1556" s="34"/>
      <c r="G1556" s="53"/>
    </row>
    <row r="1557" spans="1:7" ht="16.5">
      <c r="A1557" s="53"/>
      <c r="B1557" s="90"/>
      <c r="C1557" s="34"/>
      <c r="D1557" s="160"/>
      <c r="E1557" s="53"/>
      <c r="F1557" s="34"/>
      <c r="G1557" s="53"/>
    </row>
    <row r="1558" spans="1:7" ht="16.5">
      <c r="A1558" s="53"/>
      <c r="B1558" s="90"/>
      <c r="C1558" s="34"/>
      <c r="D1558" s="160"/>
      <c r="E1558" s="53"/>
      <c r="F1558" s="34"/>
      <c r="G1558" s="53"/>
    </row>
    <row r="1559" spans="1:7" ht="16.5">
      <c r="A1559" s="53"/>
      <c r="B1559" s="90"/>
      <c r="C1559" s="34"/>
      <c r="D1559" s="160"/>
      <c r="E1559" s="53"/>
      <c r="F1559" s="34"/>
      <c r="G1559" s="53"/>
    </row>
    <row r="1560" spans="1:7" ht="16.5">
      <c r="A1560" s="53"/>
      <c r="B1560" s="90"/>
      <c r="C1560" s="34"/>
      <c r="D1560" s="160"/>
      <c r="E1560" s="53"/>
      <c r="F1560" s="34"/>
      <c r="G1560" s="53"/>
    </row>
    <row r="1561" spans="1:7" ht="16.5">
      <c r="A1561" s="53"/>
      <c r="B1561" s="90"/>
      <c r="C1561" s="34"/>
      <c r="D1561" s="160"/>
      <c r="E1561" s="53"/>
      <c r="F1561" s="34"/>
      <c r="G1561" s="53"/>
    </row>
    <row r="1562" spans="1:7" ht="16.5">
      <c r="A1562" s="53"/>
      <c r="B1562" s="90"/>
      <c r="C1562" s="34"/>
      <c r="D1562" s="160"/>
      <c r="E1562" s="53"/>
      <c r="F1562" s="34"/>
      <c r="G1562" s="53"/>
    </row>
    <row r="1563" spans="1:7" ht="16.5">
      <c r="A1563" s="53"/>
      <c r="B1563" s="90"/>
      <c r="C1563" s="34"/>
      <c r="D1563" s="160"/>
      <c r="E1563" s="53"/>
      <c r="F1563" s="34"/>
      <c r="G1563" s="53"/>
    </row>
    <row r="1564" spans="1:7" ht="16.5">
      <c r="A1564" s="53"/>
      <c r="B1564" s="90"/>
      <c r="C1564" s="34"/>
      <c r="D1564" s="160"/>
      <c r="E1564" s="53"/>
      <c r="F1564" s="34"/>
      <c r="G1564" s="53"/>
    </row>
    <row r="1565" spans="1:7" ht="16.5">
      <c r="A1565" s="53"/>
      <c r="B1565" s="90"/>
      <c r="C1565" s="34"/>
      <c r="D1565" s="160"/>
      <c r="E1565" s="53"/>
      <c r="F1565" s="34"/>
      <c r="G1565" s="53"/>
    </row>
    <row r="1566" spans="1:7" ht="16.5">
      <c r="A1566" s="53"/>
      <c r="B1566" s="90"/>
      <c r="C1566" s="34"/>
      <c r="D1566" s="160"/>
      <c r="E1566" s="53"/>
      <c r="F1566" s="34"/>
      <c r="G1566" s="53"/>
    </row>
    <row r="1567" spans="1:7" ht="16.5">
      <c r="A1567" s="53"/>
      <c r="B1567" s="90"/>
      <c r="C1567" s="34"/>
      <c r="D1567" s="160"/>
      <c r="E1567" s="53"/>
      <c r="F1567" s="34"/>
      <c r="G1567" s="53"/>
    </row>
    <row r="1568" spans="1:7" ht="16.5">
      <c r="A1568" s="53"/>
      <c r="B1568" s="90"/>
      <c r="C1568" s="34"/>
      <c r="D1568" s="160"/>
      <c r="E1568" s="53"/>
      <c r="F1568" s="34"/>
      <c r="G1568" s="53"/>
    </row>
    <row r="1569" spans="1:7" ht="16.5">
      <c r="A1569" s="53"/>
      <c r="B1569" s="90"/>
      <c r="C1569" s="34"/>
      <c r="D1569" s="160"/>
      <c r="E1569" s="53"/>
      <c r="F1569" s="34"/>
      <c r="G1569" s="53"/>
    </row>
    <row r="1570" spans="1:7" ht="16.5">
      <c r="A1570" s="53"/>
      <c r="B1570" s="90"/>
      <c r="C1570" s="34"/>
      <c r="D1570" s="160"/>
      <c r="E1570" s="53"/>
      <c r="F1570" s="34"/>
      <c r="G1570" s="53"/>
    </row>
    <row r="1571" spans="1:7" ht="16.5">
      <c r="A1571" s="53"/>
      <c r="B1571" s="90"/>
      <c r="C1571" s="34"/>
      <c r="D1571" s="160"/>
      <c r="E1571" s="53"/>
      <c r="F1571" s="34"/>
      <c r="G1571" s="53"/>
    </row>
    <row r="1572" spans="1:7" ht="16.5">
      <c r="A1572" s="53"/>
      <c r="B1572" s="90"/>
      <c r="C1572" s="34"/>
      <c r="D1572" s="160"/>
      <c r="E1572" s="53"/>
      <c r="F1572" s="34"/>
      <c r="G1572" s="53"/>
    </row>
    <row r="1573" spans="1:7" ht="16.5">
      <c r="A1573" s="53"/>
      <c r="B1573" s="90"/>
      <c r="C1573" s="34"/>
      <c r="D1573" s="160"/>
      <c r="E1573" s="53"/>
      <c r="F1573" s="34"/>
      <c r="G1573" s="53"/>
    </row>
    <row r="1574" spans="1:7" ht="16.5">
      <c r="A1574" s="53"/>
      <c r="B1574" s="90"/>
      <c r="C1574" s="34"/>
      <c r="D1574" s="160"/>
      <c r="E1574" s="53"/>
      <c r="F1574" s="34"/>
      <c r="G1574" s="53"/>
    </row>
    <row r="1575" spans="1:7" ht="16.5">
      <c r="A1575" s="53"/>
      <c r="B1575" s="90"/>
      <c r="C1575" s="34"/>
      <c r="D1575" s="160"/>
      <c r="E1575" s="53"/>
      <c r="F1575" s="34"/>
      <c r="G1575" s="53"/>
    </row>
    <row r="1576" spans="1:7" ht="16.5">
      <c r="A1576" s="53"/>
      <c r="B1576" s="90"/>
      <c r="C1576" s="34"/>
      <c r="D1576" s="160"/>
      <c r="E1576" s="53"/>
      <c r="F1576" s="34"/>
      <c r="G1576" s="53"/>
    </row>
    <row r="1577" spans="1:7" ht="16.5">
      <c r="A1577" s="53"/>
      <c r="B1577" s="90"/>
      <c r="C1577" s="34"/>
      <c r="D1577" s="160"/>
      <c r="E1577" s="53"/>
      <c r="F1577" s="34"/>
      <c r="G1577" s="53"/>
    </row>
    <row r="1578" spans="1:7" ht="16.5">
      <c r="A1578" s="53"/>
      <c r="B1578" s="90"/>
      <c r="C1578" s="34"/>
      <c r="D1578" s="160"/>
      <c r="E1578" s="53"/>
      <c r="F1578" s="34"/>
      <c r="G1578" s="53"/>
    </row>
    <row r="1579" spans="1:7" ht="16.5">
      <c r="A1579" s="53"/>
      <c r="B1579" s="90"/>
      <c r="C1579" s="34"/>
      <c r="D1579" s="160"/>
      <c r="E1579" s="53"/>
      <c r="F1579" s="34"/>
      <c r="G1579" s="53"/>
    </row>
    <row r="1580" spans="1:7" ht="16.5">
      <c r="A1580" s="53"/>
      <c r="B1580" s="90"/>
      <c r="C1580" s="34"/>
      <c r="D1580" s="160"/>
      <c r="E1580" s="53"/>
      <c r="F1580" s="34"/>
      <c r="G1580" s="53"/>
    </row>
    <row r="1581" spans="1:7" ht="16.5">
      <c r="A1581" s="53"/>
      <c r="B1581" s="90"/>
      <c r="C1581" s="34"/>
      <c r="D1581" s="160"/>
      <c r="E1581" s="53"/>
      <c r="F1581" s="34"/>
      <c r="G1581" s="53"/>
    </row>
    <row r="1582" spans="1:7" ht="16.5">
      <c r="A1582" s="53"/>
      <c r="B1582" s="90"/>
      <c r="C1582" s="34"/>
      <c r="D1582" s="160"/>
      <c r="E1582" s="53"/>
      <c r="F1582" s="34"/>
      <c r="G1582" s="53"/>
    </row>
    <row r="1583" spans="1:7" ht="16.5">
      <c r="A1583" s="53"/>
      <c r="B1583" s="90"/>
      <c r="C1583" s="34"/>
      <c r="D1583" s="160"/>
      <c r="E1583" s="53"/>
      <c r="F1583" s="34"/>
      <c r="G1583" s="53"/>
    </row>
    <row r="1584" spans="1:7" ht="16.5">
      <c r="A1584" s="53"/>
      <c r="B1584" s="90"/>
      <c r="C1584" s="34"/>
      <c r="D1584" s="160"/>
      <c r="E1584" s="53"/>
      <c r="F1584" s="34"/>
      <c r="G1584" s="53"/>
    </row>
    <row r="1585" spans="1:7" ht="16.5">
      <c r="A1585" s="53"/>
      <c r="B1585" s="133"/>
      <c r="C1585" s="34"/>
      <c r="D1585" s="160"/>
      <c r="E1585" s="53"/>
      <c r="F1585" s="34"/>
      <c r="G1585" s="53"/>
    </row>
    <row r="1586" spans="1:7" ht="16.5">
      <c r="A1586" s="53"/>
      <c r="B1586" s="90"/>
      <c r="C1586" s="34"/>
      <c r="D1586" s="160"/>
      <c r="E1586" s="53"/>
      <c r="F1586" s="34"/>
      <c r="G1586" s="53"/>
    </row>
    <row r="1587" spans="1:7" ht="16.5">
      <c r="A1587" s="53"/>
      <c r="B1587" s="90"/>
      <c r="C1587" s="34"/>
      <c r="D1587" s="160"/>
      <c r="E1587" s="53"/>
      <c r="F1587" s="34"/>
      <c r="G1587" s="53"/>
    </row>
    <row r="1588" spans="1:7" ht="16.5">
      <c r="A1588" s="53"/>
      <c r="B1588" s="90"/>
      <c r="C1588" s="34"/>
      <c r="D1588" s="160"/>
      <c r="E1588" s="53"/>
      <c r="F1588" s="34"/>
      <c r="G1588" s="53"/>
    </row>
    <row r="1589" spans="1:7" ht="16.5">
      <c r="A1589" s="53"/>
      <c r="B1589" s="90"/>
      <c r="C1589" s="34"/>
      <c r="D1589" s="160"/>
      <c r="E1589" s="53"/>
      <c r="F1589" s="34"/>
      <c r="G1589" s="53"/>
    </row>
    <row r="1590" spans="1:7" ht="16.5">
      <c r="A1590" s="53"/>
      <c r="B1590" s="90"/>
      <c r="C1590" s="34"/>
      <c r="D1590" s="160"/>
      <c r="E1590" s="53"/>
      <c r="F1590" s="34"/>
      <c r="G1590" s="53"/>
    </row>
    <row r="1591" spans="1:7" ht="16.5">
      <c r="A1591" s="53"/>
      <c r="B1591" s="90"/>
      <c r="C1591" s="34"/>
      <c r="D1591" s="160"/>
      <c r="E1591" s="53"/>
      <c r="F1591" s="34"/>
      <c r="G1591" s="53"/>
    </row>
    <row r="1592" spans="1:7" ht="16.5">
      <c r="A1592" s="53"/>
      <c r="B1592" s="133"/>
      <c r="C1592" s="34"/>
      <c r="D1592" s="160"/>
      <c r="E1592" s="53"/>
      <c r="F1592" s="34"/>
      <c r="G1592" s="53"/>
    </row>
    <row r="1593" spans="1:7" ht="16.5">
      <c r="A1593" s="53"/>
      <c r="B1593" s="133"/>
      <c r="C1593" s="34"/>
      <c r="D1593" s="160"/>
      <c r="E1593" s="53"/>
      <c r="F1593" s="34"/>
      <c r="G1593" s="53"/>
    </row>
    <row r="1594" spans="1:7" ht="16.5">
      <c r="A1594" s="53"/>
      <c r="B1594" s="133"/>
      <c r="C1594" s="34"/>
      <c r="D1594" s="160"/>
      <c r="E1594" s="53"/>
      <c r="F1594" s="34"/>
      <c r="G1594" s="53"/>
    </row>
    <row r="1595" spans="1:7" ht="16.5">
      <c r="A1595" s="53"/>
      <c r="B1595" s="133"/>
      <c r="C1595" s="34"/>
      <c r="D1595" s="160"/>
      <c r="E1595" s="53"/>
      <c r="F1595" s="34"/>
      <c r="G1595" s="53"/>
    </row>
    <row r="1596" spans="1:7" ht="16.5">
      <c r="A1596" s="53"/>
      <c r="B1596" s="133"/>
      <c r="C1596" s="34"/>
      <c r="D1596" s="160"/>
      <c r="E1596" s="53"/>
      <c r="F1596" s="34"/>
      <c r="G1596" s="53"/>
    </row>
    <row r="1597" spans="1:7" ht="16.5">
      <c r="A1597" s="53"/>
      <c r="B1597" s="90"/>
      <c r="C1597" s="34"/>
      <c r="D1597" s="160"/>
      <c r="E1597" s="53"/>
      <c r="F1597" s="34"/>
      <c r="G1597" s="53"/>
    </row>
    <row r="1598" spans="1:7" ht="16.5">
      <c r="A1598" s="53"/>
      <c r="B1598" s="90"/>
      <c r="C1598" s="34"/>
      <c r="D1598" s="160"/>
      <c r="E1598" s="53"/>
      <c r="F1598" s="34"/>
      <c r="G1598" s="53"/>
    </row>
    <row r="1599" spans="1:7" ht="16.5">
      <c r="A1599" s="53"/>
      <c r="B1599" s="90"/>
      <c r="C1599" s="34"/>
      <c r="D1599" s="160"/>
      <c r="E1599" s="53"/>
      <c r="F1599" s="34"/>
      <c r="G1599" s="53"/>
    </row>
    <row r="1600" spans="1:7" ht="16.5">
      <c r="A1600" s="53"/>
      <c r="B1600" s="90"/>
      <c r="C1600" s="34"/>
      <c r="D1600" s="160"/>
      <c r="E1600" s="53"/>
      <c r="F1600" s="34"/>
      <c r="G1600" s="53"/>
    </row>
    <row r="1601" spans="1:7" ht="16.5">
      <c r="A1601" s="53"/>
      <c r="B1601" s="90"/>
      <c r="C1601" s="34"/>
      <c r="D1601" s="160"/>
      <c r="E1601" s="53"/>
      <c r="F1601" s="34"/>
      <c r="G1601" s="53"/>
    </row>
    <row r="1602" spans="1:7" ht="16.5">
      <c r="A1602" s="53"/>
      <c r="B1602" s="90"/>
      <c r="C1602" s="34"/>
      <c r="D1602" s="160"/>
      <c r="E1602" s="53"/>
      <c r="F1602" s="34"/>
      <c r="G1602" s="53"/>
    </row>
    <row r="1603" spans="1:7" ht="16.5">
      <c r="A1603" s="53"/>
      <c r="B1603" s="90"/>
      <c r="C1603" s="34"/>
      <c r="D1603" s="160"/>
      <c r="E1603" s="53"/>
      <c r="F1603" s="34"/>
      <c r="G1603" s="53"/>
    </row>
    <row r="1604" spans="1:7" ht="16.5">
      <c r="A1604" s="53"/>
      <c r="B1604" s="90"/>
      <c r="C1604" s="34"/>
      <c r="D1604" s="160"/>
      <c r="E1604" s="53"/>
      <c r="F1604" s="34"/>
      <c r="G1604" s="53"/>
    </row>
    <row r="1605" spans="1:7" ht="16.5">
      <c r="A1605" s="53"/>
      <c r="B1605" s="90"/>
      <c r="C1605" s="34"/>
      <c r="D1605" s="160"/>
      <c r="E1605" s="53"/>
      <c r="F1605" s="34"/>
      <c r="G1605" s="53"/>
    </row>
    <row r="1606" spans="1:7" ht="16.5">
      <c r="A1606" s="53"/>
      <c r="B1606" s="90"/>
      <c r="C1606" s="34"/>
      <c r="D1606" s="160"/>
      <c r="E1606" s="53"/>
      <c r="F1606" s="34"/>
      <c r="G1606" s="53"/>
    </row>
    <row r="1607" spans="1:7" ht="16.5">
      <c r="A1607" s="53"/>
      <c r="B1607" s="90"/>
      <c r="C1607" s="34"/>
      <c r="D1607" s="160"/>
      <c r="E1607" s="53"/>
      <c r="F1607" s="34"/>
      <c r="G1607" s="53"/>
    </row>
    <row r="1608" spans="1:7" ht="16.5">
      <c r="A1608" s="53"/>
      <c r="B1608" s="90"/>
      <c r="C1608" s="34"/>
      <c r="D1608" s="160"/>
      <c r="E1608" s="53"/>
      <c r="F1608" s="34"/>
      <c r="G1608" s="53"/>
    </row>
    <row r="1609" spans="1:7" ht="16.5">
      <c r="A1609" s="53"/>
      <c r="B1609" s="90"/>
      <c r="C1609" s="34"/>
      <c r="D1609" s="160"/>
      <c r="E1609" s="53"/>
      <c r="F1609" s="34"/>
      <c r="G1609" s="53"/>
    </row>
    <row r="1610" spans="1:7" ht="16.5">
      <c r="A1610" s="53"/>
      <c r="B1610" s="90"/>
      <c r="C1610" s="34"/>
      <c r="D1610" s="160"/>
      <c r="E1610" s="53"/>
      <c r="F1610" s="34"/>
      <c r="G1610" s="53"/>
    </row>
    <row r="1611" spans="1:7" ht="16.5">
      <c r="A1611" s="53"/>
      <c r="B1611" s="90"/>
      <c r="C1611" s="34"/>
      <c r="D1611" s="160"/>
      <c r="E1611" s="53"/>
      <c r="F1611" s="34"/>
      <c r="G1611" s="53"/>
    </row>
    <row r="1612" spans="1:7" ht="16.5">
      <c r="A1612" s="53"/>
      <c r="B1612" s="90"/>
      <c r="C1612" s="34"/>
      <c r="D1612" s="160"/>
      <c r="E1612" s="53"/>
      <c r="F1612" s="34"/>
      <c r="G1612" s="53"/>
    </row>
    <row r="1613" spans="1:7" ht="16.5">
      <c r="A1613" s="53"/>
      <c r="B1613" s="90"/>
      <c r="C1613" s="34"/>
      <c r="D1613" s="160"/>
      <c r="E1613" s="53"/>
      <c r="F1613" s="34"/>
      <c r="G1613" s="53"/>
    </row>
    <row r="1614" spans="1:7" ht="16.5">
      <c r="A1614" s="53"/>
      <c r="B1614" s="90"/>
      <c r="C1614" s="34"/>
      <c r="D1614" s="160"/>
      <c r="E1614" s="53"/>
      <c r="F1614" s="34"/>
      <c r="G1614" s="53"/>
    </row>
    <row r="1615" spans="1:7" ht="16.5">
      <c r="A1615" s="53"/>
      <c r="B1615" s="90"/>
      <c r="C1615" s="34"/>
      <c r="D1615" s="160"/>
      <c r="E1615" s="53"/>
      <c r="F1615" s="34"/>
      <c r="G1615" s="53"/>
    </row>
    <row r="1616" spans="1:7" ht="16.5">
      <c r="A1616" s="53"/>
      <c r="B1616" s="90"/>
      <c r="C1616" s="34"/>
      <c r="D1616" s="160"/>
      <c r="E1616" s="53"/>
      <c r="F1616" s="34"/>
      <c r="G1616" s="53"/>
    </row>
    <row r="1617" spans="1:7" ht="16.5">
      <c r="A1617" s="53"/>
      <c r="B1617" s="90"/>
      <c r="C1617" s="34"/>
      <c r="D1617" s="160"/>
      <c r="E1617" s="53"/>
      <c r="F1617" s="34"/>
      <c r="G1617" s="53"/>
    </row>
    <row r="1618" spans="1:7" ht="16.5">
      <c r="A1618" s="53"/>
      <c r="B1618" s="90"/>
      <c r="C1618" s="34"/>
      <c r="D1618" s="160"/>
      <c r="E1618" s="53"/>
      <c r="F1618" s="34"/>
      <c r="G1618" s="53"/>
    </row>
    <row r="1619" spans="1:7" ht="16.5">
      <c r="A1619" s="53"/>
      <c r="B1619" s="90"/>
      <c r="C1619" s="34"/>
      <c r="D1619" s="160"/>
      <c r="E1619" s="53"/>
      <c r="F1619" s="34"/>
      <c r="G1619" s="53"/>
    </row>
    <row r="1620" spans="1:7" ht="16.5">
      <c r="A1620" s="53"/>
      <c r="B1620" s="90"/>
      <c r="C1620" s="34"/>
      <c r="D1620" s="160"/>
      <c r="E1620" s="53"/>
      <c r="F1620" s="34"/>
      <c r="G1620" s="53"/>
    </row>
    <row r="1621" spans="1:7" ht="16.5">
      <c r="A1621" s="53"/>
      <c r="B1621" s="90"/>
      <c r="C1621" s="34"/>
      <c r="D1621" s="160"/>
      <c r="E1621" s="53"/>
      <c r="F1621" s="34"/>
      <c r="G1621" s="53"/>
    </row>
    <row r="1622" spans="1:7" ht="16.5">
      <c r="A1622" s="53"/>
      <c r="B1622" s="90"/>
      <c r="C1622" s="34"/>
      <c r="D1622" s="160"/>
      <c r="E1622" s="53"/>
      <c r="F1622" s="34"/>
      <c r="G1622" s="53"/>
    </row>
    <row r="1623" spans="1:7" ht="16.5">
      <c r="A1623" s="53"/>
      <c r="B1623" s="90"/>
      <c r="C1623" s="34"/>
      <c r="D1623" s="160"/>
      <c r="E1623" s="53"/>
      <c r="F1623" s="34"/>
      <c r="G1623" s="53"/>
    </row>
    <row r="1624" spans="1:7" ht="16.5">
      <c r="A1624" s="53"/>
      <c r="B1624" s="90"/>
      <c r="C1624" s="34"/>
      <c r="D1624" s="160"/>
      <c r="E1624" s="53"/>
      <c r="F1624" s="34"/>
      <c r="G1624" s="53"/>
    </row>
    <row r="1625" spans="1:7" ht="16.5">
      <c r="A1625" s="53"/>
      <c r="B1625" s="90"/>
      <c r="C1625" s="34"/>
      <c r="D1625" s="160"/>
      <c r="E1625" s="53"/>
      <c r="F1625" s="34"/>
      <c r="G1625" s="53"/>
    </row>
    <row r="1626" spans="1:7" ht="16.5">
      <c r="A1626" s="53"/>
      <c r="B1626" s="90"/>
      <c r="C1626" s="34"/>
      <c r="D1626" s="160"/>
      <c r="E1626" s="53"/>
      <c r="F1626" s="34"/>
      <c r="G1626" s="53"/>
    </row>
    <row r="1627" spans="1:7" ht="16.5">
      <c r="A1627" s="53"/>
      <c r="B1627" s="90"/>
      <c r="C1627" s="34"/>
      <c r="D1627" s="160"/>
      <c r="E1627" s="53"/>
      <c r="F1627" s="34"/>
      <c r="G1627" s="53"/>
    </row>
    <row r="1628" spans="1:7" ht="16.5">
      <c r="A1628" s="53"/>
      <c r="B1628" s="90"/>
      <c r="C1628" s="34"/>
      <c r="D1628" s="160"/>
      <c r="E1628" s="53"/>
      <c r="F1628" s="34"/>
      <c r="G1628" s="53"/>
    </row>
    <row r="1629" spans="1:7" ht="16.5">
      <c r="A1629" s="53"/>
      <c r="B1629" s="90"/>
      <c r="C1629" s="34"/>
      <c r="D1629" s="160"/>
      <c r="E1629" s="53"/>
      <c r="F1629" s="34"/>
      <c r="G1629" s="53"/>
    </row>
    <row r="1630" spans="1:7" ht="16.5">
      <c r="A1630" s="53"/>
      <c r="B1630" s="90"/>
      <c r="C1630" s="34"/>
      <c r="D1630" s="160"/>
      <c r="E1630" s="53"/>
      <c r="F1630" s="34"/>
      <c r="G1630" s="53"/>
    </row>
    <row r="1631" spans="1:7" ht="16.5">
      <c r="A1631" s="53"/>
      <c r="B1631" s="90"/>
      <c r="C1631" s="34"/>
      <c r="D1631" s="160"/>
      <c r="E1631" s="53"/>
      <c r="F1631" s="34"/>
      <c r="G1631" s="53"/>
    </row>
    <row r="1632" spans="1:7" ht="16.5">
      <c r="A1632" s="53"/>
      <c r="B1632" s="90"/>
      <c r="C1632" s="34"/>
      <c r="D1632" s="160"/>
      <c r="E1632" s="53"/>
      <c r="F1632" s="34"/>
      <c r="G1632" s="53"/>
    </row>
    <row r="1633" spans="1:7" ht="16.5">
      <c r="A1633" s="53"/>
      <c r="B1633" s="90"/>
      <c r="C1633" s="34"/>
      <c r="D1633" s="160"/>
      <c r="E1633" s="53"/>
      <c r="F1633" s="34"/>
      <c r="G1633" s="53"/>
    </row>
    <row r="1634" spans="1:7" ht="16.5">
      <c r="A1634" s="53"/>
      <c r="B1634" s="90"/>
      <c r="C1634" s="34"/>
      <c r="D1634" s="160"/>
      <c r="E1634" s="53"/>
      <c r="F1634" s="34"/>
      <c r="G1634" s="53"/>
    </row>
    <row r="1635" spans="1:7" ht="16.5">
      <c r="A1635" s="53"/>
      <c r="B1635" s="90"/>
      <c r="C1635" s="34"/>
      <c r="D1635" s="160"/>
      <c r="E1635" s="53"/>
      <c r="F1635" s="34"/>
      <c r="G1635" s="53"/>
    </row>
    <row r="1636" spans="1:7" ht="16.5">
      <c r="A1636" s="53"/>
      <c r="B1636" s="90"/>
      <c r="C1636" s="34"/>
      <c r="D1636" s="160"/>
      <c r="E1636" s="53"/>
      <c r="F1636" s="34"/>
      <c r="G1636" s="53"/>
    </row>
    <row r="1637" spans="1:7" ht="16.5">
      <c r="A1637" s="53"/>
      <c r="B1637" s="90"/>
      <c r="C1637" s="34"/>
      <c r="D1637" s="160"/>
      <c r="E1637" s="53"/>
      <c r="F1637" s="34"/>
      <c r="G1637" s="53"/>
    </row>
    <row r="1638" spans="1:7" ht="16.5">
      <c r="A1638" s="53"/>
      <c r="B1638" s="90"/>
      <c r="C1638" s="34"/>
      <c r="D1638" s="160"/>
      <c r="E1638" s="53"/>
      <c r="F1638" s="34"/>
      <c r="G1638" s="53"/>
    </row>
    <row r="1639" spans="1:7" ht="16.5">
      <c r="A1639" s="53"/>
      <c r="B1639" s="90"/>
      <c r="C1639" s="34"/>
      <c r="D1639" s="160"/>
      <c r="E1639" s="53"/>
      <c r="F1639" s="34"/>
      <c r="G1639" s="53"/>
    </row>
    <row r="1640" spans="1:7" ht="16.5">
      <c r="A1640" s="53"/>
      <c r="B1640" s="90"/>
      <c r="C1640" s="34"/>
      <c r="D1640" s="160"/>
      <c r="E1640" s="53"/>
      <c r="F1640" s="34"/>
      <c r="G1640" s="53"/>
    </row>
    <row r="1641" spans="1:7" ht="16.5">
      <c r="A1641" s="53"/>
      <c r="B1641" s="90"/>
      <c r="C1641" s="34"/>
      <c r="D1641" s="160"/>
      <c r="E1641" s="53"/>
      <c r="F1641" s="34"/>
      <c r="G1641" s="53"/>
    </row>
    <row r="1642" spans="1:7" ht="16.5">
      <c r="A1642" s="53"/>
      <c r="B1642" s="90"/>
      <c r="C1642" s="34"/>
      <c r="D1642" s="160"/>
      <c r="E1642" s="53"/>
      <c r="F1642" s="34"/>
      <c r="G1642" s="53"/>
    </row>
    <row r="1643" spans="1:7" ht="16.5">
      <c r="A1643" s="53"/>
      <c r="B1643" s="90"/>
      <c r="C1643" s="34"/>
      <c r="D1643" s="160"/>
      <c r="E1643" s="53"/>
      <c r="F1643" s="34"/>
      <c r="G1643" s="53"/>
    </row>
    <row r="1644" spans="1:7" ht="16.5">
      <c r="A1644" s="53"/>
      <c r="B1644" s="90"/>
      <c r="C1644" s="34"/>
      <c r="D1644" s="160"/>
      <c r="E1644" s="53"/>
      <c r="F1644" s="34"/>
      <c r="G1644" s="53"/>
    </row>
    <row r="1645" spans="1:7" ht="16.5">
      <c r="A1645" s="53"/>
      <c r="B1645" s="90"/>
      <c r="C1645" s="34"/>
      <c r="D1645" s="160"/>
      <c r="E1645" s="53"/>
      <c r="F1645" s="34"/>
      <c r="G1645" s="53"/>
    </row>
    <row r="1646" spans="1:7" ht="16.5">
      <c r="A1646" s="53"/>
      <c r="B1646" s="90"/>
      <c r="C1646" s="34"/>
      <c r="D1646" s="160"/>
      <c r="E1646" s="53"/>
      <c r="F1646" s="34"/>
      <c r="G1646" s="53"/>
    </row>
    <row r="1647" spans="1:7" ht="16.5">
      <c r="A1647" s="53"/>
      <c r="B1647" s="90"/>
      <c r="C1647" s="34"/>
      <c r="D1647" s="160"/>
      <c r="E1647" s="53"/>
      <c r="F1647" s="34"/>
      <c r="G1647" s="53"/>
    </row>
    <row r="1648" spans="1:7" ht="16.5">
      <c r="A1648" s="53"/>
      <c r="B1648" s="90"/>
      <c r="C1648" s="34"/>
      <c r="D1648" s="160"/>
      <c r="E1648" s="53"/>
      <c r="F1648" s="34"/>
      <c r="G1648" s="53"/>
    </row>
    <row r="1649" spans="1:7" ht="16.5">
      <c r="A1649" s="53"/>
      <c r="B1649" s="90"/>
      <c r="C1649" s="34"/>
      <c r="D1649" s="160"/>
      <c r="E1649" s="53"/>
      <c r="F1649" s="34"/>
      <c r="G1649" s="53"/>
    </row>
    <row r="1650" spans="1:7" ht="16.5">
      <c r="A1650" s="53"/>
      <c r="B1650" s="90"/>
      <c r="C1650" s="34"/>
      <c r="D1650" s="160"/>
      <c r="E1650" s="53"/>
      <c r="F1650" s="34"/>
      <c r="G1650" s="53"/>
    </row>
    <row r="1651" spans="1:7" ht="16.5">
      <c r="A1651" s="53"/>
      <c r="B1651" s="90"/>
      <c r="C1651" s="34"/>
      <c r="D1651" s="160"/>
      <c r="E1651" s="53"/>
      <c r="F1651" s="34"/>
      <c r="G1651" s="53"/>
    </row>
    <row r="1652" spans="1:7" ht="16.5">
      <c r="A1652" s="53"/>
      <c r="B1652" s="90"/>
      <c r="C1652" s="34"/>
      <c r="D1652" s="160"/>
      <c r="E1652" s="53"/>
      <c r="F1652" s="34"/>
      <c r="G1652" s="53"/>
    </row>
    <row r="1653" spans="1:7" ht="16.5">
      <c r="A1653" s="53"/>
      <c r="B1653" s="90"/>
      <c r="C1653" s="34"/>
      <c r="D1653" s="160"/>
      <c r="E1653" s="53"/>
      <c r="F1653" s="34"/>
      <c r="G1653" s="53"/>
    </row>
    <row r="1654" spans="1:7" ht="16.5">
      <c r="A1654" s="53"/>
      <c r="B1654" s="90"/>
      <c r="C1654" s="34"/>
      <c r="D1654" s="160"/>
      <c r="E1654" s="53"/>
      <c r="F1654" s="34"/>
      <c r="G1654" s="53"/>
    </row>
    <row r="1655" spans="1:7" ht="16.5">
      <c r="A1655" s="53"/>
      <c r="B1655" s="90"/>
      <c r="C1655" s="34"/>
      <c r="D1655" s="160"/>
      <c r="E1655" s="53"/>
      <c r="F1655" s="34"/>
      <c r="G1655" s="53"/>
    </row>
    <row r="1656" spans="1:7" ht="16.5">
      <c r="A1656" s="53"/>
      <c r="B1656" s="90"/>
      <c r="C1656" s="34"/>
      <c r="D1656" s="160"/>
      <c r="E1656" s="53"/>
      <c r="F1656" s="34"/>
      <c r="G1656" s="53"/>
    </row>
    <row r="1657" spans="1:7" ht="16.5">
      <c r="A1657" s="53"/>
      <c r="B1657" s="90"/>
      <c r="C1657" s="34"/>
      <c r="D1657" s="160"/>
      <c r="E1657" s="53"/>
      <c r="F1657" s="34"/>
      <c r="G1657" s="53"/>
    </row>
    <row r="1658" spans="1:7" ht="16.5">
      <c r="A1658" s="53"/>
      <c r="B1658" s="90"/>
      <c r="C1658" s="34"/>
      <c r="D1658" s="160"/>
      <c r="E1658" s="53"/>
      <c r="F1658" s="34"/>
      <c r="G1658" s="53"/>
    </row>
    <row r="1659" spans="1:7" ht="16.5">
      <c r="A1659" s="53"/>
      <c r="B1659" s="90"/>
      <c r="C1659" s="34"/>
      <c r="D1659" s="160"/>
      <c r="E1659" s="53"/>
      <c r="F1659" s="34"/>
      <c r="G1659" s="53"/>
    </row>
    <row r="1660" spans="1:7" ht="16.5">
      <c r="A1660" s="53"/>
      <c r="B1660" s="90"/>
      <c r="C1660" s="34"/>
      <c r="D1660" s="160"/>
      <c r="E1660" s="53"/>
      <c r="F1660" s="34"/>
      <c r="G1660" s="53"/>
    </row>
    <row r="1661" spans="1:7" ht="16.5">
      <c r="A1661" s="53"/>
      <c r="B1661" s="90"/>
      <c r="C1661" s="34"/>
      <c r="D1661" s="160"/>
      <c r="E1661" s="53"/>
      <c r="F1661" s="34"/>
      <c r="G1661" s="53"/>
    </row>
    <row r="1662" spans="1:7" ht="16.5">
      <c r="A1662" s="53"/>
      <c r="B1662" s="90"/>
      <c r="C1662" s="34"/>
      <c r="D1662" s="160"/>
      <c r="E1662" s="53"/>
      <c r="F1662" s="34"/>
      <c r="G1662" s="53"/>
    </row>
    <row r="1663" spans="1:7" ht="16.5">
      <c r="A1663" s="53"/>
      <c r="B1663" s="90"/>
      <c r="C1663" s="34"/>
      <c r="D1663" s="160"/>
      <c r="E1663" s="53"/>
      <c r="F1663" s="34"/>
      <c r="G1663" s="53"/>
    </row>
    <row r="1664" spans="1:7" ht="16.5">
      <c r="A1664" s="53"/>
      <c r="B1664" s="90"/>
      <c r="C1664" s="34"/>
      <c r="D1664" s="160"/>
      <c r="E1664" s="53"/>
      <c r="F1664" s="34"/>
      <c r="G1664" s="53"/>
    </row>
    <row r="1665" spans="1:7" ht="16.5">
      <c r="A1665" s="53"/>
      <c r="B1665" s="90"/>
      <c r="C1665" s="34"/>
      <c r="D1665" s="160"/>
      <c r="E1665" s="53"/>
      <c r="F1665" s="34"/>
      <c r="G1665" s="53"/>
    </row>
    <row r="1666" spans="1:7" ht="16.5">
      <c r="A1666" s="53"/>
      <c r="B1666" s="90"/>
      <c r="C1666" s="34"/>
      <c r="D1666" s="160"/>
      <c r="E1666" s="53"/>
      <c r="F1666" s="34"/>
      <c r="G1666" s="53"/>
    </row>
    <row r="1667" spans="1:7" ht="16.5">
      <c r="A1667" s="53"/>
      <c r="B1667" s="90"/>
      <c r="C1667" s="34"/>
      <c r="D1667" s="160"/>
      <c r="E1667" s="53"/>
      <c r="F1667" s="34"/>
      <c r="G1667" s="53"/>
    </row>
    <row r="1668" spans="1:7" ht="16.5">
      <c r="A1668" s="53"/>
      <c r="B1668" s="90"/>
      <c r="C1668" s="34"/>
      <c r="D1668" s="160"/>
      <c r="E1668" s="53"/>
      <c r="F1668" s="34"/>
      <c r="G1668" s="53"/>
    </row>
    <row r="1669" spans="1:7" ht="16.5">
      <c r="A1669" s="53"/>
      <c r="B1669" s="90"/>
      <c r="C1669" s="34"/>
      <c r="D1669" s="160"/>
      <c r="E1669" s="53"/>
      <c r="F1669" s="34"/>
      <c r="G1669" s="53"/>
    </row>
    <row r="1670" spans="1:7" ht="16.5">
      <c r="A1670" s="53"/>
      <c r="B1670" s="90"/>
      <c r="C1670" s="34"/>
      <c r="D1670" s="160"/>
      <c r="E1670" s="53"/>
      <c r="F1670" s="34"/>
      <c r="G1670" s="53"/>
    </row>
    <row r="1671" spans="1:7" ht="16.5">
      <c r="A1671" s="53"/>
      <c r="B1671" s="90"/>
      <c r="C1671" s="34"/>
      <c r="D1671" s="160"/>
      <c r="E1671" s="53"/>
      <c r="F1671" s="34"/>
      <c r="G1671" s="53"/>
    </row>
    <row r="1672" spans="1:7" ht="16.5">
      <c r="A1672" s="53"/>
      <c r="B1672" s="90"/>
      <c r="C1672" s="34"/>
      <c r="D1672" s="160"/>
      <c r="E1672" s="53"/>
      <c r="F1672" s="34"/>
      <c r="G1672" s="53"/>
    </row>
    <row r="1673" spans="1:7" ht="16.5">
      <c r="A1673" s="53"/>
      <c r="B1673" s="90"/>
      <c r="C1673" s="34"/>
      <c r="D1673" s="160"/>
      <c r="E1673" s="53"/>
      <c r="F1673" s="34"/>
      <c r="G1673" s="53"/>
    </row>
    <row r="1674" spans="1:7" ht="16.5">
      <c r="A1674" s="53"/>
      <c r="B1674" s="90"/>
      <c r="C1674" s="34"/>
      <c r="D1674" s="160"/>
      <c r="E1674" s="53"/>
      <c r="F1674" s="34"/>
      <c r="G1674" s="53"/>
    </row>
    <row r="1675" spans="1:7" ht="16.5">
      <c r="A1675" s="53"/>
      <c r="B1675" s="90"/>
      <c r="C1675" s="34"/>
      <c r="D1675" s="160"/>
      <c r="E1675" s="53"/>
      <c r="F1675" s="34"/>
      <c r="G1675" s="53"/>
    </row>
    <row r="1676" spans="1:7" ht="16.5">
      <c r="A1676" s="53"/>
      <c r="B1676" s="90"/>
      <c r="C1676" s="34"/>
      <c r="D1676" s="160"/>
      <c r="E1676" s="53"/>
      <c r="F1676" s="34"/>
      <c r="G1676" s="53"/>
    </row>
    <row r="1677" spans="1:7" ht="16.5">
      <c r="A1677" s="53"/>
      <c r="B1677" s="90"/>
      <c r="C1677" s="34"/>
      <c r="D1677" s="160"/>
      <c r="E1677" s="53"/>
      <c r="F1677" s="34"/>
      <c r="G1677" s="53"/>
    </row>
    <row r="1678" spans="1:7" ht="16.5">
      <c r="A1678" s="53"/>
      <c r="B1678" s="90"/>
      <c r="C1678" s="34"/>
      <c r="D1678" s="160"/>
      <c r="E1678" s="53"/>
      <c r="F1678" s="34"/>
      <c r="G1678" s="53"/>
    </row>
    <row r="1679" spans="1:7" ht="16.5">
      <c r="A1679" s="53"/>
      <c r="B1679" s="90"/>
      <c r="C1679" s="34"/>
      <c r="D1679" s="160"/>
      <c r="E1679" s="53"/>
      <c r="F1679" s="34"/>
      <c r="G1679" s="53"/>
    </row>
    <row r="1680" spans="1:7" ht="16.5">
      <c r="A1680" s="53"/>
      <c r="B1680" s="90"/>
      <c r="C1680" s="34"/>
      <c r="D1680" s="160"/>
      <c r="E1680" s="53"/>
      <c r="F1680" s="34"/>
      <c r="G1680" s="53"/>
    </row>
    <row r="1681" spans="1:7" ht="16.5">
      <c r="A1681" s="53"/>
      <c r="B1681" s="90"/>
      <c r="C1681" s="34"/>
      <c r="D1681" s="160"/>
      <c r="E1681" s="53"/>
      <c r="F1681" s="34"/>
      <c r="G1681" s="53"/>
    </row>
    <row r="1682" spans="1:7" ht="16.5">
      <c r="A1682" s="53"/>
      <c r="B1682" s="90"/>
      <c r="C1682" s="34"/>
      <c r="D1682" s="160"/>
      <c r="E1682" s="53"/>
      <c r="F1682" s="34"/>
      <c r="G1682" s="53"/>
    </row>
    <row r="1683" spans="1:7" ht="16.5">
      <c r="A1683" s="53"/>
      <c r="B1683" s="90"/>
      <c r="C1683" s="34"/>
      <c r="D1683" s="160"/>
      <c r="E1683" s="53"/>
      <c r="F1683" s="34"/>
      <c r="G1683" s="53"/>
    </row>
    <row r="1684" spans="1:7" ht="16.5">
      <c r="A1684" s="53"/>
      <c r="B1684" s="90"/>
      <c r="C1684" s="34"/>
      <c r="D1684" s="160"/>
      <c r="E1684" s="53"/>
      <c r="F1684" s="34"/>
      <c r="G1684" s="53"/>
    </row>
    <row r="1685" spans="1:7" ht="16.5">
      <c r="A1685" s="53"/>
      <c r="B1685" s="90"/>
      <c r="C1685" s="34"/>
      <c r="D1685" s="160"/>
      <c r="E1685" s="53"/>
      <c r="F1685" s="34"/>
      <c r="G1685" s="53"/>
    </row>
    <row r="1686" spans="1:7" ht="16.5">
      <c r="A1686" s="53"/>
      <c r="B1686" s="90"/>
      <c r="C1686" s="34"/>
      <c r="D1686" s="160"/>
      <c r="E1686" s="53"/>
      <c r="F1686" s="34"/>
      <c r="G1686" s="53"/>
    </row>
    <row r="1687" spans="1:7" ht="16.5">
      <c r="A1687" s="53"/>
      <c r="B1687" s="90"/>
      <c r="C1687" s="34"/>
      <c r="D1687" s="160"/>
      <c r="E1687" s="53"/>
      <c r="F1687" s="34"/>
      <c r="G1687" s="53"/>
    </row>
    <row r="1688" spans="1:7" ht="16.5">
      <c r="A1688" s="53"/>
      <c r="B1688" s="90"/>
      <c r="C1688" s="34"/>
      <c r="D1688" s="160"/>
      <c r="E1688" s="53"/>
      <c r="F1688" s="34"/>
      <c r="G1688" s="53"/>
    </row>
    <row r="1689" spans="1:7" ht="16.5">
      <c r="A1689" s="53"/>
      <c r="B1689" s="90"/>
      <c r="C1689" s="34"/>
      <c r="D1689" s="160"/>
      <c r="E1689" s="53"/>
      <c r="F1689" s="34"/>
      <c r="G1689" s="53"/>
    </row>
    <row r="1690" spans="1:7" ht="16.5">
      <c r="A1690" s="53"/>
      <c r="B1690" s="90"/>
      <c r="C1690" s="34"/>
      <c r="D1690" s="160"/>
      <c r="E1690" s="53"/>
      <c r="F1690" s="34"/>
      <c r="G1690" s="53"/>
    </row>
    <row r="1691" spans="1:7" ht="16.5">
      <c r="A1691" s="53"/>
      <c r="B1691" s="90"/>
      <c r="C1691" s="34"/>
      <c r="D1691" s="160"/>
      <c r="E1691" s="53"/>
      <c r="F1691" s="34"/>
      <c r="G1691" s="53"/>
    </row>
    <row r="1692" spans="1:7" ht="16.5">
      <c r="A1692" s="53"/>
      <c r="B1692" s="90"/>
      <c r="C1692" s="34"/>
      <c r="D1692" s="160"/>
      <c r="E1692" s="53"/>
      <c r="F1692" s="34"/>
      <c r="G1692" s="53"/>
    </row>
    <row r="1693" spans="1:7" ht="16.5">
      <c r="A1693" s="53"/>
      <c r="B1693" s="90"/>
      <c r="C1693" s="34"/>
      <c r="D1693" s="160"/>
      <c r="E1693" s="53"/>
      <c r="F1693" s="34"/>
      <c r="G1693" s="53"/>
    </row>
    <row r="1694" spans="1:7" ht="16.5">
      <c r="A1694" s="53"/>
      <c r="B1694" s="90"/>
      <c r="C1694" s="34"/>
      <c r="D1694" s="160"/>
      <c r="E1694" s="53"/>
      <c r="F1694" s="34"/>
      <c r="G1694" s="53"/>
    </row>
    <row r="1695" spans="1:7" ht="16.5">
      <c r="A1695" s="53"/>
      <c r="B1695" s="90"/>
      <c r="C1695" s="34"/>
      <c r="D1695" s="160"/>
      <c r="E1695" s="53"/>
      <c r="F1695" s="34"/>
      <c r="G1695" s="53"/>
    </row>
    <row r="1696" spans="1:7" ht="16.5">
      <c r="A1696" s="53"/>
      <c r="B1696" s="90"/>
      <c r="C1696" s="34"/>
      <c r="D1696" s="160"/>
      <c r="E1696" s="53"/>
      <c r="F1696" s="34"/>
      <c r="G1696" s="53"/>
    </row>
    <row r="1697" spans="1:7" ht="16.5">
      <c r="A1697" s="53"/>
      <c r="B1697" s="90"/>
      <c r="C1697" s="34"/>
      <c r="D1697" s="160"/>
      <c r="E1697" s="53"/>
      <c r="F1697" s="34"/>
      <c r="G1697" s="53"/>
    </row>
    <row r="1698" spans="1:7" ht="16.5">
      <c r="A1698" s="53"/>
      <c r="B1698" s="90"/>
      <c r="C1698" s="34"/>
      <c r="D1698" s="160"/>
      <c r="E1698" s="53"/>
      <c r="F1698" s="34"/>
      <c r="G1698" s="53"/>
    </row>
    <row r="1699" spans="1:7" ht="16.5">
      <c r="A1699" s="53"/>
      <c r="B1699" s="90"/>
      <c r="C1699" s="34"/>
      <c r="D1699" s="160"/>
      <c r="E1699" s="53"/>
      <c r="F1699" s="34"/>
      <c r="G1699" s="53"/>
    </row>
    <row r="1700" spans="1:7" ht="16.5">
      <c r="A1700" s="53"/>
      <c r="B1700" s="90"/>
      <c r="C1700" s="34"/>
      <c r="D1700" s="160"/>
      <c r="E1700" s="53"/>
      <c r="F1700" s="34"/>
      <c r="G1700" s="53"/>
    </row>
    <row r="1701" spans="1:7" ht="16.5">
      <c r="A1701" s="53"/>
      <c r="B1701" s="90"/>
      <c r="C1701" s="34"/>
      <c r="D1701" s="160"/>
      <c r="E1701" s="53"/>
      <c r="F1701" s="34"/>
      <c r="G1701" s="53"/>
    </row>
    <row r="1702" spans="1:7" ht="16.5">
      <c r="A1702" s="53"/>
      <c r="B1702" s="90"/>
      <c r="C1702" s="34"/>
      <c r="D1702" s="160"/>
      <c r="E1702" s="53"/>
      <c r="F1702" s="34"/>
      <c r="G1702" s="53"/>
    </row>
    <row r="1703" spans="1:7" ht="16.5">
      <c r="A1703" s="53"/>
      <c r="B1703" s="90"/>
      <c r="C1703" s="34"/>
      <c r="D1703" s="160"/>
      <c r="E1703" s="53"/>
      <c r="F1703" s="34"/>
      <c r="G1703" s="53"/>
    </row>
    <row r="1704" spans="1:7" ht="16.5">
      <c r="A1704" s="53"/>
      <c r="B1704" s="90"/>
      <c r="C1704" s="34"/>
      <c r="D1704" s="160"/>
      <c r="E1704" s="53"/>
      <c r="F1704" s="34"/>
      <c r="G1704" s="53"/>
    </row>
    <row r="1705" spans="1:7" ht="16.5">
      <c r="A1705" s="53"/>
      <c r="B1705" s="90"/>
      <c r="C1705" s="34"/>
      <c r="D1705" s="160"/>
      <c r="E1705" s="53"/>
      <c r="F1705" s="34"/>
      <c r="G1705" s="53"/>
    </row>
    <row r="1706" spans="1:7" ht="16.5">
      <c r="A1706" s="53"/>
      <c r="B1706" s="90"/>
      <c r="C1706" s="34"/>
      <c r="D1706" s="160"/>
      <c r="E1706" s="53"/>
      <c r="F1706" s="34"/>
      <c r="G1706" s="53"/>
    </row>
    <row r="1707" spans="1:7" ht="16.5">
      <c r="A1707" s="53"/>
      <c r="B1707" s="90"/>
      <c r="C1707" s="34"/>
      <c r="D1707" s="160"/>
      <c r="E1707" s="53"/>
      <c r="F1707" s="34"/>
      <c r="G1707" s="53"/>
    </row>
    <row r="1708" spans="1:7" ht="16.5">
      <c r="A1708" s="53"/>
      <c r="B1708" s="90"/>
      <c r="C1708" s="34"/>
      <c r="D1708" s="160"/>
      <c r="E1708" s="53"/>
      <c r="F1708" s="34"/>
      <c r="G1708" s="53"/>
    </row>
    <row r="1709" spans="1:7" ht="16.5">
      <c r="A1709" s="53"/>
      <c r="B1709" s="90"/>
      <c r="C1709" s="34"/>
      <c r="D1709" s="160"/>
      <c r="E1709" s="53"/>
      <c r="F1709" s="34"/>
      <c r="G1709" s="53"/>
    </row>
    <row r="1710" spans="1:7" ht="16.5">
      <c r="A1710" s="53"/>
      <c r="B1710" s="90"/>
      <c r="C1710" s="34"/>
      <c r="D1710" s="160"/>
      <c r="E1710" s="53"/>
      <c r="F1710" s="34"/>
      <c r="G1710" s="53"/>
    </row>
    <row r="1711" spans="1:7" ht="16.5">
      <c r="A1711" s="53"/>
      <c r="B1711" s="90"/>
      <c r="C1711" s="34"/>
      <c r="D1711" s="160"/>
      <c r="E1711" s="53"/>
      <c r="F1711" s="34"/>
      <c r="G1711" s="53"/>
    </row>
    <row r="1712" spans="1:7" ht="16.5">
      <c r="A1712" s="53"/>
      <c r="B1712" s="90"/>
      <c r="C1712" s="34"/>
      <c r="D1712" s="160"/>
      <c r="E1712" s="53"/>
      <c r="F1712" s="34"/>
      <c r="G1712" s="53"/>
    </row>
    <row r="1713" spans="1:7" ht="16.5">
      <c r="A1713" s="53"/>
      <c r="B1713" s="90"/>
      <c r="C1713" s="34"/>
      <c r="D1713" s="160"/>
      <c r="E1713" s="53"/>
      <c r="F1713" s="34"/>
      <c r="G1713" s="53"/>
    </row>
    <row r="1714" spans="1:7" ht="16.5">
      <c r="A1714" s="53"/>
      <c r="B1714" s="90"/>
      <c r="C1714" s="34"/>
      <c r="D1714" s="160"/>
      <c r="E1714" s="53"/>
      <c r="F1714" s="34"/>
      <c r="G1714" s="53"/>
    </row>
    <row r="1715" spans="1:7" ht="16.5">
      <c r="A1715" s="53"/>
      <c r="B1715" s="90"/>
      <c r="C1715" s="34"/>
      <c r="D1715" s="160"/>
      <c r="E1715" s="53"/>
      <c r="F1715" s="34"/>
      <c r="G1715" s="53"/>
    </row>
    <row r="1716" spans="1:7" ht="16.5">
      <c r="A1716" s="53"/>
      <c r="B1716" s="90"/>
      <c r="C1716" s="34"/>
      <c r="D1716" s="160"/>
      <c r="E1716" s="53"/>
      <c r="F1716" s="34"/>
      <c r="G1716" s="53"/>
    </row>
    <row r="1717" spans="1:7" ht="16.5">
      <c r="A1717" s="53"/>
      <c r="B1717" s="90"/>
      <c r="C1717" s="34"/>
      <c r="D1717" s="160"/>
      <c r="E1717" s="53"/>
      <c r="F1717" s="34"/>
      <c r="G1717" s="53"/>
    </row>
    <row r="1718" spans="1:7" ht="16.5">
      <c r="A1718" s="53"/>
      <c r="B1718" s="90"/>
      <c r="C1718" s="34"/>
      <c r="D1718" s="160"/>
      <c r="E1718" s="53"/>
      <c r="F1718" s="34"/>
      <c r="G1718" s="53"/>
    </row>
    <row r="1719" spans="1:7" ht="16.5">
      <c r="A1719" s="53"/>
      <c r="B1719" s="90"/>
      <c r="C1719" s="34"/>
      <c r="D1719" s="160"/>
      <c r="E1719" s="53"/>
      <c r="F1719" s="34"/>
      <c r="G1719" s="53"/>
    </row>
    <row r="1720" spans="1:7" ht="16.5">
      <c r="A1720" s="53"/>
      <c r="B1720" s="90"/>
      <c r="C1720" s="34"/>
      <c r="D1720" s="160"/>
      <c r="E1720" s="53"/>
      <c r="F1720" s="34"/>
      <c r="G1720" s="53"/>
    </row>
    <row r="1721" spans="1:7" ht="16.5">
      <c r="A1721" s="53"/>
      <c r="B1721" s="90"/>
      <c r="C1721" s="34"/>
      <c r="D1721" s="160"/>
      <c r="E1721" s="53"/>
      <c r="F1721" s="34"/>
      <c r="G1721" s="53"/>
    </row>
    <row r="1722" spans="1:7" ht="16.5">
      <c r="A1722" s="53"/>
      <c r="B1722" s="90"/>
      <c r="C1722" s="34"/>
      <c r="D1722" s="160"/>
      <c r="E1722" s="53"/>
      <c r="F1722" s="34"/>
      <c r="G1722" s="53"/>
    </row>
    <row r="1723" spans="1:7" ht="16.5">
      <c r="A1723" s="53"/>
      <c r="B1723" s="90"/>
      <c r="C1723" s="34"/>
      <c r="D1723" s="160"/>
      <c r="E1723" s="53"/>
      <c r="F1723" s="34"/>
      <c r="G1723" s="53"/>
    </row>
    <row r="1724" spans="1:7" ht="16.5">
      <c r="A1724" s="53"/>
      <c r="B1724" s="90"/>
      <c r="C1724" s="34"/>
      <c r="D1724" s="160"/>
      <c r="E1724" s="53"/>
      <c r="F1724" s="34"/>
      <c r="G1724" s="53"/>
    </row>
    <row r="1725" spans="1:7" ht="16.5">
      <c r="A1725" s="53"/>
      <c r="B1725" s="90"/>
      <c r="C1725" s="34"/>
      <c r="D1725" s="160"/>
      <c r="E1725" s="53"/>
      <c r="F1725" s="34"/>
      <c r="G1725" s="53"/>
    </row>
    <row r="1726" spans="1:7" ht="16.5">
      <c r="A1726" s="53"/>
      <c r="B1726" s="90"/>
      <c r="C1726" s="34"/>
      <c r="D1726" s="160"/>
      <c r="E1726" s="53"/>
      <c r="F1726" s="34"/>
      <c r="G1726" s="53"/>
    </row>
    <row r="1727" spans="1:7" ht="16.5">
      <c r="A1727" s="53"/>
      <c r="B1727" s="90"/>
      <c r="C1727" s="34"/>
      <c r="D1727" s="160"/>
      <c r="E1727" s="53"/>
      <c r="F1727" s="34"/>
      <c r="G1727" s="53"/>
    </row>
    <row r="1728" spans="1:7" ht="16.5">
      <c r="A1728" s="53"/>
      <c r="B1728" s="90"/>
      <c r="C1728" s="34"/>
      <c r="D1728" s="160"/>
      <c r="E1728" s="53"/>
      <c r="F1728" s="34"/>
      <c r="G1728" s="53"/>
    </row>
    <row r="1729" spans="1:7" ht="16.5">
      <c r="A1729" s="53"/>
      <c r="B1729" s="90"/>
      <c r="C1729" s="34"/>
      <c r="D1729" s="160"/>
      <c r="E1729" s="53"/>
      <c r="F1729" s="34"/>
      <c r="G1729" s="53"/>
    </row>
    <row r="1730" spans="1:7" ht="16.5">
      <c r="A1730" s="53"/>
      <c r="B1730" s="90"/>
      <c r="C1730" s="34"/>
      <c r="D1730" s="160"/>
      <c r="E1730" s="53"/>
      <c r="F1730" s="34"/>
      <c r="G1730" s="53"/>
    </row>
    <row r="1731" spans="1:7" ht="16.5">
      <c r="A1731" s="53"/>
      <c r="B1731" s="90"/>
      <c r="C1731" s="34"/>
      <c r="D1731" s="160"/>
      <c r="E1731" s="53"/>
      <c r="F1731" s="34"/>
      <c r="G1731" s="53"/>
    </row>
    <row r="1732" spans="1:7" ht="16.5">
      <c r="A1732" s="53"/>
      <c r="B1732" s="90"/>
      <c r="C1732" s="34"/>
      <c r="D1732" s="160"/>
      <c r="E1732" s="53"/>
      <c r="F1732" s="34"/>
      <c r="G1732" s="53"/>
    </row>
    <row r="1733" spans="1:7" ht="16.5">
      <c r="A1733" s="53"/>
      <c r="B1733" s="90"/>
      <c r="C1733" s="34"/>
      <c r="D1733" s="160"/>
      <c r="E1733" s="53"/>
      <c r="F1733" s="34"/>
      <c r="G1733" s="53"/>
    </row>
    <row r="1734" spans="1:7" ht="16.5">
      <c r="A1734" s="53"/>
      <c r="B1734" s="90"/>
      <c r="C1734" s="34"/>
      <c r="D1734" s="160"/>
      <c r="E1734" s="53"/>
      <c r="F1734" s="34"/>
      <c r="G1734" s="53"/>
    </row>
    <row r="1735" spans="1:7" ht="16.5">
      <c r="A1735" s="53"/>
      <c r="B1735" s="90"/>
      <c r="C1735" s="34"/>
      <c r="D1735" s="160"/>
      <c r="E1735" s="53"/>
      <c r="F1735" s="34"/>
      <c r="G1735" s="53"/>
    </row>
    <row r="1736" spans="1:7" ht="16.5">
      <c r="A1736" s="53"/>
      <c r="B1736" s="90"/>
      <c r="C1736" s="34"/>
      <c r="D1736" s="160"/>
      <c r="E1736" s="53"/>
      <c r="F1736" s="34"/>
      <c r="G1736" s="53"/>
    </row>
    <row r="1737" spans="1:7" ht="16.5">
      <c r="A1737" s="53"/>
      <c r="B1737" s="90"/>
      <c r="C1737" s="34"/>
      <c r="D1737" s="160"/>
      <c r="E1737" s="53"/>
      <c r="F1737" s="34"/>
      <c r="G1737" s="53"/>
    </row>
    <row r="1738" spans="1:7" ht="16.5">
      <c r="A1738" s="53"/>
      <c r="B1738" s="90"/>
      <c r="C1738" s="34"/>
      <c r="D1738" s="160"/>
      <c r="E1738" s="53"/>
      <c r="F1738" s="34"/>
      <c r="G1738" s="53"/>
    </row>
    <row r="1739" spans="1:7" ht="16.5">
      <c r="A1739" s="53"/>
      <c r="B1739" s="90"/>
      <c r="C1739" s="34"/>
      <c r="D1739" s="160"/>
      <c r="E1739" s="53"/>
      <c r="F1739" s="34"/>
      <c r="G1739" s="53"/>
    </row>
    <row r="1740" spans="1:7" ht="16.5">
      <c r="A1740" s="53"/>
      <c r="B1740" s="90"/>
      <c r="C1740" s="34"/>
      <c r="D1740" s="160"/>
      <c r="E1740" s="53"/>
      <c r="F1740" s="34"/>
      <c r="G1740" s="53"/>
    </row>
    <row r="1741" spans="1:7" ht="16.5">
      <c r="A1741" s="53"/>
      <c r="B1741" s="90"/>
      <c r="C1741" s="34"/>
      <c r="D1741" s="160"/>
      <c r="E1741" s="53"/>
      <c r="F1741" s="34"/>
      <c r="G1741" s="53"/>
    </row>
    <row r="1742" spans="1:7" ht="16.5">
      <c r="A1742" s="53"/>
      <c r="B1742" s="90"/>
      <c r="C1742" s="34"/>
      <c r="D1742" s="160"/>
      <c r="E1742" s="53"/>
      <c r="F1742" s="34"/>
      <c r="G1742" s="53"/>
    </row>
    <row r="1743" spans="1:7" ht="16.5">
      <c r="A1743" s="53"/>
      <c r="B1743" s="90"/>
      <c r="C1743" s="34"/>
      <c r="D1743" s="160"/>
      <c r="E1743" s="53"/>
      <c r="F1743" s="34"/>
      <c r="G1743" s="53"/>
    </row>
    <row r="1744" spans="1:7" ht="16.5">
      <c r="A1744" s="53"/>
      <c r="B1744" s="90"/>
      <c r="C1744" s="34"/>
      <c r="D1744" s="160"/>
      <c r="E1744" s="53"/>
      <c r="F1744" s="34"/>
      <c r="G1744" s="53"/>
    </row>
    <row r="1745" spans="1:7" ht="16.5">
      <c r="A1745" s="53"/>
      <c r="B1745" s="90"/>
      <c r="C1745" s="34"/>
      <c r="D1745" s="160"/>
      <c r="E1745" s="53"/>
      <c r="F1745" s="34"/>
      <c r="G1745" s="53"/>
    </row>
    <row r="1746" spans="1:7" ht="16.5">
      <c r="A1746" s="53"/>
      <c r="B1746" s="90"/>
      <c r="C1746" s="34"/>
      <c r="D1746" s="160"/>
      <c r="E1746" s="53"/>
      <c r="F1746" s="34"/>
      <c r="G1746" s="53"/>
    </row>
    <row r="1747" spans="1:7" ht="16.5">
      <c r="A1747" s="53"/>
      <c r="B1747" s="90"/>
      <c r="C1747" s="34"/>
      <c r="D1747" s="160"/>
      <c r="E1747" s="53"/>
      <c r="F1747" s="34"/>
      <c r="G1747" s="53"/>
    </row>
    <row r="1748" spans="1:7" ht="16.5">
      <c r="A1748" s="53"/>
      <c r="B1748" s="90"/>
      <c r="C1748" s="34"/>
      <c r="D1748" s="160"/>
      <c r="E1748" s="53"/>
      <c r="F1748" s="34"/>
      <c r="G1748" s="53"/>
    </row>
    <row r="1749" spans="1:7" ht="16.5">
      <c r="A1749" s="53"/>
      <c r="B1749" s="90"/>
      <c r="C1749" s="34"/>
      <c r="D1749" s="160"/>
      <c r="E1749" s="53"/>
      <c r="F1749" s="34"/>
      <c r="G1749" s="53"/>
    </row>
    <row r="1750" spans="1:7" ht="16.5">
      <c r="A1750" s="53"/>
      <c r="B1750" s="90"/>
      <c r="C1750" s="34"/>
      <c r="D1750" s="160"/>
      <c r="E1750" s="53"/>
      <c r="F1750" s="34"/>
      <c r="G1750" s="53"/>
    </row>
    <row r="1751" spans="1:7" ht="16.5">
      <c r="A1751" s="53"/>
      <c r="B1751" s="90"/>
      <c r="C1751" s="34"/>
      <c r="D1751" s="160"/>
      <c r="E1751" s="53"/>
      <c r="F1751" s="34"/>
      <c r="G1751" s="53"/>
    </row>
    <row r="1752" spans="1:7" ht="16.5">
      <c r="A1752" s="53"/>
      <c r="B1752" s="90"/>
      <c r="C1752" s="34"/>
      <c r="D1752" s="160"/>
      <c r="E1752" s="53"/>
      <c r="F1752" s="34"/>
      <c r="G1752" s="53"/>
    </row>
    <row r="1753" spans="1:7" ht="16.5">
      <c r="A1753" s="53"/>
      <c r="B1753" s="90"/>
      <c r="C1753" s="34"/>
      <c r="D1753" s="160"/>
      <c r="E1753" s="53"/>
      <c r="F1753" s="34"/>
      <c r="G1753" s="53"/>
    </row>
    <row r="1754" spans="1:7" ht="16.5">
      <c r="A1754" s="53"/>
      <c r="B1754" s="90"/>
      <c r="C1754" s="34"/>
      <c r="D1754" s="160"/>
      <c r="E1754" s="53"/>
      <c r="F1754" s="34"/>
      <c r="G1754" s="53"/>
    </row>
    <row r="1755" spans="1:7" ht="16.5">
      <c r="A1755" s="53"/>
      <c r="B1755" s="90"/>
      <c r="C1755" s="34"/>
      <c r="D1755" s="160"/>
      <c r="E1755" s="53"/>
      <c r="F1755" s="34"/>
      <c r="G1755" s="53"/>
    </row>
    <row r="1756" spans="1:7" ht="16.5">
      <c r="A1756" s="53"/>
      <c r="B1756" s="90"/>
      <c r="C1756" s="34"/>
      <c r="D1756" s="160"/>
      <c r="E1756" s="53"/>
      <c r="F1756" s="34"/>
      <c r="G1756" s="53"/>
    </row>
    <row r="1757" spans="1:7" ht="16.5">
      <c r="A1757" s="53"/>
      <c r="B1757" s="90"/>
      <c r="C1757" s="34"/>
      <c r="D1757" s="160"/>
      <c r="E1757" s="53"/>
      <c r="F1757" s="34"/>
      <c r="G1757" s="53"/>
    </row>
    <row r="1758" spans="1:7" ht="16.5">
      <c r="A1758" s="53"/>
      <c r="B1758" s="90"/>
      <c r="C1758" s="34"/>
      <c r="D1758" s="160"/>
      <c r="E1758" s="53"/>
      <c r="F1758" s="34"/>
      <c r="G1758" s="53"/>
    </row>
    <row r="1759" spans="1:7" ht="16.5">
      <c r="A1759" s="53"/>
      <c r="B1759" s="90"/>
      <c r="C1759" s="34"/>
      <c r="D1759" s="160"/>
      <c r="E1759" s="53"/>
      <c r="F1759" s="34"/>
      <c r="G1759" s="53"/>
    </row>
    <row r="1760" spans="1:7" ht="16.5">
      <c r="A1760" s="53"/>
      <c r="B1760" s="90"/>
      <c r="C1760" s="34"/>
      <c r="D1760" s="160"/>
      <c r="E1760" s="53"/>
      <c r="F1760" s="34"/>
      <c r="G1760" s="53"/>
    </row>
    <row r="1761" spans="1:7" ht="16.5">
      <c r="A1761" s="53"/>
      <c r="B1761" s="90"/>
      <c r="C1761" s="34"/>
      <c r="D1761" s="160"/>
      <c r="E1761" s="53"/>
      <c r="F1761" s="34"/>
      <c r="G1761" s="53"/>
    </row>
    <row r="1762" spans="1:7" ht="16.5">
      <c r="A1762" s="53"/>
      <c r="B1762" s="90"/>
      <c r="C1762" s="34"/>
      <c r="D1762" s="160"/>
      <c r="E1762" s="53"/>
      <c r="F1762" s="34"/>
      <c r="G1762" s="53"/>
    </row>
    <row r="1763" spans="1:7" ht="16.5">
      <c r="A1763" s="53"/>
      <c r="B1763" s="90"/>
      <c r="C1763" s="34"/>
      <c r="D1763" s="160"/>
      <c r="E1763" s="53"/>
      <c r="F1763" s="34"/>
      <c r="G1763" s="53"/>
    </row>
    <row r="1764" spans="1:7" ht="16.5">
      <c r="A1764" s="53"/>
      <c r="B1764" s="90"/>
      <c r="C1764" s="34"/>
      <c r="D1764" s="160"/>
      <c r="E1764" s="53"/>
      <c r="F1764" s="34"/>
      <c r="G1764" s="53"/>
    </row>
    <row r="1765" spans="1:7" ht="16.5">
      <c r="A1765" s="53"/>
      <c r="B1765" s="90"/>
      <c r="C1765" s="34"/>
      <c r="D1765" s="160"/>
      <c r="E1765" s="53"/>
      <c r="F1765" s="34"/>
      <c r="G1765" s="53"/>
    </row>
    <row r="1766" spans="1:7" ht="16.5">
      <c r="A1766" s="53"/>
      <c r="B1766" s="90"/>
      <c r="C1766" s="34"/>
      <c r="D1766" s="160"/>
      <c r="E1766" s="53"/>
      <c r="F1766" s="34"/>
      <c r="G1766" s="53"/>
    </row>
    <row r="1767" spans="1:7" ht="16.5">
      <c r="A1767" s="53"/>
      <c r="B1767" s="90"/>
      <c r="C1767" s="34"/>
      <c r="D1767" s="160"/>
      <c r="E1767" s="53"/>
      <c r="F1767" s="34"/>
      <c r="G1767" s="53"/>
    </row>
    <row r="1768" spans="1:7" ht="16.5">
      <c r="A1768" s="53"/>
      <c r="B1768" s="90"/>
      <c r="C1768" s="34"/>
      <c r="D1768" s="160"/>
      <c r="E1768" s="53"/>
      <c r="F1768" s="34"/>
      <c r="G1768" s="53"/>
    </row>
    <row r="1769" spans="1:7" ht="16.5">
      <c r="A1769" s="53"/>
      <c r="B1769" s="90"/>
      <c r="C1769" s="34"/>
      <c r="D1769" s="160"/>
      <c r="E1769" s="53"/>
      <c r="F1769" s="34"/>
      <c r="G1769" s="53"/>
    </row>
    <row r="1770" spans="1:7" ht="16.5">
      <c r="A1770" s="53"/>
      <c r="B1770" s="90"/>
      <c r="C1770" s="34"/>
      <c r="D1770" s="160"/>
      <c r="E1770" s="53"/>
      <c r="F1770" s="34"/>
      <c r="G1770" s="53"/>
    </row>
    <row r="1771" spans="1:7" ht="16.5">
      <c r="A1771" s="53"/>
      <c r="B1771" s="90"/>
      <c r="C1771" s="34"/>
      <c r="D1771" s="160"/>
      <c r="E1771" s="53"/>
      <c r="F1771" s="34"/>
      <c r="G1771" s="53"/>
    </row>
    <row r="1772" spans="1:7" ht="16.5">
      <c r="A1772" s="53"/>
      <c r="B1772" s="90"/>
      <c r="C1772" s="34"/>
      <c r="D1772" s="160"/>
      <c r="E1772" s="53"/>
      <c r="F1772" s="34"/>
      <c r="G1772" s="53"/>
    </row>
    <row r="1773" spans="1:7" ht="16.5">
      <c r="A1773" s="53"/>
      <c r="B1773" s="90"/>
      <c r="C1773" s="34"/>
      <c r="D1773" s="160"/>
      <c r="E1773" s="53"/>
      <c r="F1773" s="34"/>
      <c r="G1773" s="53"/>
    </row>
    <row r="1774" spans="1:7" ht="16.5">
      <c r="A1774" s="53"/>
      <c r="B1774" s="90"/>
      <c r="C1774" s="34"/>
      <c r="D1774" s="160"/>
      <c r="E1774" s="53"/>
      <c r="F1774" s="34"/>
      <c r="G1774" s="53"/>
    </row>
    <row r="1775" spans="1:7" ht="16.5">
      <c r="A1775" s="53"/>
      <c r="B1775" s="90"/>
      <c r="C1775" s="34"/>
      <c r="D1775" s="160"/>
      <c r="E1775" s="53"/>
      <c r="F1775" s="34"/>
      <c r="G1775" s="53"/>
    </row>
    <row r="1776" spans="1:7" ht="16.5">
      <c r="A1776" s="53"/>
      <c r="B1776" s="90"/>
      <c r="C1776" s="34"/>
      <c r="D1776" s="160"/>
      <c r="E1776" s="53"/>
      <c r="F1776" s="34"/>
      <c r="G1776" s="53"/>
    </row>
    <row r="1777" spans="1:7" ht="16.5">
      <c r="A1777" s="53"/>
      <c r="B1777" s="90"/>
      <c r="C1777" s="34"/>
      <c r="D1777" s="160"/>
      <c r="E1777" s="53"/>
      <c r="F1777" s="34"/>
      <c r="G1777" s="53"/>
    </row>
    <row r="1778" spans="1:7" ht="16.5">
      <c r="A1778" s="53"/>
      <c r="B1778" s="90"/>
      <c r="C1778" s="34"/>
      <c r="D1778" s="160"/>
      <c r="E1778" s="53"/>
      <c r="F1778" s="34"/>
      <c r="G1778" s="53"/>
    </row>
    <row r="1779" spans="1:7" ht="16.5">
      <c r="A1779" s="53"/>
      <c r="B1779" s="90"/>
      <c r="C1779" s="34"/>
      <c r="D1779" s="160"/>
      <c r="E1779" s="53"/>
      <c r="F1779" s="34"/>
      <c r="G1779" s="53"/>
    </row>
    <row r="1780" spans="1:7" ht="16.5">
      <c r="A1780" s="53"/>
      <c r="B1780" s="90"/>
      <c r="C1780" s="34"/>
      <c r="D1780" s="160"/>
      <c r="E1780" s="53"/>
      <c r="F1780" s="34"/>
      <c r="G1780" s="53"/>
    </row>
    <row r="1781" spans="1:7" ht="16.5">
      <c r="A1781" s="53"/>
      <c r="B1781" s="90"/>
      <c r="C1781" s="34"/>
      <c r="D1781" s="160"/>
      <c r="E1781" s="53"/>
      <c r="F1781" s="34"/>
      <c r="G1781" s="53"/>
    </row>
    <row r="1782" spans="1:7" ht="16.5">
      <c r="A1782" s="53"/>
      <c r="B1782" s="90"/>
      <c r="C1782" s="34"/>
      <c r="D1782" s="160"/>
      <c r="E1782" s="53"/>
      <c r="F1782" s="34"/>
      <c r="G1782" s="53"/>
    </row>
    <row r="1783" spans="1:7" ht="16.5">
      <c r="A1783" s="53"/>
      <c r="B1783" s="90"/>
      <c r="C1783" s="34"/>
      <c r="D1783" s="160"/>
      <c r="E1783" s="53"/>
      <c r="F1783" s="34"/>
      <c r="G1783" s="53"/>
    </row>
    <row r="1784" spans="1:7" ht="16.5">
      <c r="A1784" s="53"/>
      <c r="B1784" s="90"/>
      <c r="C1784" s="34"/>
      <c r="D1784" s="160"/>
      <c r="E1784" s="53"/>
      <c r="F1784" s="34"/>
      <c r="G1784" s="53"/>
    </row>
    <row r="1785" spans="1:7" ht="16.5">
      <c r="A1785" s="53"/>
      <c r="B1785" s="90"/>
      <c r="C1785" s="34"/>
      <c r="D1785" s="160"/>
      <c r="E1785" s="53"/>
      <c r="F1785" s="34"/>
      <c r="G1785" s="53"/>
    </row>
    <row r="1786" spans="1:7" ht="16.5">
      <c r="A1786" s="53"/>
      <c r="B1786" s="90"/>
      <c r="C1786" s="34"/>
      <c r="D1786" s="160"/>
      <c r="E1786" s="53"/>
      <c r="F1786" s="34"/>
      <c r="G1786" s="53"/>
    </row>
    <row r="1787" spans="1:7" ht="16.5">
      <c r="A1787" s="53"/>
      <c r="B1787" s="90"/>
      <c r="C1787" s="34"/>
      <c r="D1787" s="160"/>
      <c r="E1787" s="53"/>
      <c r="F1787" s="34"/>
      <c r="G1787" s="53"/>
    </row>
    <row r="1788" spans="1:7" ht="16.5">
      <c r="A1788" s="53"/>
      <c r="B1788" s="90"/>
      <c r="C1788" s="34"/>
      <c r="D1788" s="160"/>
      <c r="E1788" s="53"/>
      <c r="F1788" s="34"/>
      <c r="G1788" s="53"/>
    </row>
    <row r="1789" spans="1:7" ht="16.5">
      <c r="A1789" s="53"/>
      <c r="B1789" s="90"/>
      <c r="C1789" s="34"/>
      <c r="D1789" s="160"/>
      <c r="E1789" s="53"/>
      <c r="F1789" s="34"/>
      <c r="G1789" s="53"/>
    </row>
    <row r="1790" spans="1:7" ht="16.5">
      <c r="A1790" s="53"/>
      <c r="B1790" s="90"/>
      <c r="C1790" s="34"/>
      <c r="D1790" s="160"/>
      <c r="E1790" s="53"/>
      <c r="F1790" s="34"/>
      <c r="G1790" s="53"/>
    </row>
    <row r="1791" spans="1:7" ht="16.5">
      <c r="A1791" s="53"/>
      <c r="B1791" s="90"/>
      <c r="C1791" s="34"/>
      <c r="D1791" s="160"/>
      <c r="E1791" s="53"/>
      <c r="F1791" s="34"/>
      <c r="G1791" s="53"/>
    </row>
    <row r="1792" spans="1:7" ht="16.5">
      <c r="A1792" s="53"/>
      <c r="B1792" s="90"/>
      <c r="C1792" s="34"/>
      <c r="D1792" s="160"/>
      <c r="E1792" s="53"/>
      <c r="F1792" s="34"/>
      <c r="G1792" s="53"/>
    </row>
    <row r="1793" spans="1:7" ht="16.5">
      <c r="A1793" s="53"/>
      <c r="B1793" s="90"/>
      <c r="C1793" s="34"/>
      <c r="D1793" s="160"/>
      <c r="E1793" s="53"/>
      <c r="F1793" s="34"/>
      <c r="G1793" s="53"/>
    </row>
    <row r="1794" spans="1:7" ht="16.5">
      <c r="A1794" s="53"/>
      <c r="B1794" s="90"/>
      <c r="C1794" s="34"/>
      <c r="D1794" s="160"/>
      <c r="E1794" s="53"/>
      <c r="F1794" s="34"/>
      <c r="G1794" s="53"/>
    </row>
    <row r="1795" spans="1:7" ht="16.5">
      <c r="A1795" s="53"/>
      <c r="B1795" s="90"/>
      <c r="C1795" s="34"/>
      <c r="D1795" s="160"/>
      <c r="E1795" s="53"/>
      <c r="F1795" s="34"/>
      <c r="G1795" s="53"/>
    </row>
    <row r="1796" spans="1:7" ht="16.5">
      <c r="A1796" s="53"/>
      <c r="B1796" s="90"/>
      <c r="C1796" s="34"/>
      <c r="D1796" s="160"/>
      <c r="E1796" s="53"/>
      <c r="F1796" s="34"/>
      <c r="G1796" s="53"/>
    </row>
    <row r="1797" spans="1:7" ht="16.5">
      <c r="A1797" s="53"/>
      <c r="B1797" s="90"/>
      <c r="C1797" s="34"/>
      <c r="D1797" s="160"/>
      <c r="E1797" s="53"/>
      <c r="F1797" s="34"/>
      <c r="G1797" s="53"/>
    </row>
    <row r="1798" spans="1:7" ht="16.5">
      <c r="A1798" s="53"/>
      <c r="B1798" s="90"/>
      <c r="C1798" s="34"/>
      <c r="D1798" s="160"/>
      <c r="E1798" s="53"/>
      <c r="F1798" s="34"/>
      <c r="G1798" s="53"/>
    </row>
    <row r="1799" spans="1:7" ht="16.5">
      <c r="A1799" s="53"/>
      <c r="B1799" s="90"/>
      <c r="C1799" s="34"/>
      <c r="D1799" s="160"/>
      <c r="E1799" s="53"/>
      <c r="F1799" s="34"/>
      <c r="G1799" s="53"/>
    </row>
    <row r="1800" spans="1:7" ht="16.5">
      <c r="A1800" s="53"/>
      <c r="B1800" s="90"/>
      <c r="C1800" s="34"/>
      <c r="D1800" s="160"/>
      <c r="E1800" s="53"/>
      <c r="F1800" s="34"/>
      <c r="G1800" s="53"/>
    </row>
    <row r="1801" spans="1:7" ht="16.5">
      <c r="A1801" s="53"/>
      <c r="B1801" s="90"/>
      <c r="C1801" s="34"/>
      <c r="D1801" s="160"/>
      <c r="E1801" s="53"/>
      <c r="F1801" s="34"/>
      <c r="G1801" s="53"/>
    </row>
    <row r="1802" spans="1:7" ht="16.5">
      <c r="A1802" s="53"/>
      <c r="B1802" s="90"/>
      <c r="C1802" s="34"/>
      <c r="D1802" s="160"/>
      <c r="E1802" s="53"/>
      <c r="F1802" s="34"/>
      <c r="G1802" s="53"/>
    </row>
    <row r="1803" spans="1:7" ht="16.5">
      <c r="A1803" s="53"/>
      <c r="B1803" s="90"/>
      <c r="C1803" s="34"/>
      <c r="D1803" s="160"/>
      <c r="E1803" s="53"/>
      <c r="F1803" s="34"/>
      <c r="G1803" s="53"/>
    </row>
    <row r="1804" spans="1:7" ht="16.5">
      <c r="A1804" s="53"/>
      <c r="B1804" s="90"/>
      <c r="C1804" s="34"/>
      <c r="D1804" s="160"/>
      <c r="E1804" s="53"/>
      <c r="F1804" s="34"/>
      <c r="G1804" s="53"/>
    </row>
    <row r="1805" spans="1:7" ht="16.5">
      <c r="A1805" s="53"/>
      <c r="B1805" s="90"/>
      <c r="C1805" s="34"/>
      <c r="D1805" s="160"/>
      <c r="E1805" s="53"/>
      <c r="F1805" s="34"/>
      <c r="G1805" s="53"/>
    </row>
    <row r="1806" spans="1:7" ht="16.5">
      <c r="A1806" s="53"/>
      <c r="B1806" s="90"/>
      <c r="C1806" s="34"/>
      <c r="D1806" s="160"/>
      <c r="E1806" s="53"/>
      <c r="F1806" s="34"/>
      <c r="G1806" s="53"/>
    </row>
    <row r="1807" spans="1:7" ht="16.5">
      <c r="A1807" s="53"/>
      <c r="B1807" s="90"/>
      <c r="C1807" s="34"/>
      <c r="D1807" s="160"/>
      <c r="E1807" s="53"/>
      <c r="F1807" s="34"/>
      <c r="G1807" s="53"/>
    </row>
    <row r="1808" spans="1:7" ht="16.5">
      <c r="A1808" s="53"/>
      <c r="B1808" s="90"/>
      <c r="C1808" s="34"/>
      <c r="D1808" s="160"/>
      <c r="E1808" s="53"/>
      <c r="F1808" s="34"/>
      <c r="G1808" s="53"/>
    </row>
    <row r="1809" spans="1:7" ht="16.5">
      <c r="A1809" s="53"/>
      <c r="B1809" s="90"/>
      <c r="C1809" s="34"/>
      <c r="D1809" s="160"/>
      <c r="E1809" s="53"/>
      <c r="F1809" s="34"/>
      <c r="G1809" s="53"/>
    </row>
    <row r="1810" spans="1:7" ht="16.5">
      <c r="A1810" s="53"/>
      <c r="B1810" s="90"/>
      <c r="C1810" s="34"/>
      <c r="D1810" s="160"/>
      <c r="E1810" s="53"/>
      <c r="F1810" s="34"/>
      <c r="G1810" s="53"/>
    </row>
    <row r="1811" spans="1:7" ht="16.5">
      <c r="A1811" s="53"/>
      <c r="B1811" s="90"/>
      <c r="C1811" s="34"/>
      <c r="D1811" s="160"/>
      <c r="E1811" s="53"/>
      <c r="F1811" s="34"/>
      <c r="G1811" s="53"/>
    </row>
    <row r="1812" spans="1:7" ht="16.5">
      <c r="A1812" s="53"/>
      <c r="B1812" s="90"/>
      <c r="C1812" s="34"/>
      <c r="D1812" s="160"/>
      <c r="E1812" s="53"/>
      <c r="F1812" s="34"/>
      <c r="G1812" s="53"/>
    </row>
    <row r="1813" spans="1:7" ht="16.5">
      <c r="A1813" s="53"/>
      <c r="B1813" s="90"/>
      <c r="C1813" s="34"/>
      <c r="D1813" s="160"/>
      <c r="E1813" s="53"/>
      <c r="F1813" s="34"/>
      <c r="G1813" s="53"/>
    </row>
    <row r="1814" spans="1:7" ht="16.5">
      <c r="A1814" s="53"/>
      <c r="B1814" s="90"/>
      <c r="C1814" s="34"/>
      <c r="D1814" s="160"/>
      <c r="E1814" s="53"/>
      <c r="F1814" s="34"/>
      <c r="G1814" s="53"/>
    </row>
    <row r="1815" spans="1:7" ht="16.5">
      <c r="A1815" s="53"/>
      <c r="B1815" s="90"/>
      <c r="C1815" s="34"/>
      <c r="D1815" s="160"/>
      <c r="E1815" s="53"/>
      <c r="F1815" s="34"/>
      <c r="G1815" s="53"/>
    </row>
    <row r="1816" spans="1:7" ht="16.5">
      <c r="A1816" s="53"/>
      <c r="B1816" s="90"/>
      <c r="C1816" s="34"/>
      <c r="D1816" s="160"/>
      <c r="E1816" s="53"/>
      <c r="F1816" s="34"/>
      <c r="G1816" s="53"/>
    </row>
    <row r="1817" spans="1:7" ht="16.5">
      <c r="A1817" s="53"/>
      <c r="B1817" s="90"/>
      <c r="C1817" s="34"/>
      <c r="D1817" s="160"/>
      <c r="E1817" s="53"/>
      <c r="F1817" s="34"/>
      <c r="G1817" s="53"/>
    </row>
    <row r="1818" spans="1:7" ht="16.5">
      <c r="A1818" s="53"/>
      <c r="B1818" s="90"/>
      <c r="C1818" s="34"/>
      <c r="D1818" s="160"/>
      <c r="E1818" s="53"/>
      <c r="F1818" s="34"/>
      <c r="G1818" s="53"/>
    </row>
    <row r="1819" spans="1:7" ht="16.5">
      <c r="A1819" s="53"/>
      <c r="B1819" s="90"/>
      <c r="C1819" s="34"/>
      <c r="D1819" s="160"/>
      <c r="E1819" s="53"/>
      <c r="F1819" s="34"/>
      <c r="G1819" s="53"/>
    </row>
    <row r="1820" spans="1:7" ht="16.5">
      <c r="A1820" s="53"/>
      <c r="B1820" s="90"/>
      <c r="C1820" s="34"/>
      <c r="D1820" s="160"/>
      <c r="E1820" s="53"/>
      <c r="F1820" s="34"/>
      <c r="G1820" s="53"/>
    </row>
    <row r="1821" spans="1:7" ht="16.5">
      <c r="A1821" s="53"/>
      <c r="B1821" s="90"/>
      <c r="C1821" s="34"/>
      <c r="D1821" s="160"/>
      <c r="E1821" s="53"/>
      <c r="F1821" s="34"/>
      <c r="G1821" s="53"/>
    </row>
    <row r="1822" spans="1:7" ht="16.5">
      <c r="A1822" s="53"/>
      <c r="B1822" s="90"/>
      <c r="C1822" s="34"/>
      <c r="D1822" s="160"/>
      <c r="E1822" s="53"/>
      <c r="F1822" s="34"/>
      <c r="G1822" s="53"/>
    </row>
    <row r="1823" spans="1:7" ht="16.5">
      <c r="A1823" s="53"/>
      <c r="B1823" s="90"/>
      <c r="C1823" s="34"/>
      <c r="D1823" s="160"/>
      <c r="E1823" s="53"/>
      <c r="F1823" s="34"/>
      <c r="G1823" s="53"/>
    </row>
    <row r="1824" spans="1:7" ht="16.5">
      <c r="A1824" s="53"/>
      <c r="B1824" s="90"/>
      <c r="C1824" s="34"/>
      <c r="D1824" s="160"/>
      <c r="E1824" s="53"/>
      <c r="F1824" s="34"/>
      <c r="G1824" s="53"/>
    </row>
    <row r="1825" spans="1:7" ht="16.5">
      <c r="A1825" s="53"/>
      <c r="B1825" s="90"/>
      <c r="C1825" s="34"/>
      <c r="D1825" s="160"/>
      <c r="E1825" s="53"/>
      <c r="F1825" s="34"/>
      <c r="G1825" s="53"/>
    </row>
    <row r="1826" spans="1:7" ht="16.5">
      <c r="A1826" s="53"/>
      <c r="B1826" s="90"/>
      <c r="C1826" s="34"/>
      <c r="D1826" s="160"/>
      <c r="E1826" s="53"/>
      <c r="F1826" s="34"/>
      <c r="G1826" s="53"/>
    </row>
    <row r="1827" spans="1:7" ht="16.5">
      <c r="A1827" s="53"/>
      <c r="B1827" s="90"/>
      <c r="C1827" s="34"/>
      <c r="D1827" s="160"/>
      <c r="E1827" s="53"/>
      <c r="F1827" s="34"/>
      <c r="G1827" s="53"/>
    </row>
    <row r="1828" spans="1:7" ht="16.5">
      <c r="A1828" s="53"/>
      <c r="B1828" s="90"/>
      <c r="C1828" s="34"/>
      <c r="D1828" s="160"/>
      <c r="E1828" s="53"/>
      <c r="F1828" s="34"/>
      <c r="G1828" s="53"/>
    </row>
    <row r="1829" spans="1:7" ht="16.5">
      <c r="A1829" s="53"/>
      <c r="B1829" s="90"/>
      <c r="C1829" s="34"/>
      <c r="D1829" s="160"/>
      <c r="E1829" s="53"/>
      <c r="F1829" s="34"/>
      <c r="G1829" s="53"/>
    </row>
    <row r="1830" spans="1:7" ht="16.5">
      <c r="A1830" s="53"/>
      <c r="B1830" s="90"/>
      <c r="C1830" s="34"/>
      <c r="D1830" s="160"/>
      <c r="E1830" s="53"/>
      <c r="F1830" s="34"/>
      <c r="G1830" s="53"/>
    </row>
    <row r="1831" spans="1:7" ht="16.5">
      <c r="A1831" s="53"/>
      <c r="B1831" s="90"/>
      <c r="C1831" s="34"/>
      <c r="D1831" s="160"/>
      <c r="E1831" s="53"/>
      <c r="F1831" s="34"/>
      <c r="G1831" s="53"/>
    </row>
    <row r="1832" spans="1:7" ht="16.5">
      <c r="A1832" s="53"/>
      <c r="B1832" s="90"/>
      <c r="C1832" s="34"/>
      <c r="D1832" s="160"/>
      <c r="E1832" s="53"/>
      <c r="F1832" s="34"/>
      <c r="G1832" s="53"/>
    </row>
    <row r="1833" spans="1:7" ht="16.5">
      <c r="A1833" s="53"/>
      <c r="B1833" s="90"/>
      <c r="C1833" s="34"/>
      <c r="D1833" s="160"/>
      <c r="E1833" s="53"/>
      <c r="F1833" s="34"/>
      <c r="G1833" s="53"/>
    </row>
    <row r="1834" spans="1:7" ht="16.5">
      <c r="A1834" s="53"/>
      <c r="B1834" s="90"/>
      <c r="C1834" s="34"/>
      <c r="D1834" s="160"/>
      <c r="E1834" s="53"/>
      <c r="F1834" s="34"/>
      <c r="G1834" s="53"/>
    </row>
    <row r="1835" spans="1:7" ht="16.5">
      <c r="A1835" s="53"/>
      <c r="B1835" s="90"/>
      <c r="C1835" s="34"/>
      <c r="D1835" s="160"/>
      <c r="E1835" s="53"/>
      <c r="F1835" s="34"/>
      <c r="G1835" s="53"/>
    </row>
    <row r="1836" spans="1:7" ht="16.5">
      <c r="A1836" s="53"/>
      <c r="B1836" s="90"/>
      <c r="C1836" s="34"/>
      <c r="D1836" s="160"/>
      <c r="E1836" s="53"/>
      <c r="F1836" s="34"/>
      <c r="G1836" s="53"/>
    </row>
    <row r="1837" spans="1:7" ht="16.5">
      <c r="A1837" s="53"/>
      <c r="B1837" s="90"/>
      <c r="C1837" s="34"/>
      <c r="D1837" s="160"/>
      <c r="E1837" s="53"/>
      <c r="F1837" s="34"/>
      <c r="G1837" s="53"/>
    </row>
    <row r="1838" spans="1:7" ht="16.5">
      <c r="A1838" s="53"/>
      <c r="B1838" s="90"/>
      <c r="C1838" s="34"/>
      <c r="D1838" s="160"/>
      <c r="E1838" s="53"/>
      <c r="F1838" s="34"/>
      <c r="G1838" s="53"/>
    </row>
    <row r="1839" spans="1:7" ht="16.5">
      <c r="A1839" s="53"/>
      <c r="B1839" s="90"/>
      <c r="C1839" s="34"/>
      <c r="D1839" s="160"/>
      <c r="E1839" s="53"/>
      <c r="F1839" s="34"/>
      <c r="G1839" s="53"/>
    </row>
    <row r="1840" spans="1:7" ht="16.5">
      <c r="A1840" s="53"/>
      <c r="B1840" s="90"/>
      <c r="C1840" s="34"/>
      <c r="D1840" s="160"/>
      <c r="E1840" s="53"/>
      <c r="F1840" s="34"/>
      <c r="G1840" s="53"/>
    </row>
    <row r="1841" spans="1:7" ht="16.5">
      <c r="A1841" s="53"/>
      <c r="B1841" s="90"/>
      <c r="C1841" s="34"/>
      <c r="D1841" s="160"/>
      <c r="E1841" s="53"/>
      <c r="F1841" s="34"/>
      <c r="G1841" s="53"/>
    </row>
    <row r="1842" spans="1:7" ht="16.5">
      <c r="A1842" s="53"/>
      <c r="B1842" s="90"/>
      <c r="C1842" s="34"/>
      <c r="D1842" s="160"/>
      <c r="E1842" s="53"/>
      <c r="F1842" s="34"/>
      <c r="G1842" s="53"/>
    </row>
    <row r="1843" spans="1:7" ht="16.5">
      <c r="A1843" s="53"/>
      <c r="B1843" s="90"/>
      <c r="C1843" s="34"/>
      <c r="D1843" s="160"/>
      <c r="E1843" s="53"/>
      <c r="F1843" s="34"/>
      <c r="G1843" s="53"/>
    </row>
    <row r="1844" spans="1:7" ht="16.5">
      <c r="A1844" s="53"/>
      <c r="B1844" s="90"/>
      <c r="C1844" s="34"/>
      <c r="D1844" s="160"/>
      <c r="E1844" s="53"/>
      <c r="F1844" s="34"/>
      <c r="G1844" s="53"/>
    </row>
    <row r="1845" spans="1:7" ht="16.5">
      <c r="A1845" s="53"/>
      <c r="B1845" s="90"/>
      <c r="C1845" s="34"/>
      <c r="D1845" s="160"/>
      <c r="E1845" s="53"/>
      <c r="F1845" s="34"/>
      <c r="G1845" s="53"/>
    </row>
    <row r="1846" spans="1:7" ht="16.5">
      <c r="A1846" s="53"/>
      <c r="B1846" s="90"/>
      <c r="C1846" s="34"/>
      <c r="D1846" s="160"/>
      <c r="E1846" s="53"/>
      <c r="F1846" s="34"/>
      <c r="G1846" s="53"/>
    </row>
    <row r="1847" spans="1:7" ht="16.5">
      <c r="A1847" s="53"/>
      <c r="B1847" s="90"/>
      <c r="C1847" s="34"/>
      <c r="D1847" s="160"/>
      <c r="E1847" s="53"/>
      <c r="F1847" s="34"/>
      <c r="G1847" s="53"/>
    </row>
    <row r="1848" spans="1:7" ht="16.5">
      <c r="A1848" s="53"/>
      <c r="B1848" s="90"/>
      <c r="C1848" s="34"/>
      <c r="D1848" s="160"/>
      <c r="E1848" s="53"/>
      <c r="F1848" s="34"/>
      <c r="G1848" s="53"/>
    </row>
    <row r="1849" spans="1:7" ht="16.5">
      <c r="A1849" s="53"/>
      <c r="B1849" s="90"/>
      <c r="C1849" s="34"/>
      <c r="D1849" s="160"/>
      <c r="E1849" s="53"/>
      <c r="F1849" s="34"/>
      <c r="G1849" s="53"/>
    </row>
    <row r="1850" spans="1:7" ht="16.5">
      <c r="A1850" s="53"/>
      <c r="B1850" s="90"/>
      <c r="C1850" s="34"/>
      <c r="D1850" s="160"/>
      <c r="E1850" s="53"/>
      <c r="F1850" s="34"/>
      <c r="G1850" s="53"/>
    </row>
    <row r="1851" spans="1:7" ht="16.5">
      <c r="A1851" s="53"/>
      <c r="B1851" s="90"/>
      <c r="C1851" s="34"/>
      <c r="D1851" s="160"/>
      <c r="E1851" s="53"/>
      <c r="F1851" s="34"/>
      <c r="G1851" s="53"/>
    </row>
    <row r="1852" spans="1:7" ht="16.5">
      <c r="A1852" s="53"/>
      <c r="B1852" s="90"/>
      <c r="C1852" s="34"/>
      <c r="D1852" s="160"/>
      <c r="E1852" s="53"/>
      <c r="F1852" s="34"/>
      <c r="G1852" s="53"/>
    </row>
    <row r="1853" spans="1:7" ht="16.5">
      <c r="A1853" s="53"/>
      <c r="B1853" s="90"/>
      <c r="C1853" s="34"/>
      <c r="D1853" s="160"/>
      <c r="E1853" s="53"/>
      <c r="F1853" s="34"/>
      <c r="G1853" s="53"/>
    </row>
    <row r="1854" spans="1:7" ht="16.5">
      <c r="A1854" s="53"/>
      <c r="B1854" s="90"/>
      <c r="C1854" s="34"/>
      <c r="D1854" s="160"/>
      <c r="E1854" s="53"/>
      <c r="F1854" s="34"/>
      <c r="G1854" s="53"/>
    </row>
    <row r="1855" spans="1:7" ht="16.5">
      <c r="A1855" s="53"/>
      <c r="B1855" s="90"/>
      <c r="C1855" s="34"/>
      <c r="D1855" s="160"/>
      <c r="E1855" s="53"/>
      <c r="F1855" s="34"/>
      <c r="G1855" s="53"/>
    </row>
    <row r="1856" spans="1:7" ht="16.5">
      <c r="A1856" s="53"/>
      <c r="B1856" s="90"/>
      <c r="C1856" s="34"/>
      <c r="D1856" s="160"/>
      <c r="E1856" s="53"/>
      <c r="F1856" s="34"/>
      <c r="G1856" s="53"/>
    </row>
    <row r="1857" spans="1:7" ht="16.5">
      <c r="A1857" s="53"/>
      <c r="B1857" s="90"/>
      <c r="C1857" s="34"/>
      <c r="D1857" s="160"/>
      <c r="E1857" s="53"/>
      <c r="F1857" s="34"/>
      <c r="G1857" s="53"/>
    </row>
    <row r="1858" spans="1:7" ht="16.5">
      <c r="A1858" s="53"/>
      <c r="B1858" s="90"/>
      <c r="C1858" s="34"/>
      <c r="D1858" s="160"/>
      <c r="E1858" s="53"/>
      <c r="F1858" s="34"/>
      <c r="G1858" s="53"/>
    </row>
    <row r="1859" spans="1:7" ht="16.5">
      <c r="A1859" s="53"/>
      <c r="B1859" s="90"/>
      <c r="C1859" s="34"/>
      <c r="D1859" s="160"/>
      <c r="E1859" s="53"/>
      <c r="F1859" s="34"/>
      <c r="G1859" s="53"/>
    </row>
    <row r="1860" spans="1:7" ht="16.5">
      <c r="A1860" s="53"/>
      <c r="B1860" s="90"/>
      <c r="C1860" s="34"/>
      <c r="D1860" s="160"/>
      <c r="E1860" s="53"/>
      <c r="F1860" s="34"/>
      <c r="G1860" s="53"/>
    </row>
    <row r="1861" spans="1:7" ht="16.5">
      <c r="A1861" s="53"/>
      <c r="B1861" s="90"/>
      <c r="C1861" s="34"/>
      <c r="D1861" s="160"/>
      <c r="E1861" s="53"/>
      <c r="F1861" s="34"/>
      <c r="G1861" s="53"/>
    </row>
    <row r="1862" spans="1:7" ht="16.5">
      <c r="A1862" s="53"/>
      <c r="B1862" s="90"/>
      <c r="C1862" s="34"/>
      <c r="D1862" s="160"/>
      <c r="E1862" s="53"/>
      <c r="F1862" s="34"/>
      <c r="G1862" s="53"/>
    </row>
    <row r="1863" spans="1:7" ht="16.5">
      <c r="A1863" s="53"/>
      <c r="B1863" s="90"/>
      <c r="C1863" s="34"/>
      <c r="D1863" s="160"/>
      <c r="E1863" s="53"/>
      <c r="F1863" s="34"/>
      <c r="G1863" s="53"/>
    </row>
    <row r="1864" spans="1:7" ht="16.5">
      <c r="A1864" s="53"/>
      <c r="B1864" s="90"/>
      <c r="C1864" s="34"/>
      <c r="D1864" s="160"/>
      <c r="E1864" s="53"/>
      <c r="F1864" s="34"/>
      <c r="G1864" s="53"/>
    </row>
    <row r="1865" spans="1:7" ht="16.5">
      <c r="A1865" s="53"/>
      <c r="B1865" s="90"/>
      <c r="C1865" s="34"/>
      <c r="D1865" s="160"/>
      <c r="E1865" s="53"/>
      <c r="F1865" s="34"/>
      <c r="G1865" s="53"/>
    </row>
    <row r="1866" spans="1:7" ht="16.5">
      <c r="A1866" s="53"/>
      <c r="B1866" s="90"/>
      <c r="C1866" s="34"/>
      <c r="D1866" s="160"/>
      <c r="E1866" s="53"/>
      <c r="F1866" s="34"/>
      <c r="G1866" s="53"/>
    </row>
    <row r="1867" spans="1:7" ht="16.5">
      <c r="A1867" s="53"/>
      <c r="B1867" s="90"/>
      <c r="C1867" s="34"/>
      <c r="D1867" s="160"/>
      <c r="E1867" s="53"/>
      <c r="F1867" s="34"/>
      <c r="G1867" s="53"/>
    </row>
    <row r="1868" spans="1:7" ht="16.5">
      <c r="A1868" s="53"/>
      <c r="B1868" s="90"/>
      <c r="C1868" s="34"/>
      <c r="D1868" s="160"/>
      <c r="E1868" s="53"/>
      <c r="F1868" s="34"/>
      <c r="G1868" s="53"/>
    </row>
    <row r="1869" spans="1:7" ht="16.5">
      <c r="A1869" s="53"/>
      <c r="B1869" s="90"/>
      <c r="C1869" s="34"/>
      <c r="D1869" s="160"/>
      <c r="E1869" s="53"/>
      <c r="F1869" s="34"/>
      <c r="G1869" s="53"/>
    </row>
    <row r="1870" spans="1:7" ht="16.5">
      <c r="A1870" s="53"/>
      <c r="B1870" s="90"/>
      <c r="C1870" s="34"/>
      <c r="D1870" s="160"/>
      <c r="E1870" s="53"/>
      <c r="F1870" s="34"/>
      <c r="G1870" s="53"/>
    </row>
    <row r="1871" spans="1:7" ht="16.5">
      <c r="A1871" s="53"/>
      <c r="B1871" s="90"/>
      <c r="C1871" s="34"/>
      <c r="D1871" s="160"/>
      <c r="E1871" s="53"/>
      <c r="F1871" s="34"/>
      <c r="G1871" s="53"/>
    </row>
    <row r="1872" spans="1:7" ht="16.5">
      <c r="A1872" s="53"/>
      <c r="B1872" s="90"/>
      <c r="C1872" s="34"/>
      <c r="D1872" s="160"/>
      <c r="E1872" s="53"/>
      <c r="F1872" s="34"/>
      <c r="G1872" s="53"/>
    </row>
    <row r="1873" spans="1:7" ht="16.5">
      <c r="A1873" s="53"/>
      <c r="B1873" s="90"/>
      <c r="C1873" s="34"/>
      <c r="D1873" s="160"/>
      <c r="E1873" s="53"/>
      <c r="F1873" s="34"/>
      <c r="G1873" s="53"/>
    </row>
    <row r="1874" spans="1:7" ht="16.5">
      <c r="A1874" s="53"/>
      <c r="B1874" s="90"/>
      <c r="C1874" s="34"/>
      <c r="D1874" s="160"/>
      <c r="E1874" s="53"/>
      <c r="F1874" s="34"/>
      <c r="G1874" s="53"/>
    </row>
    <row r="1875" spans="1:7" ht="16.5">
      <c r="A1875" s="53"/>
      <c r="B1875" s="90"/>
      <c r="C1875" s="34"/>
      <c r="D1875" s="160"/>
      <c r="E1875" s="53"/>
      <c r="F1875" s="34"/>
      <c r="G1875" s="53"/>
    </row>
    <row r="1876" spans="1:7" ht="16.5">
      <c r="A1876" s="53"/>
      <c r="B1876" s="90"/>
      <c r="C1876" s="34"/>
      <c r="D1876" s="160"/>
      <c r="E1876" s="53"/>
      <c r="F1876" s="34"/>
      <c r="G1876" s="53"/>
    </row>
    <row r="1877" spans="1:7" ht="16.5">
      <c r="A1877" s="53"/>
      <c r="B1877" s="90"/>
      <c r="C1877" s="34"/>
      <c r="D1877" s="160"/>
      <c r="E1877" s="53"/>
      <c r="F1877" s="34"/>
      <c r="G1877" s="53"/>
    </row>
    <row r="1878" spans="1:7" ht="16.5">
      <c r="A1878" s="53"/>
      <c r="B1878" s="90"/>
      <c r="C1878" s="34"/>
      <c r="D1878" s="160"/>
      <c r="E1878" s="53"/>
      <c r="F1878" s="34"/>
      <c r="G1878" s="53"/>
    </row>
    <row r="1879" spans="1:7" ht="16.5">
      <c r="A1879" s="53"/>
      <c r="B1879" s="90"/>
      <c r="C1879" s="34"/>
      <c r="D1879" s="160"/>
      <c r="E1879" s="53"/>
      <c r="F1879" s="34"/>
      <c r="G1879" s="53"/>
    </row>
    <row r="1880" spans="1:7" ht="16.5">
      <c r="A1880" s="53"/>
      <c r="B1880" s="90"/>
      <c r="C1880" s="34"/>
      <c r="D1880" s="160"/>
      <c r="E1880" s="53"/>
      <c r="F1880" s="34"/>
      <c r="G1880" s="53"/>
    </row>
    <row r="1881" spans="1:7" ht="16.5">
      <c r="A1881" s="53"/>
      <c r="B1881" s="90"/>
      <c r="C1881" s="34"/>
      <c r="D1881" s="160"/>
      <c r="E1881" s="53"/>
      <c r="F1881" s="34"/>
      <c r="G1881" s="53"/>
    </row>
    <row r="1882" spans="1:7" ht="16.5">
      <c r="A1882" s="53"/>
      <c r="B1882" s="90"/>
      <c r="C1882" s="34"/>
      <c r="D1882" s="160"/>
      <c r="E1882" s="53"/>
      <c r="F1882" s="34"/>
      <c r="G1882" s="53"/>
    </row>
    <row r="1883" spans="1:7" ht="16.5">
      <c r="A1883" s="53"/>
      <c r="B1883" s="90"/>
      <c r="C1883" s="34"/>
      <c r="D1883" s="160"/>
      <c r="E1883" s="53"/>
      <c r="F1883" s="34"/>
      <c r="G1883" s="53"/>
    </row>
    <row r="1884" spans="1:7" ht="16.5">
      <c r="A1884" s="53"/>
      <c r="B1884" s="90"/>
      <c r="C1884" s="34"/>
      <c r="D1884" s="160"/>
      <c r="E1884" s="53"/>
      <c r="F1884" s="34"/>
      <c r="G1884" s="53"/>
    </row>
    <row r="1885" spans="1:7" ht="16.5">
      <c r="A1885" s="53"/>
      <c r="B1885" s="90"/>
      <c r="C1885" s="34"/>
      <c r="D1885" s="160"/>
      <c r="E1885" s="53"/>
      <c r="F1885" s="34"/>
      <c r="G1885" s="53"/>
    </row>
    <row r="1886" spans="1:7" ht="16.5">
      <c r="A1886" s="53"/>
      <c r="B1886" s="90"/>
      <c r="C1886" s="34"/>
      <c r="D1886" s="160"/>
      <c r="E1886" s="53"/>
      <c r="F1886" s="34"/>
      <c r="G1886" s="53"/>
    </row>
    <row r="1887" spans="1:7" ht="16.5">
      <c r="A1887" s="53"/>
      <c r="B1887" s="90"/>
      <c r="C1887" s="34"/>
      <c r="D1887" s="160"/>
      <c r="E1887" s="53"/>
      <c r="F1887" s="34"/>
      <c r="G1887" s="53"/>
    </row>
    <row r="1888" spans="1:7" ht="16.5">
      <c r="A1888" s="53"/>
      <c r="B1888" s="90"/>
      <c r="C1888" s="34"/>
      <c r="D1888" s="160"/>
      <c r="E1888" s="53"/>
      <c r="F1888" s="34"/>
      <c r="G1888" s="53"/>
    </row>
    <row r="1889" spans="1:9" ht="16.5">
      <c r="A1889" s="53"/>
      <c r="B1889" s="90"/>
      <c r="C1889" s="34"/>
      <c r="D1889" s="160"/>
      <c r="E1889" s="53"/>
      <c r="F1889" s="34"/>
      <c r="G1889" s="53"/>
    </row>
    <row r="1890" spans="1:9" ht="16.5">
      <c r="A1890" s="53"/>
      <c r="B1890" s="90"/>
      <c r="C1890" s="34"/>
      <c r="D1890" s="160"/>
      <c r="E1890" s="53"/>
      <c r="F1890" s="34"/>
      <c r="G1890" s="53"/>
    </row>
    <row r="1891" spans="1:9" ht="16.5">
      <c r="A1891" s="53"/>
      <c r="B1891" s="90"/>
      <c r="C1891" s="34"/>
      <c r="D1891" s="160"/>
      <c r="E1891" s="53"/>
      <c r="F1891" s="34"/>
      <c r="G1891" s="53"/>
    </row>
    <row r="1892" spans="1:9" ht="16.5">
      <c r="A1892" s="53"/>
      <c r="B1892" s="90"/>
      <c r="C1892" s="34"/>
      <c r="D1892" s="160"/>
      <c r="E1892" s="53"/>
      <c r="F1892" s="34"/>
      <c r="G1892" s="53"/>
    </row>
    <row r="1893" spans="1:9" ht="16.5">
      <c r="A1893" s="53"/>
      <c r="B1893" s="90"/>
      <c r="C1893" s="34"/>
      <c r="D1893" s="160"/>
      <c r="E1893" s="53"/>
      <c r="F1893" s="34"/>
      <c r="G1893" s="53"/>
    </row>
    <row r="1894" spans="1:9" ht="16.5">
      <c r="A1894" s="53"/>
      <c r="B1894" s="90"/>
      <c r="C1894" s="34"/>
      <c r="D1894" s="160"/>
      <c r="E1894" s="53"/>
      <c r="F1894" s="34"/>
      <c r="G1894" s="53"/>
    </row>
    <row r="1895" spans="1:9" ht="16.5">
      <c r="A1895" s="53"/>
      <c r="B1895" s="90"/>
      <c r="C1895" s="34"/>
      <c r="D1895" s="160"/>
      <c r="E1895" s="53"/>
      <c r="F1895" s="34"/>
      <c r="G1895" s="53"/>
    </row>
    <row r="1896" spans="1:9" ht="16.5">
      <c r="A1896" s="53"/>
      <c r="B1896" s="90"/>
      <c r="C1896" s="34"/>
      <c r="D1896" s="160"/>
      <c r="E1896" s="53"/>
      <c r="F1896" s="34"/>
      <c r="G1896" s="53"/>
    </row>
    <row r="1897" spans="1:9" ht="16.5">
      <c r="A1897" s="53"/>
      <c r="B1897" s="90"/>
      <c r="C1897" s="34"/>
      <c r="D1897" s="160"/>
      <c r="E1897" s="53"/>
      <c r="F1897" s="34"/>
      <c r="G1897" s="53"/>
    </row>
    <row r="1898" spans="1:9" ht="16.5">
      <c r="A1898" s="53"/>
      <c r="B1898" s="90"/>
      <c r="C1898" s="34"/>
      <c r="D1898" s="160"/>
      <c r="E1898" s="53"/>
      <c r="F1898" s="34"/>
      <c r="G1898" s="53"/>
      <c r="I1898" s="163"/>
    </row>
    <row r="1899" spans="1:9" ht="16.5">
      <c r="A1899" s="53"/>
      <c r="B1899" s="90"/>
      <c r="C1899" s="34"/>
      <c r="D1899" s="160"/>
      <c r="E1899" s="53"/>
      <c r="F1899" s="34"/>
      <c r="G1899" s="53"/>
      <c r="I1899" s="163"/>
    </row>
    <row r="1900" spans="1:9" ht="16.5">
      <c r="A1900" s="53"/>
      <c r="B1900" s="90"/>
      <c r="C1900" s="34"/>
      <c r="D1900" s="160"/>
      <c r="E1900" s="53"/>
      <c r="F1900" s="34"/>
      <c r="G1900" s="53"/>
      <c r="I1900" s="163"/>
    </row>
    <row r="1901" spans="1:9" ht="16.5">
      <c r="A1901" s="53"/>
      <c r="B1901" s="90"/>
      <c r="C1901" s="34"/>
      <c r="D1901" s="160"/>
      <c r="E1901" s="53"/>
      <c r="F1901" s="34"/>
      <c r="G1901" s="53"/>
      <c r="I1901" s="163"/>
    </row>
    <row r="1902" spans="1:9" ht="16.5">
      <c r="A1902" s="53"/>
      <c r="B1902" s="90"/>
      <c r="C1902" s="34"/>
      <c r="D1902" s="160"/>
      <c r="E1902" s="53"/>
      <c r="F1902" s="34"/>
      <c r="G1902" s="53"/>
      <c r="I1902" s="163"/>
    </row>
    <row r="1903" spans="1:9" ht="16.5">
      <c r="A1903" s="53"/>
      <c r="B1903" s="90"/>
      <c r="C1903" s="34"/>
      <c r="D1903" s="160"/>
      <c r="E1903" s="53"/>
      <c r="F1903" s="34"/>
      <c r="G1903" s="53"/>
      <c r="I1903" s="163"/>
    </row>
    <row r="1904" spans="1:9" ht="16.5">
      <c r="A1904" s="53"/>
      <c r="B1904" s="90"/>
      <c r="C1904" s="34"/>
      <c r="D1904" s="160"/>
      <c r="E1904" s="53"/>
      <c r="F1904" s="34"/>
      <c r="G1904" s="53"/>
      <c r="I1904" s="163"/>
    </row>
    <row r="1905" spans="1:9" ht="16.5">
      <c r="A1905" s="53"/>
      <c r="B1905" s="90"/>
      <c r="C1905" s="34"/>
      <c r="D1905" s="160"/>
      <c r="E1905" s="53"/>
      <c r="F1905" s="34"/>
      <c r="G1905" s="53"/>
      <c r="I1905" s="163"/>
    </row>
    <row r="1906" spans="1:9" ht="16.5">
      <c r="A1906" s="53"/>
      <c r="B1906" s="90"/>
      <c r="C1906" s="34"/>
      <c r="D1906" s="160"/>
      <c r="E1906" s="53"/>
      <c r="F1906" s="34"/>
      <c r="G1906" s="53"/>
      <c r="I1906" s="163"/>
    </row>
    <row r="1907" spans="1:9" ht="16.5">
      <c r="A1907" s="53"/>
      <c r="B1907" s="90"/>
      <c r="C1907" s="34"/>
      <c r="D1907" s="160"/>
      <c r="E1907" s="53"/>
      <c r="F1907" s="34"/>
      <c r="G1907" s="53"/>
      <c r="I1907" s="163"/>
    </row>
    <row r="1908" spans="1:9" ht="16.5">
      <c r="A1908" s="53"/>
      <c r="B1908" s="90"/>
      <c r="C1908" s="34"/>
      <c r="D1908" s="160"/>
      <c r="E1908" s="53"/>
      <c r="F1908" s="34"/>
      <c r="G1908" s="53"/>
      <c r="I1908" s="163"/>
    </row>
    <row r="1909" spans="1:9" ht="16.5">
      <c r="A1909" s="53"/>
      <c r="B1909" s="90"/>
      <c r="C1909" s="34"/>
      <c r="D1909" s="160"/>
      <c r="E1909" s="53"/>
      <c r="F1909" s="34"/>
      <c r="G1909" s="53"/>
      <c r="I1909" s="163"/>
    </row>
    <row r="1910" spans="1:9" ht="16.5">
      <c r="A1910" s="53"/>
      <c r="B1910" s="90"/>
      <c r="C1910" s="34"/>
      <c r="D1910" s="160"/>
      <c r="E1910" s="53"/>
      <c r="F1910" s="34"/>
      <c r="G1910" s="53"/>
      <c r="I1910" s="163"/>
    </row>
    <row r="1911" spans="1:9" ht="16.5">
      <c r="A1911" s="53"/>
      <c r="B1911" s="90"/>
      <c r="C1911" s="34"/>
      <c r="D1911" s="160"/>
      <c r="E1911" s="53"/>
      <c r="F1911" s="34"/>
      <c r="G1911" s="53"/>
      <c r="I1911" s="163"/>
    </row>
    <row r="1912" spans="1:9" ht="16.5">
      <c r="A1912" s="53"/>
      <c r="B1912" s="90"/>
      <c r="C1912" s="34"/>
      <c r="D1912" s="160"/>
      <c r="E1912" s="53"/>
      <c r="F1912" s="34"/>
      <c r="G1912" s="53"/>
      <c r="I1912" s="163"/>
    </row>
    <row r="1913" spans="1:9" ht="16.5">
      <c r="A1913" s="53"/>
      <c r="B1913" s="90"/>
      <c r="C1913" s="34"/>
      <c r="D1913" s="160"/>
      <c r="E1913" s="53"/>
      <c r="F1913" s="34"/>
      <c r="G1913" s="53"/>
      <c r="I1913" s="163"/>
    </row>
    <row r="1914" spans="1:9" ht="16.5">
      <c r="A1914" s="53"/>
      <c r="B1914" s="90"/>
      <c r="C1914" s="34"/>
      <c r="D1914" s="160"/>
      <c r="E1914" s="53"/>
      <c r="F1914" s="34"/>
      <c r="G1914" s="53"/>
      <c r="I1914" s="163"/>
    </row>
    <row r="1915" spans="1:9" ht="16.5">
      <c r="A1915" s="53"/>
      <c r="B1915" s="90"/>
      <c r="C1915" s="34"/>
      <c r="D1915" s="160"/>
      <c r="E1915" s="53"/>
      <c r="F1915" s="34"/>
      <c r="G1915" s="53"/>
      <c r="I1915" s="163"/>
    </row>
    <row r="1916" spans="1:9" ht="16.5">
      <c r="A1916" s="53"/>
      <c r="B1916" s="90"/>
      <c r="C1916" s="34"/>
      <c r="D1916" s="160"/>
      <c r="E1916" s="53"/>
      <c r="F1916" s="34"/>
      <c r="G1916" s="53"/>
      <c r="I1916" s="163"/>
    </row>
    <row r="1917" spans="1:9" ht="16.5">
      <c r="A1917" s="53"/>
      <c r="B1917" s="90"/>
      <c r="C1917" s="34"/>
      <c r="D1917" s="160"/>
      <c r="E1917" s="53"/>
      <c r="F1917" s="34"/>
      <c r="G1917" s="53"/>
      <c r="I1917" s="163"/>
    </row>
    <row r="1918" spans="1:9" ht="16.5">
      <c r="A1918" s="53"/>
      <c r="B1918" s="90"/>
      <c r="C1918" s="34"/>
      <c r="D1918" s="160"/>
      <c r="E1918" s="53"/>
      <c r="F1918" s="34"/>
      <c r="G1918" s="53"/>
      <c r="I1918" s="163"/>
    </row>
    <row r="1919" spans="1:9" ht="16.5">
      <c r="A1919" s="53"/>
      <c r="B1919" s="90"/>
      <c r="C1919" s="34"/>
      <c r="D1919" s="160"/>
      <c r="E1919" s="53"/>
      <c r="F1919" s="34"/>
      <c r="G1919" s="53"/>
      <c r="I1919" s="163"/>
    </row>
    <row r="1920" spans="1:9" ht="16.5">
      <c r="A1920" s="53"/>
      <c r="B1920" s="90"/>
      <c r="C1920" s="34"/>
      <c r="D1920" s="160"/>
      <c r="E1920" s="53"/>
      <c r="F1920" s="34"/>
      <c r="G1920" s="53"/>
      <c r="I1920" s="163"/>
    </row>
    <row r="1921" spans="1:9" ht="16.5">
      <c r="A1921" s="53"/>
      <c r="B1921" s="90"/>
      <c r="C1921" s="34"/>
      <c r="D1921" s="160"/>
      <c r="E1921" s="53"/>
      <c r="F1921" s="34"/>
      <c r="G1921" s="53"/>
      <c r="I1921" s="163"/>
    </row>
    <row r="1922" spans="1:9" ht="16.5">
      <c r="A1922" s="53"/>
      <c r="B1922" s="90"/>
      <c r="C1922" s="34"/>
      <c r="D1922" s="160"/>
      <c r="E1922" s="53"/>
      <c r="F1922" s="34"/>
      <c r="G1922" s="53"/>
      <c r="I1922" s="163"/>
    </row>
    <row r="1923" spans="1:9" ht="16.5">
      <c r="A1923" s="53"/>
      <c r="B1923" s="90"/>
      <c r="C1923" s="34"/>
      <c r="D1923" s="160"/>
      <c r="E1923" s="53"/>
      <c r="F1923" s="34"/>
      <c r="G1923" s="53"/>
      <c r="I1923" s="163"/>
    </row>
    <row r="1924" spans="1:9" ht="16.5">
      <c r="A1924" s="53"/>
      <c r="B1924" s="90"/>
      <c r="C1924" s="34"/>
      <c r="D1924" s="160"/>
      <c r="E1924" s="53"/>
      <c r="F1924" s="34"/>
      <c r="G1924" s="53"/>
      <c r="I1924" s="163"/>
    </row>
    <row r="1925" spans="1:9" ht="16.5">
      <c r="A1925" s="53"/>
      <c r="B1925" s="90"/>
      <c r="C1925" s="34"/>
      <c r="D1925" s="160"/>
      <c r="E1925" s="53"/>
      <c r="F1925" s="34"/>
      <c r="G1925" s="53"/>
      <c r="I1925" s="163"/>
    </row>
    <row r="1926" spans="1:9" ht="16.5">
      <c r="A1926" s="53"/>
      <c r="B1926" s="90"/>
      <c r="C1926" s="34"/>
      <c r="D1926" s="160"/>
      <c r="E1926" s="53"/>
      <c r="F1926" s="34"/>
      <c r="G1926" s="53"/>
      <c r="I1926" s="163"/>
    </row>
    <row r="1927" spans="1:9" ht="16.5">
      <c r="A1927" s="53"/>
      <c r="B1927" s="90"/>
      <c r="C1927" s="34"/>
      <c r="D1927" s="160"/>
      <c r="E1927" s="53"/>
      <c r="F1927" s="34"/>
      <c r="G1927" s="53"/>
      <c r="I1927" s="163"/>
    </row>
    <row r="1928" spans="1:9" ht="16.5">
      <c r="A1928" s="53"/>
      <c r="B1928" s="90"/>
      <c r="C1928" s="34"/>
      <c r="D1928" s="160"/>
      <c r="E1928" s="53"/>
      <c r="F1928" s="34"/>
      <c r="G1928" s="53"/>
      <c r="I1928" s="163"/>
    </row>
    <row r="1929" spans="1:9" ht="16.5">
      <c r="A1929" s="53"/>
      <c r="B1929" s="90"/>
      <c r="C1929" s="34"/>
      <c r="D1929" s="160"/>
      <c r="E1929" s="53"/>
      <c r="F1929" s="34"/>
      <c r="G1929" s="53"/>
      <c r="I1929" s="163"/>
    </row>
    <row r="1930" spans="1:9" ht="16.5">
      <c r="A1930" s="53"/>
      <c r="B1930" s="90"/>
      <c r="C1930" s="34"/>
      <c r="D1930" s="160"/>
      <c r="E1930" s="53"/>
      <c r="F1930" s="34"/>
      <c r="G1930" s="53"/>
      <c r="I1930" s="163"/>
    </row>
    <row r="1931" spans="1:9" ht="16.5">
      <c r="A1931" s="53"/>
      <c r="B1931" s="90"/>
      <c r="C1931" s="34"/>
      <c r="D1931" s="160"/>
      <c r="E1931" s="53"/>
      <c r="F1931" s="34"/>
      <c r="G1931" s="53"/>
      <c r="I1931" s="163"/>
    </row>
    <row r="1932" spans="1:9" ht="16.5">
      <c r="A1932" s="53"/>
      <c r="B1932" s="90"/>
      <c r="C1932" s="34"/>
      <c r="D1932" s="160"/>
      <c r="E1932" s="53"/>
      <c r="F1932" s="34"/>
      <c r="G1932" s="53"/>
      <c r="I1932" s="163"/>
    </row>
    <row r="1933" spans="1:9" ht="16.5">
      <c r="A1933" s="53"/>
      <c r="B1933" s="90"/>
      <c r="C1933" s="34"/>
      <c r="D1933" s="160"/>
      <c r="E1933" s="53"/>
      <c r="F1933" s="34"/>
      <c r="G1933" s="53"/>
      <c r="I1933" s="163"/>
    </row>
    <row r="1934" spans="1:9" ht="16.5">
      <c r="A1934" s="53"/>
      <c r="B1934" s="90"/>
      <c r="C1934" s="34"/>
      <c r="D1934" s="160"/>
      <c r="E1934" s="53"/>
      <c r="F1934" s="34"/>
      <c r="G1934" s="53"/>
      <c r="I1934" s="163"/>
    </row>
    <row r="1935" spans="1:9" ht="16.5">
      <c r="A1935" s="53"/>
      <c r="B1935" s="90"/>
      <c r="C1935" s="34"/>
      <c r="D1935" s="160"/>
      <c r="E1935" s="53"/>
      <c r="F1935" s="34"/>
      <c r="G1935" s="53"/>
      <c r="I1935" s="163"/>
    </row>
    <row r="1936" spans="1:9" ht="16.5">
      <c r="A1936" s="53"/>
      <c r="B1936" s="90"/>
      <c r="C1936" s="34"/>
      <c r="D1936" s="160"/>
      <c r="E1936" s="53"/>
      <c r="F1936" s="34"/>
      <c r="G1936" s="53"/>
      <c r="I1936" s="163"/>
    </row>
    <row r="1937" spans="1:9" ht="16.5">
      <c r="A1937" s="53"/>
      <c r="B1937" s="90"/>
      <c r="C1937" s="34"/>
      <c r="D1937" s="160"/>
      <c r="E1937" s="53"/>
      <c r="F1937" s="34"/>
      <c r="G1937" s="53"/>
      <c r="I1937" s="163"/>
    </row>
    <row r="1938" spans="1:9" ht="16.5">
      <c r="A1938" s="53"/>
      <c r="B1938" s="90"/>
      <c r="C1938" s="34"/>
      <c r="D1938" s="160"/>
      <c r="E1938" s="53"/>
      <c r="F1938" s="34"/>
      <c r="G1938" s="53"/>
      <c r="I1938" s="163"/>
    </row>
    <row r="1939" spans="1:9" ht="16.5">
      <c r="A1939" s="53"/>
      <c r="B1939" s="90"/>
      <c r="C1939" s="34"/>
      <c r="D1939" s="160"/>
      <c r="E1939" s="53"/>
      <c r="F1939" s="34"/>
      <c r="G1939" s="53"/>
      <c r="I1939" s="163"/>
    </row>
    <row r="1940" spans="1:9" ht="16.5">
      <c r="A1940" s="53"/>
      <c r="B1940" s="90"/>
      <c r="C1940" s="34"/>
      <c r="D1940" s="160"/>
      <c r="E1940" s="53"/>
      <c r="F1940" s="34"/>
      <c r="G1940" s="53"/>
      <c r="I1940" s="163"/>
    </row>
    <row r="1941" spans="1:9" ht="16.5">
      <c r="A1941" s="53"/>
      <c r="B1941" s="90"/>
      <c r="C1941" s="34"/>
      <c r="D1941" s="160"/>
      <c r="E1941" s="53"/>
      <c r="F1941" s="34"/>
      <c r="G1941" s="53"/>
      <c r="I1941" s="163"/>
    </row>
    <row r="1942" spans="1:9" ht="16.5">
      <c r="A1942" s="53"/>
      <c r="B1942" s="90"/>
      <c r="C1942" s="34"/>
      <c r="D1942" s="160"/>
      <c r="E1942" s="53"/>
      <c r="F1942" s="34"/>
      <c r="G1942" s="53"/>
      <c r="I1942" s="163"/>
    </row>
    <row r="1943" spans="1:9" ht="16.5">
      <c r="A1943" s="53"/>
      <c r="B1943" s="90"/>
      <c r="C1943" s="34"/>
      <c r="D1943" s="160"/>
      <c r="E1943" s="53"/>
      <c r="F1943" s="34"/>
      <c r="G1943" s="53"/>
      <c r="I1943" s="163"/>
    </row>
    <row r="1944" spans="1:9" ht="16.5">
      <c r="A1944" s="53"/>
      <c r="B1944" s="90"/>
      <c r="C1944" s="34"/>
      <c r="D1944" s="160"/>
      <c r="E1944" s="53"/>
      <c r="F1944" s="34"/>
      <c r="G1944" s="53"/>
      <c r="I1944" s="163"/>
    </row>
    <row r="1945" spans="1:9" ht="16.5">
      <c r="A1945" s="53"/>
      <c r="B1945" s="90"/>
      <c r="C1945" s="34"/>
      <c r="D1945" s="160"/>
      <c r="E1945" s="53"/>
      <c r="F1945" s="34"/>
      <c r="G1945" s="53"/>
      <c r="I1945" s="163"/>
    </row>
    <row r="1946" spans="1:9" ht="16.5">
      <c r="A1946" s="53"/>
      <c r="B1946" s="90"/>
      <c r="C1946" s="34"/>
      <c r="D1946" s="160"/>
      <c r="E1946" s="53"/>
      <c r="F1946" s="34"/>
      <c r="G1946" s="53"/>
      <c r="I1946" s="163"/>
    </row>
    <row r="1947" spans="1:9" ht="16.5">
      <c r="A1947" s="53"/>
      <c r="B1947" s="90"/>
      <c r="C1947" s="34"/>
      <c r="D1947" s="160"/>
      <c r="E1947" s="53"/>
      <c r="F1947" s="34"/>
      <c r="G1947" s="53"/>
      <c r="I1947" s="163"/>
    </row>
    <row r="1948" spans="1:9" ht="16.5">
      <c r="A1948" s="53"/>
      <c r="B1948" s="90"/>
      <c r="C1948" s="34"/>
      <c r="D1948" s="160"/>
      <c r="E1948" s="53"/>
      <c r="F1948" s="34"/>
      <c r="G1948" s="53"/>
      <c r="I1948" s="163"/>
    </row>
    <row r="1949" spans="1:9" ht="16.5">
      <c r="A1949" s="53"/>
      <c r="B1949" s="90"/>
      <c r="C1949" s="34"/>
      <c r="D1949" s="160"/>
      <c r="E1949" s="53"/>
      <c r="F1949" s="34"/>
      <c r="G1949" s="53"/>
      <c r="I1949" s="163"/>
    </row>
    <row r="1950" spans="1:9" ht="16.5">
      <c r="A1950" s="53"/>
      <c r="B1950" s="90"/>
      <c r="C1950" s="34"/>
      <c r="D1950" s="160"/>
      <c r="E1950" s="53"/>
      <c r="F1950" s="34"/>
      <c r="G1950" s="53"/>
      <c r="I1950" s="163"/>
    </row>
    <row r="1951" spans="1:9" ht="16.5">
      <c r="A1951" s="53"/>
      <c r="B1951" s="90"/>
      <c r="C1951" s="34"/>
      <c r="D1951" s="160"/>
      <c r="E1951" s="53"/>
      <c r="F1951" s="34"/>
      <c r="G1951" s="53"/>
      <c r="I1951" s="163"/>
    </row>
    <row r="1952" spans="1:9" ht="16.5">
      <c r="A1952" s="53"/>
      <c r="B1952" s="90"/>
      <c r="C1952" s="34"/>
      <c r="D1952" s="160"/>
      <c r="E1952" s="53"/>
      <c r="F1952" s="34"/>
      <c r="G1952" s="53"/>
      <c r="I1952" s="163"/>
    </row>
    <row r="1953" spans="1:9" ht="16.5">
      <c r="A1953" s="53"/>
      <c r="B1953" s="90"/>
      <c r="C1953" s="34"/>
      <c r="D1953" s="160"/>
      <c r="E1953" s="53"/>
      <c r="F1953" s="34"/>
      <c r="G1953" s="53"/>
      <c r="I1953" s="163"/>
    </row>
    <row r="1954" spans="1:9" ht="16.5">
      <c r="A1954" s="53"/>
      <c r="B1954" s="90"/>
      <c r="C1954" s="34"/>
      <c r="D1954" s="160"/>
      <c r="E1954" s="53"/>
      <c r="F1954" s="34"/>
      <c r="G1954" s="53"/>
      <c r="I1954" s="163"/>
    </row>
    <row r="1955" spans="1:9" ht="16.5">
      <c r="A1955" s="53"/>
      <c r="B1955" s="90"/>
      <c r="C1955" s="34"/>
      <c r="D1955" s="160"/>
      <c r="E1955" s="53"/>
      <c r="F1955" s="34"/>
      <c r="G1955" s="53"/>
      <c r="I1955" s="163"/>
    </row>
    <row r="1956" spans="1:9" ht="16.5">
      <c r="A1956" s="53"/>
      <c r="B1956" s="90"/>
      <c r="C1956" s="34"/>
      <c r="D1956" s="160"/>
      <c r="E1956" s="53"/>
      <c r="F1956" s="34"/>
      <c r="G1956" s="53"/>
      <c r="I1956" s="163"/>
    </row>
    <row r="1957" spans="1:9" ht="16.5">
      <c r="A1957" s="53"/>
      <c r="B1957" s="90"/>
      <c r="C1957" s="34"/>
      <c r="D1957" s="160"/>
      <c r="E1957" s="53"/>
      <c r="F1957" s="34"/>
      <c r="G1957" s="53"/>
      <c r="I1957" s="163"/>
    </row>
    <row r="1958" spans="1:9" ht="16.5">
      <c r="A1958" s="53"/>
      <c r="B1958" s="90"/>
      <c r="C1958" s="34"/>
      <c r="D1958" s="160"/>
      <c r="E1958" s="53"/>
      <c r="F1958" s="34"/>
      <c r="G1958" s="53"/>
      <c r="I1958" s="163"/>
    </row>
    <row r="1959" spans="1:9" ht="16.5">
      <c r="A1959" s="53"/>
      <c r="B1959" s="90"/>
      <c r="C1959" s="34"/>
      <c r="D1959" s="160"/>
      <c r="E1959" s="53"/>
      <c r="F1959" s="34"/>
      <c r="G1959" s="53"/>
      <c r="I1959" s="163"/>
    </row>
    <row r="1960" spans="1:9" ht="16.5">
      <c r="A1960" s="53"/>
      <c r="B1960" s="90"/>
      <c r="C1960" s="34"/>
      <c r="D1960" s="160"/>
      <c r="E1960" s="53"/>
      <c r="F1960" s="34"/>
      <c r="G1960" s="53"/>
      <c r="I1960" s="163"/>
    </row>
    <row r="1961" spans="1:9" ht="16.5">
      <c r="A1961" s="53"/>
      <c r="B1961" s="90"/>
      <c r="C1961" s="34"/>
      <c r="D1961" s="160"/>
      <c r="E1961" s="53"/>
      <c r="F1961" s="34"/>
      <c r="G1961" s="53"/>
      <c r="I1961" s="163"/>
    </row>
    <row r="1962" spans="1:9" ht="16.5">
      <c r="A1962" s="53"/>
      <c r="B1962" s="90"/>
      <c r="C1962" s="34"/>
      <c r="D1962" s="160"/>
      <c r="E1962" s="53"/>
      <c r="F1962" s="34"/>
      <c r="G1962" s="53"/>
      <c r="I1962" s="163"/>
    </row>
    <row r="1963" spans="1:9" ht="16.5">
      <c r="A1963" s="53"/>
      <c r="B1963" s="90"/>
      <c r="C1963" s="34"/>
      <c r="D1963" s="160"/>
      <c r="E1963" s="53"/>
      <c r="F1963" s="34"/>
      <c r="G1963" s="53"/>
    </row>
    <row r="1964" spans="1:9" ht="16.5">
      <c r="A1964" s="53"/>
      <c r="B1964" s="90"/>
      <c r="C1964" s="34"/>
      <c r="D1964" s="160"/>
      <c r="E1964" s="53"/>
      <c r="F1964" s="34"/>
      <c r="G1964" s="53"/>
    </row>
    <row r="1965" spans="1:9" ht="16.5">
      <c r="A1965" s="53"/>
      <c r="B1965" s="90"/>
      <c r="C1965" s="34"/>
      <c r="D1965" s="160"/>
      <c r="E1965" s="53"/>
      <c r="F1965" s="34"/>
      <c r="G1965" s="53"/>
    </row>
    <row r="1966" spans="1:9" ht="16.5">
      <c r="A1966" s="53"/>
      <c r="B1966" s="90"/>
      <c r="C1966" s="34"/>
      <c r="D1966" s="160"/>
      <c r="E1966" s="53"/>
      <c r="F1966" s="34"/>
      <c r="G1966" s="53"/>
    </row>
    <row r="1967" spans="1:9" ht="16.5">
      <c r="A1967" s="53"/>
      <c r="B1967" s="90"/>
      <c r="C1967" s="34"/>
      <c r="D1967" s="160"/>
      <c r="E1967" s="53"/>
      <c r="F1967" s="34"/>
      <c r="G1967" s="53"/>
    </row>
    <row r="1968" spans="1:9" ht="16.5">
      <c r="A1968" s="53"/>
      <c r="B1968" s="90"/>
      <c r="C1968" s="34"/>
      <c r="D1968" s="160"/>
      <c r="E1968" s="53"/>
      <c r="F1968" s="34"/>
      <c r="G1968" s="53"/>
    </row>
    <row r="1969" spans="1:7" ht="16.5">
      <c r="A1969" s="53"/>
      <c r="B1969" s="90"/>
      <c r="C1969" s="34"/>
      <c r="D1969" s="160"/>
      <c r="E1969" s="53"/>
      <c r="F1969" s="34"/>
      <c r="G1969" s="53"/>
    </row>
    <row r="1970" spans="1:7" ht="16.5">
      <c r="A1970" s="53"/>
      <c r="B1970" s="90"/>
      <c r="C1970" s="34"/>
      <c r="D1970" s="160"/>
      <c r="E1970" s="53"/>
      <c r="F1970" s="34"/>
      <c r="G1970" s="53"/>
    </row>
    <row r="1971" spans="1:7" ht="16.5">
      <c r="A1971" s="53"/>
      <c r="B1971" s="90"/>
      <c r="C1971" s="34"/>
      <c r="D1971" s="160"/>
      <c r="E1971" s="53"/>
      <c r="F1971" s="34"/>
      <c r="G1971" s="53"/>
    </row>
    <row r="1972" spans="1:7" ht="16.5">
      <c r="A1972" s="53"/>
      <c r="B1972" s="90"/>
      <c r="C1972" s="34"/>
      <c r="D1972" s="160"/>
      <c r="E1972" s="53"/>
      <c r="F1972" s="34"/>
      <c r="G1972" s="53"/>
    </row>
    <row r="1973" spans="1:7" ht="16.5">
      <c r="A1973" s="53"/>
      <c r="B1973" s="90"/>
      <c r="C1973" s="34"/>
      <c r="D1973" s="160"/>
      <c r="E1973" s="53"/>
      <c r="F1973" s="34"/>
      <c r="G1973" s="53"/>
    </row>
    <row r="1974" spans="1:7" ht="16.5">
      <c r="A1974" s="53"/>
      <c r="B1974" s="90"/>
      <c r="C1974" s="34"/>
      <c r="D1974" s="160"/>
      <c r="E1974" s="53"/>
      <c r="F1974" s="34"/>
      <c r="G1974" s="53"/>
    </row>
    <row r="1975" spans="1:7" ht="16.5">
      <c r="A1975" s="53"/>
      <c r="B1975" s="90"/>
      <c r="C1975" s="34"/>
      <c r="D1975" s="160"/>
      <c r="E1975" s="53"/>
      <c r="F1975" s="34"/>
      <c r="G1975" s="53"/>
    </row>
    <row r="1976" spans="1:7" ht="16.5">
      <c r="A1976" s="53"/>
      <c r="B1976" s="90"/>
      <c r="C1976" s="34"/>
      <c r="D1976" s="160"/>
      <c r="E1976" s="53"/>
      <c r="F1976" s="34"/>
      <c r="G1976" s="53"/>
    </row>
    <row r="1977" spans="1:7" ht="16.5">
      <c r="A1977" s="53"/>
      <c r="B1977" s="90"/>
      <c r="C1977" s="34"/>
      <c r="D1977" s="160"/>
      <c r="E1977" s="53"/>
      <c r="F1977" s="34"/>
      <c r="G1977" s="53"/>
    </row>
    <row r="1978" spans="1:7" ht="16.5">
      <c r="A1978" s="53"/>
      <c r="B1978" s="90"/>
      <c r="C1978" s="34"/>
      <c r="D1978" s="160"/>
      <c r="E1978" s="53"/>
      <c r="F1978" s="34"/>
      <c r="G1978" s="53"/>
    </row>
    <row r="1979" spans="1:7" ht="16.5">
      <c r="A1979" s="53"/>
      <c r="B1979" s="90"/>
      <c r="C1979" s="34"/>
      <c r="D1979" s="160"/>
      <c r="E1979" s="53"/>
      <c r="F1979" s="34"/>
      <c r="G1979" s="53"/>
    </row>
    <row r="1980" spans="1:7" ht="16.5">
      <c r="A1980" s="53"/>
      <c r="B1980" s="90"/>
      <c r="C1980" s="34"/>
      <c r="D1980" s="160"/>
      <c r="E1980" s="53"/>
      <c r="F1980" s="34"/>
      <c r="G1980" s="53"/>
    </row>
    <row r="1981" spans="1:7" ht="16.5">
      <c r="A1981" s="53"/>
      <c r="B1981" s="90"/>
      <c r="C1981" s="34"/>
      <c r="D1981" s="160"/>
      <c r="E1981" s="53"/>
      <c r="F1981" s="34"/>
      <c r="G1981" s="53"/>
    </row>
    <row r="1982" spans="1:7" ht="16.5">
      <c r="A1982" s="53"/>
      <c r="B1982" s="90"/>
      <c r="C1982" s="34"/>
      <c r="D1982" s="160"/>
      <c r="E1982" s="53"/>
      <c r="F1982" s="34"/>
      <c r="G1982" s="53"/>
    </row>
    <row r="1983" spans="1:7" ht="16.5">
      <c r="A1983" s="53"/>
      <c r="B1983" s="90"/>
      <c r="C1983" s="34"/>
      <c r="D1983" s="160"/>
      <c r="E1983" s="53"/>
      <c r="F1983" s="34"/>
      <c r="G1983" s="53"/>
    </row>
    <row r="1984" spans="1:7" ht="16.5">
      <c r="A1984" s="53"/>
      <c r="B1984" s="90"/>
      <c r="C1984" s="34"/>
      <c r="D1984" s="160"/>
      <c r="E1984" s="53"/>
      <c r="F1984" s="34"/>
      <c r="G1984" s="53"/>
    </row>
    <row r="1985" spans="1:7" ht="16.5">
      <c r="A1985" s="53"/>
      <c r="B1985" s="90"/>
      <c r="C1985" s="34"/>
      <c r="D1985" s="160"/>
      <c r="E1985" s="53"/>
      <c r="F1985" s="34"/>
      <c r="G1985" s="53"/>
    </row>
    <row r="1986" spans="1:7" ht="16.5">
      <c r="A1986" s="53"/>
      <c r="B1986" s="90"/>
      <c r="C1986" s="34"/>
      <c r="D1986" s="160"/>
      <c r="E1986" s="53"/>
      <c r="F1986" s="34"/>
      <c r="G1986" s="53"/>
    </row>
    <row r="1987" spans="1:7" ht="16.5">
      <c r="A1987" s="53"/>
      <c r="B1987" s="90"/>
      <c r="C1987" s="34"/>
      <c r="D1987" s="160"/>
      <c r="E1987" s="53"/>
      <c r="F1987" s="34"/>
      <c r="G1987" s="53"/>
    </row>
    <row r="1988" spans="1:7" ht="16.5">
      <c r="A1988" s="53"/>
      <c r="B1988" s="90"/>
      <c r="C1988" s="34"/>
      <c r="D1988" s="160"/>
      <c r="E1988" s="53"/>
      <c r="F1988" s="34"/>
      <c r="G1988" s="53"/>
    </row>
    <row r="1989" spans="1:7" ht="16.5">
      <c r="A1989" s="53"/>
      <c r="B1989" s="90"/>
      <c r="C1989" s="34"/>
      <c r="D1989" s="160"/>
      <c r="E1989" s="53"/>
      <c r="F1989" s="34"/>
      <c r="G1989" s="53"/>
    </row>
    <row r="1990" spans="1:7" ht="16.5">
      <c r="A1990" s="53"/>
      <c r="B1990" s="90"/>
      <c r="C1990" s="34"/>
      <c r="D1990" s="160"/>
      <c r="E1990" s="53"/>
      <c r="F1990" s="34"/>
      <c r="G1990" s="53"/>
    </row>
    <row r="1991" spans="1:7" ht="16.5">
      <c r="A1991" s="53"/>
      <c r="B1991" s="90"/>
      <c r="C1991" s="34"/>
      <c r="D1991" s="160"/>
      <c r="E1991" s="53"/>
      <c r="F1991" s="34"/>
      <c r="G1991" s="53"/>
    </row>
    <row r="1992" spans="1:7" ht="16.5">
      <c r="A1992" s="53"/>
      <c r="B1992" s="90"/>
      <c r="C1992" s="34"/>
      <c r="D1992" s="160"/>
      <c r="E1992" s="53"/>
      <c r="F1992" s="34"/>
      <c r="G1992" s="53"/>
    </row>
    <row r="1993" spans="1:7" ht="16.5">
      <c r="A1993" s="53"/>
      <c r="B1993" s="90"/>
      <c r="C1993" s="34"/>
      <c r="D1993" s="160"/>
      <c r="E1993" s="53"/>
      <c r="F1993" s="34"/>
      <c r="G1993" s="53"/>
    </row>
    <row r="1994" spans="1:7" ht="16.5">
      <c r="A1994" s="53"/>
      <c r="B1994" s="90"/>
      <c r="C1994" s="34"/>
      <c r="D1994" s="160"/>
      <c r="E1994" s="53"/>
      <c r="F1994" s="34"/>
      <c r="G1994" s="53"/>
    </row>
    <row r="1995" spans="1:7" ht="16.5">
      <c r="A1995" s="53"/>
      <c r="B1995" s="90"/>
      <c r="C1995" s="34"/>
      <c r="D1995" s="160"/>
      <c r="E1995" s="53"/>
      <c r="F1995" s="34"/>
      <c r="G1995" s="53"/>
    </row>
    <row r="1996" spans="1:7" ht="16.5">
      <c r="A1996" s="53"/>
      <c r="B1996" s="90"/>
      <c r="C1996" s="34"/>
      <c r="D1996" s="160"/>
      <c r="E1996" s="53"/>
      <c r="F1996" s="34"/>
      <c r="G1996" s="53"/>
    </row>
    <row r="1997" spans="1:7" ht="16.5">
      <c r="A1997" s="53"/>
      <c r="B1997" s="90"/>
      <c r="C1997" s="34"/>
      <c r="D1997" s="160"/>
      <c r="E1997" s="53"/>
      <c r="F1997" s="34"/>
      <c r="G1997" s="53"/>
    </row>
    <row r="1998" spans="1:7" ht="16.5">
      <c r="A1998" s="53"/>
      <c r="B1998" s="90"/>
      <c r="C1998" s="34"/>
      <c r="D1998" s="160"/>
      <c r="E1998" s="53"/>
      <c r="F1998" s="34"/>
      <c r="G1998" s="53"/>
    </row>
    <row r="1999" spans="1:7" ht="16.5">
      <c r="A1999" s="53"/>
      <c r="B1999" s="90"/>
      <c r="C1999" s="34"/>
      <c r="D1999" s="160"/>
      <c r="E1999" s="53"/>
      <c r="F1999" s="34"/>
      <c r="G1999" s="53"/>
    </row>
    <row r="2000" spans="1:7" ht="16.5">
      <c r="A2000" s="53"/>
      <c r="B2000" s="90"/>
      <c r="C2000" s="34"/>
      <c r="D2000" s="160"/>
      <c r="E2000" s="53"/>
      <c r="F2000" s="34"/>
      <c r="G2000" s="53"/>
    </row>
    <row r="2001" spans="1:7" ht="16.5">
      <c r="A2001" s="53"/>
      <c r="B2001" s="90"/>
      <c r="C2001" s="34"/>
      <c r="D2001" s="160"/>
      <c r="E2001" s="53"/>
      <c r="F2001" s="34"/>
      <c r="G2001" s="53"/>
    </row>
    <row r="2002" spans="1:7" ht="16.5">
      <c r="A2002" s="53"/>
      <c r="B2002" s="90"/>
      <c r="C2002" s="34"/>
      <c r="D2002" s="160"/>
      <c r="E2002" s="53"/>
      <c r="F2002" s="34"/>
      <c r="G2002" s="53"/>
    </row>
    <row r="2003" spans="1:7" ht="16.5">
      <c r="A2003" s="53"/>
      <c r="B2003" s="90"/>
      <c r="C2003" s="34"/>
      <c r="D2003" s="160"/>
      <c r="E2003" s="53"/>
      <c r="F2003" s="34"/>
      <c r="G2003" s="53"/>
    </row>
    <row r="2004" spans="1:7" ht="16.5">
      <c r="A2004" s="53"/>
      <c r="B2004" s="90"/>
      <c r="C2004" s="34"/>
      <c r="D2004" s="160"/>
      <c r="E2004" s="53"/>
      <c r="F2004" s="34"/>
      <c r="G2004" s="53"/>
    </row>
    <row r="2005" spans="1:7" ht="16.5">
      <c r="A2005" s="53"/>
      <c r="B2005" s="90"/>
      <c r="C2005" s="34"/>
      <c r="D2005" s="160"/>
      <c r="E2005" s="53"/>
      <c r="F2005" s="34"/>
      <c r="G2005" s="53"/>
    </row>
    <row r="2006" spans="1:7" ht="16.5">
      <c r="A2006" s="53"/>
      <c r="B2006" s="90"/>
      <c r="C2006" s="34"/>
      <c r="D2006" s="160"/>
      <c r="E2006" s="53"/>
      <c r="F2006" s="34"/>
      <c r="G2006" s="53"/>
    </row>
    <row r="2007" spans="1:7" ht="16.5">
      <c r="A2007" s="53"/>
      <c r="B2007" s="90"/>
      <c r="C2007" s="34"/>
      <c r="D2007" s="160"/>
      <c r="E2007" s="53"/>
      <c r="F2007" s="34"/>
      <c r="G2007" s="53"/>
    </row>
    <row r="2008" spans="1:7" ht="16.5">
      <c r="A2008" s="53"/>
      <c r="B2008" s="90"/>
      <c r="C2008" s="34"/>
      <c r="D2008" s="160"/>
      <c r="E2008" s="53"/>
      <c r="F2008" s="34"/>
      <c r="G2008" s="53"/>
    </row>
    <row r="2009" spans="1:7" ht="16.5">
      <c r="A2009" s="53"/>
      <c r="B2009" s="90"/>
      <c r="C2009" s="34"/>
      <c r="D2009" s="160"/>
      <c r="E2009" s="53"/>
      <c r="F2009" s="34"/>
      <c r="G2009" s="53"/>
    </row>
    <row r="2010" spans="1:7" ht="16.5">
      <c r="A2010" s="53"/>
      <c r="B2010" s="90"/>
      <c r="C2010" s="34"/>
      <c r="D2010" s="160"/>
      <c r="E2010" s="53"/>
      <c r="F2010" s="34"/>
      <c r="G2010" s="53"/>
    </row>
    <row r="2011" spans="1:7" ht="16.5">
      <c r="A2011" s="53"/>
      <c r="B2011" s="90"/>
      <c r="C2011" s="34"/>
      <c r="D2011" s="160"/>
      <c r="E2011" s="53"/>
      <c r="F2011" s="34"/>
      <c r="G2011" s="53"/>
    </row>
    <row r="2012" spans="1:7" ht="16.5">
      <c r="A2012" s="53"/>
      <c r="B2012" s="90"/>
      <c r="C2012" s="34"/>
      <c r="D2012" s="160"/>
      <c r="E2012" s="53"/>
      <c r="F2012" s="34"/>
      <c r="G2012" s="53"/>
    </row>
    <row r="2013" spans="1:7" ht="16.5">
      <c r="A2013" s="53"/>
      <c r="B2013" s="90"/>
      <c r="C2013" s="34"/>
      <c r="D2013" s="160"/>
      <c r="E2013" s="53"/>
      <c r="F2013" s="34"/>
      <c r="G2013" s="53"/>
    </row>
    <row r="2014" spans="1:7" ht="16.5">
      <c r="A2014" s="53"/>
      <c r="B2014" s="90"/>
      <c r="C2014" s="34"/>
      <c r="D2014" s="160"/>
      <c r="E2014" s="53"/>
      <c r="F2014" s="34"/>
      <c r="G2014" s="53"/>
    </row>
    <row r="2015" spans="1:7" ht="16.5">
      <c r="A2015" s="53"/>
      <c r="B2015" s="90"/>
      <c r="C2015" s="34"/>
      <c r="D2015" s="160"/>
      <c r="E2015" s="53"/>
      <c r="F2015" s="34"/>
      <c r="G2015" s="53"/>
    </row>
    <row r="2016" spans="1:7" ht="16.5">
      <c r="A2016" s="53"/>
      <c r="B2016" s="90"/>
      <c r="C2016" s="34"/>
      <c r="D2016" s="160"/>
      <c r="E2016" s="53"/>
      <c r="F2016" s="34"/>
      <c r="G2016" s="53"/>
    </row>
    <row r="2017" spans="1:7" ht="16.5">
      <c r="A2017" s="53"/>
      <c r="B2017" s="90"/>
      <c r="C2017" s="34"/>
      <c r="D2017" s="160"/>
      <c r="E2017" s="53"/>
      <c r="F2017" s="34"/>
      <c r="G2017" s="53"/>
    </row>
    <row r="2018" spans="1:7" ht="16.5">
      <c r="A2018" s="53"/>
      <c r="B2018" s="90"/>
      <c r="C2018" s="34"/>
      <c r="D2018" s="160"/>
      <c r="E2018" s="53"/>
      <c r="F2018" s="34"/>
      <c r="G2018" s="53"/>
    </row>
    <row r="2019" spans="1:7" ht="16.5">
      <c r="A2019" s="53"/>
      <c r="B2019" s="90"/>
      <c r="C2019" s="34"/>
      <c r="D2019" s="160"/>
      <c r="E2019" s="53"/>
      <c r="F2019" s="34"/>
      <c r="G2019" s="53"/>
    </row>
    <row r="2020" spans="1:7" ht="16.5">
      <c r="A2020" s="53"/>
      <c r="B2020" s="90"/>
      <c r="C2020" s="34"/>
      <c r="D2020" s="160"/>
      <c r="E2020" s="53"/>
      <c r="F2020" s="34"/>
      <c r="G2020" s="53"/>
    </row>
    <row r="2021" spans="1:7" ht="16.5">
      <c r="A2021" s="53"/>
      <c r="B2021" s="90"/>
      <c r="C2021" s="34"/>
      <c r="D2021" s="160"/>
      <c r="E2021" s="53"/>
      <c r="F2021" s="34"/>
      <c r="G2021" s="53"/>
    </row>
    <row r="2022" spans="1:7" ht="16.5">
      <c r="A2022" s="53"/>
      <c r="B2022" s="90"/>
      <c r="C2022" s="34"/>
      <c r="D2022" s="160"/>
      <c r="E2022" s="53"/>
      <c r="F2022" s="34"/>
      <c r="G2022" s="53"/>
    </row>
    <row r="2023" spans="1:7" ht="16.5">
      <c r="A2023" s="53"/>
      <c r="B2023" s="90"/>
      <c r="C2023" s="34"/>
      <c r="D2023" s="160"/>
      <c r="E2023" s="53"/>
      <c r="F2023" s="34"/>
      <c r="G2023" s="53"/>
    </row>
    <row r="2024" spans="1:7" ht="16.5">
      <c r="A2024" s="53"/>
      <c r="B2024" s="90"/>
      <c r="C2024" s="34"/>
      <c r="D2024" s="160"/>
      <c r="E2024" s="53"/>
      <c r="F2024" s="34"/>
      <c r="G2024" s="53"/>
    </row>
    <row r="2025" spans="1:7" ht="16.5">
      <c r="A2025" s="53"/>
      <c r="B2025" s="90"/>
      <c r="C2025" s="34"/>
      <c r="D2025" s="160"/>
      <c r="E2025" s="53"/>
      <c r="F2025" s="34"/>
      <c r="G2025" s="53"/>
    </row>
    <row r="2026" spans="1:7" ht="16.5">
      <c r="A2026" s="53"/>
      <c r="B2026" s="90"/>
      <c r="C2026" s="34"/>
      <c r="D2026" s="160"/>
      <c r="E2026" s="53"/>
      <c r="F2026" s="34"/>
      <c r="G2026" s="53"/>
    </row>
    <row r="2027" spans="1:7" ht="16.5">
      <c r="A2027" s="53"/>
      <c r="B2027" s="90"/>
      <c r="C2027" s="34"/>
      <c r="D2027" s="160"/>
      <c r="E2027" s="53"/>
      <c r="F2027" s="34"/>
      <c r="G2027" s="53"/>
    </row>
    <row r="2028" spans="1:7" ht="16.5">
      <c r="A2028" s="53"/>
      <c r="B2028" s="90"/>
      <c r="C2028" s="34"/>
      <c r="D2028" s="160"/>
      <c r="E2028" s="53"/>
      <c r="F2028" s="34"/>
      <c r="G2028" s="53"/>
    </row>
    <row r="2029" spans="1:7" ht="16.5">
      <c r="A2029" s="53"/>
      <c r="B2029" s="90"/>
      <c r="C2029" s="34"/>
      <c r="D2029" s="160"/>
      <c r="E2029" s="53"/>
      <c r="F2029" s="34"/>
      <c r="G2029" s="53"/>
    </row>
    <row r="2030" spans="1:7" ht="16.5">
      <c r="A2030" s="53"/>
      <c r="B2030" s="90"/>
      <c r="C2030" s="34"/>
      <c r="D2030" s="160"/>
      <c r="E2030" s="53"/>
      <c r="F2030" s="34"/>
      <c r="G2030" s="53"/>
    </row>
    <row r="2031" spans="1:7" ht="16.5">
      <c r="A2031" s="53"/>
      <c r="B2031" s="90"/>
      <c r="C2031" s="34"/>
      <c r="D2031" s="160"/>
      <c r="E2031" s="53"/>
      <c r="F2031" s="34"/>
      <c r="G2031" s="53"/>
    </row>
    <row r="2032" spans="1:7" ht="16.5">
      <c r="A2032" s="53"/>
      <c r="B2032" s="90"/>
      <c r="C2032" s="34"/>
      <c r="D2032" s="160"/>
      <c r="E2032" s="53"/>
      <c r="F2032" s="34"/>
      <c r="G2032" s="53"/>
    </row>
    <row r="2033" spans="1:7" ht="16.5">
      <c r="A2033" s="53"/>
      <c r="B2033" s="90"/>
      <c r="C2033" s="34"/>
      <c r="D2033" s="160"/>
      <c r="E2033" s="53"/>
      <c r="F2033" s="34"/>
      <c r="G2033" s="53"/>
    </row>
    <row r="2034" spans="1:7" ht="16.5">
      <c r="A2034" s="53"/>
      <c r="B2034" s="90"/>
      <c r="C2034" s="34"/>
      <c r="D2034" s="160"/>
      <c r="E2034" s="53"/>
      <c r="F2034" s="34"/>
      <c r="G2034" s="53"/>
    </row>
    <row r="2035" spans="1:7" ht="16.5">
      <c r="A2035" s="53"/>
      <c r="B2035" s="90"/>
      <c r="C2035" s="34"/>
      <c r="D2035" s="160"/>
      <c r="E2035" s="53"/>
      <c r="F2035" s="34"/>
      <c r="G2035" s="53"/>
    </row>
    <row r="2036" spans="1:7" ht="16.5">
      <c r="A2036" s="53"/>
      <c r="B2036" s="90"/>
      <c r="C2036" s="34"/>
      <c r="D2036" s="160"/>
      <c r="E2036" s="53"/>
      <c r="F2036" s="34"/>
      <c r="G2036" s="53"/>
    </row>
    <row r="2037" spans="1:7" ht="16.5">
      <c r="A2037" s="53"/>
      <c r="B2037" s="90"/>
      <c r="C2037" s="34"/>
      <c r="D2037" s="160"/>
      <c r="E2037" s="53"/>
      <c r="F2037" s="34"/>
      <c r="G2037" s="53"/>
    </row>
    <row r="2038" spans="1:7" ht="16.5">
      <c r="A2038" s="53"/>
      <c r="B2038" s="90"/>
      <c r="C2038" s="34"/>
      <c r="D2038" s="160"/>
      <c r="E2038" s="53"/>
      <c r="F2038" s="34"/>
      <c r="G2038" s="53"/>
    </row>
    <row r="2039" spans="1:7" ht="16.5">
      <c r="A2039" s="53"/>
      <c r="B2039" s="90"/>
      <c r="C2039" s="34"/>
      <c r="D2039" s="160"/>
      <c r="E2039" s="53"/>
      <c r="F2039" s="34"/>
      <c r="G2039" s="53"/>
    </row>
    <row r="2040" spans="1:7" ht="16.5">
      <c r="A2040" s="53"/>
      <c r="B2040" s="90"/>
      <c r="C2040" s="34"/>
      <c r="D2040" s="160"/>
      <c r="E2040" s="53"/>
      <c r="F2040" s="34"/>
      <c r="G2040" s="53"/>
    </row>
    <row r="2041" spans="1:7" ht="16.5">
      <c r="A2041" s="53"/>
      <c r="B2041" s="90"/>
      <c r="C2041" s="34"/>
      <c r="D2041" s="160"/>
      <c r="E2041" s="53"/>
      <c r="F2041" s="34"/>
      <c r="G2041" s="53"/>
    </row>
    <row r="2042" spans="1:7" ht="16.5">
      <c r="A2042" s="53"/>
      <c r="B2042" s="90"/>
      <c r="C2042" s="34"/>
      <c r="D2042" s="160"/>
      <c r="E2042" s="53"/>
      <c r="F2042" s="34"/>
      <c r="G2042" s="53"/>
    </row>
    <row r="2043" spans="1:7" ht="16.5">
      <c r="A2043" s="53"/>
      <c r="B2043" s="90"/>
      <c r="C2043" s="34"/>
      <c r="D2043" s="160"/>
      <c r="E2043" s="53"/>
      <c r="F2043" s="34"/>
      <c r="G2043" s="53"/>
    </row>
    <row r="2044" spans="1:7" ht="16.5">
      <c r="A2044" s="53"/>
      <c r="B2044" s="90"/>
      <c r="C2044" s="34"/>
      <c r="D2044" s="160"/>
      <c r="E2044" s="53"/>
      <c r="F2044" s="34"/>
      <c r="G2044" s="53"/>
    </row>
    <row r="2045" spans="1:7" ht="16.5">
      <c r="A2045" s="53"/>
      <c r="B2045" s="90"/>
      <c r="C2045" s="34"/>
      <c r="D2045" s="160"/>
      <c r="E2045" s="53"/>
      <c r="F2045" s="34"/>
      <c r="G2045" s="53"/>
    </row>
    <row r="2046" spans="1:7" ht="16.5">
      <c r="A2046" s="53"/>
      <c r="B2046" s="90"/>
      <c r="C2046" s="34"/>
      <c r="D2046" s="160"/>
      <c r="E2046" s="53"/>
      <c r="F2046" s="34"/>
      <c r="G2046" s="53"/>
    </row>
    <row r="2047" spans="1:7" ht="16.5">
      <c r="A2047" s="53"/>
      <c r="B2047" s="90"/>
      <c r="C2047" s="34"/>
      <c r="D2047" s="160"/>
      <c r="E2047" s="53"/>
      <c r="F2047" s="34"/>
      <c r="G2047" s="53"/>
    </row>
    <row r="2048" spans="1:7" ht="16.5">
      <c r="A2048" s="53"/>
      <c r="B2048" s="90"/>
      <c r="C2048" s="34"/>
      <c r="D2048" s="160"/>
      <c r="E2048" s="53"/>
      <c r="F2048" s="34"/>
      <c r="G2048" s="53"/>
    </row>
    <row r="2049" spans="1:7" ht="16.5">
      <c r="A2049" s="53"/>
      <c r="B2049" s="90"/>
      <c r="C2049" s="34"/>
      <c r="D2049" s="160"/>
      <c r="E2049" s="53"/>
      <c r="F2049" s="34"/>
      <c r="G2049" s="53"/>
    </row>
    <row r="2050" spans="1:7" ht="16.5">
      <c r="A2050" s="53"/>
      <c r="B2050" s="90"/>
      <c r="C2050" s="34"/>
      <c r="D2050" s="160"/>
      <c r="E2050" s="53"/>
      <c r="F2050" s="34"/>
      <c r="G2050" s="53"/>
    </row>
    <row r="2051" spans="1:7" ht="16.5">
      <c r="A2051" s="53"/>
      <c r="B2051" s="90"/>
      <c r="C2051" s="34"/>
      <c r="D2051" s="160"/>
      <c r="E2051" s="53"/>
      <c r="F2051" s="34"/>
      <c r="G2051" s="53"/>
    </row>
    <row r="2052" spans="1:7" ht="16.5">
      <c r="A2052" s="53"/>
      <c r="B2052" s="90"/>
      <c r="C2052" s="34"/>
      <c r="D2052" s="160"/>
      <c r="E2052" s="53"/>
      <c r="F2052" s="34"/>
      <c r="G2052" s="53"/>
    </row>
    <row r="2053" spans="1:7" ht="16.5">
      <c r="A2053" s="53"/>
      <c r="B2053" s="90"/>
      <c r="C2053" s="34"/>
      <c r="D2053" s="160"/>
      <c r="E2053" s="53"/>
      <c r="F2053" s="34"/>
      <c r="G2053" s="53"/>
    </row>
    <row r="2054" spans="1:7" ht="16.5">
      <c r="A2054" s="53"/>
      <c r="B2054" s="90"/>
      <c r="C2054" s="34"/>
      <c r="D2054" s="160"/>
      <c r="E2054" s="53"/>
      <c r="F2054" s="34"/>
      <c r="G2054" s="53"/>
    </row>
    <row r="2055" spans="1:7" ht="16.5">
      <c r="A2055" s="53"/>
      <c r="B2055" s="90"/>
      <c r="C2055" s="34"/>
      <c r="D2055" s="160"/>
      <c r="E2055" s="53"/>
      <c r="F2055" s="34"/>
      <c r="G2055" s="53"/>
    </row>
    <row r="2056" spans="1:7" ht="16.5">
      <c r="A2056" s="53"/>
      <c r="B2056" s="90"/>
      <c r="C2056" s="34"/>
      <c r="D2056" s="160"/>
      <c r="E2056" s="53"/>
      <c r="F2056" s="34"/>
      <c r="G2056" s="53"/>
    </row>
    <row r="2057" spans="1:7" ht="16.5">
      <c r="A2057" s="53"/>
      <c r="B2057" s="90"/>
      <c r="C2057" s="34"/>
      <c r="D2057" s="160"/>
      <c r="E2057" s="53"/>
      <c r="F2057" s="34"/>
      <c r="G2057" s="53"/>
    </row>
    <row r="2058" spans="1:7" ht="16.5">
      <c r="A2058" s="53"/>
      <c r="B2058" s="90"/>
      <c r="C2058" s="34"/>
      <c r="D2058" s="160"/>
      <c r="E2058" s="53"/>
      <c r="F2058" s="34"/>
      <c r="G2058" s="53"/>
    </row>
    <row r="2059" spans="1:7" ht="16.5">
      <c r="A2059" s="53"/>
      <c r="B2059" s="90"/>
      <c r="C2059" s="34"/>
      <c r="D2059" s="160"/>
      <c r="E2059" s="53"/>
      <c r="F2059" s="34"/>
      <c r="G2059" s="53"/>
    </row>
    <row r="2060" spans="1:7" ht="16.5">
      <c r="A2060" s="53"/>
      <c r="B2060" s="90"/>
      <c r="C2060" s="34"/>
      <c r="D2060" s="160"/>
      <c r="E2060" s="53"/>
      <c r="F2060" s="34"/>
      <c r="G2060" s="53"/>
    </row>
    <row r="2061" spans="1:7" ht="16.5">
      <c r="A2061" s="53"/>
      <c r="B2061" s="90"/>
      <c r="C2061" s="34"/>
      <c r="D2061" s="160"/>
      <c r="E2061" s="53"/>
      <c r="F2061" s="34"/>
      <c r="G2061" s="53"/>
    </row>
    <row r="2062" spans="1:7" ht="16.5">
      <c r="A2062" s="53"/>
      <c r="B2062" s="90"/>
      <c r="C2062" s="34"/>
      <c r="D2062" s="160"/>
      <c r="E2062" s="53"/>
      <c r="F2062" s="34"/>
      <c r="G2062" s="53"/>
    </row>
    <row r="2063" spans="1:7" ht="16.5">
      <c r="A2063" s="53"/>
      <c r="B2063" s="90"/>
      <c r="C2063" s="34"/>
      <c r="D2063" s="160"/>
      <c r="E2063" s="53"/>
      <c r="F2063" s="34"/>
      <c r="G2063" s="53"/>
    </row>
    <row r="2064" spans="1:7" ht="16.5">
      <c r="A2064" s="53"/>
      <c r="B2064" s="90"/>
      <c r="C2064" s="34"/>
      <c r="D2064" s="160"/>
      <c r="E2064" s="53"/>
      <c r="F2064" s="34"/>
      <c r="G2064" s="53"/>
    </row>
    <row r="2065" spans="1:7" ht="16.5">
      <c r="A2065" s="53"/>
      <c r="B2065" s="90"/>
      <c r="C2065" s="34"/>
      <c r="D2065" s="160"/>
      <c r="E2065" s="53"/>
      <c r="F2065" s="34"/>
      <c r="G2065" s="53"/>
    </row>
    <row r="2066" spans="1:7" ht="16.5">
      <c r="A2066" s="53"/>
      <c r="B2066" s="90"/>
      <c r="C2066" s="34"/>
      <c r="D2066" s="160"/>
      <c r="E2066" s="53"/>
      <c r="F2066" s="34"/>
      <c r="G2066" s="53"/>
    </row>
    <row r="2067" spans="1:7" ht="16.5">
      <c r="A2067" s="53"/>
      <c r="B2067" s="90"/>
      <c r="C2067" s="34"/>
      <c r="D2067" s="160"/>
      <c r="E2067" s="53"/>
      <c r="F2067" s="34"/>
      <c r="G2067" s="53"/>
    </row>
    <row r="2068" spans="1:7" ht="16.5">
      <c r="A2068" s="53"/>
      <c r="B2068" s="90"/>
      <c r="C2068" s="34"/>
      <c r="D2068" s="160"/>
      <c r="E2068" s="53"/>
      <c r="F2068" s="34"/>
      <c r="G2068" s="53"/>
    </row>
    <row r="2069" spans="1:7" ht="16.5">
      <c r="A2069" s="53"/>
      <c r="B2069" s="90"/>
      <c r="C2069" s="34"/>
      <c r="D2069" s="160"/>
      <c r="E2069" s="53"/>
      <c r="F2069" s="34"/>
      <c r="G2069" s="53"/>
    </row>
    <row r="2070" spans="1:7" ht="16.5">
      <c r="A2070" s="53"/>
      <c r="B2070" s="90"/>
      <c r="C2070" s="34"/>
      <c r="D2070" s="160"/>
      <c r="E2070" s="53"/>
      <c r="F2070" s="34"/>
      <c r="G2070" s="53"/>
    </row>
    <row r="2071" spans="1:7" ht="16.5">
      <c r="A2071" s="53"/>
      <c r="B2071" s="90"/>
      <c r="C2071" s="34"/>
      <c r="D2071" s="160"/>
      <c r="E2071" s="53"/>
      <c r="F2071" s="34"/>
      <c r="G2071" s="53"/>
    </row>
    <row r="2072" spans="1:7" ht="16.5">
      <c r="A2072" s="53"/>
      <c r="B2072" s="90"/>
      <c r="C2072" s="34"/>
      <c r="D2072" s="160"/>
      <c r="E2072" s="53"/>
      <c r="F2072" s="34"/>
      <c r="G2072" s="53"/>
    </row>
    <row r="2073" spans="1:7" ht="16.5">
      <c r="A2073" s="53"/>
      <c r="B2073" s="90"/>
      <c r="C2073" s="34"/>
      <c r="D2073" s="160"/>
      <c r="E2073" s="53"/>
      <c r="F2073" s="34"/>
      <c r="G2073" s="53"/>
    </row>
    <row r="2074" spans="1:7" ht="16.5">
      <c r="A2074" s="53"/>
      <c r="B2074" s="90"/>
      <c r="C2074" s="34"/>
      <c r="D2074" s="160"/>
      <c r="E2074" s="53"/>
      <c r="F2074" s="34"/>
      <c r="G2074" s="53"/>
    </row>
    <row r="2075" spans="1:7" ht="16.5">
      <c r="A2075" s="53"/>
      <c r="B2075" s="90"/>
      <c r="C2075" s="34"/>
      <c r="D2075" s="160"/>
      <c r="E2075" s="53"/>
      <c r="F2075" s="34"/>
      <c r="G2075" s="53"/>
    </row>
    <row r="2076" spans="1:7" ht="16.5">
      <c r="A2076" s="53"/>
      <c r="B2076" s="90"/>
      <c r="C2076" s="34"/>
      <c r="D2076" s="160"/>
      <c r="E2076" s="53"/>
      <c r="F2076" s="34"/>
      <c r="G2076" s="53"/>
    </row>
    <row r="2077" spans="1:7" ht="16.5">
      <c r="A2077" s="53"/>
      <c r="B2077" s="90"/>
      <c r="C2077" s="34"/>
      <c r="D2077" s="160"/>
      <c r="E2077" s="53"/>
      <c r="F2077" s="34"/>
      <c r="G2077" s="53"/>
    </row>
    <row r="2078" spans="1:7" ht="16.5">
      <c r="A2078" s="53"/>
      <c r="B2078" s="90"/>
      <c r="C2078" s="34"/>
      <c r="D2078" s="160"/>
      <c r="E2078" s="53"/>
      <c r="F2078" s="34"/>
      <c r="G2078" s="53"/>
    </row>
    <row r="2079" spans="1:7" ht="16.5">
      <c r="A2079" s="53"/>
      <c r="B2079" s="90"/>
      <c r="C2079" s="34"/>
      <c r="D2079" s="160"/>
      <c r="E2079" s="53"/>
      <c r="F2079" s="34"/>
      <c r="G2079" s="53"/>
    </row>
    <row r="2080" spans="1:7" ht="16.5">
      <c r="A2080" s="53"/>
      <c r="B2080" s="90"/>
      <c r="C2080" s="34"/>
      <c r="D2080" s="160"/>
      <c r="E2080" s="53"/>
      <c r="F2080" s="34"/>
      <c r="G2080" s="53"/>
    </row>
    <row r="2081" spans="1:7" ht="16.5">
      <c r="A2081" s="53"/>
      <c r="B2081" s="90"/>
      <c r="C2081" s="34"/>
      <c r="D2081" s="160"/>
      <c r="E2081" s="53"/>
      <c r="F2081" s="34"/>
      <c r="G2081" s="53"/>
    </row>
    <row r="2082" spans="1:7" ht="16.5">
      <c r="A2082" s="53"/>
      <c r="B2082" s="90"/>
      <c r="C2082" s="34"/>
      <c r="D2082" s="160"/>
      <c r="E2082" s="53"/>
      <c r="F2082" s="34"/>
      <c r="G2082" s="53"/>
    </row>
    <row r="2083" spans="1:7" ht="16.5">
      <c r="A2083" s="53"/>
      <c r="B2083" s="90"/>
      <c r="C2083" s="34"/>
      <c r="D2083" s="160"/>
      <c r="E2083" s="53"/>
      <c r="F2083" s="34"/>
      <c r="G2083" s="53"/>
    </row>
    <row r="2084" spans="1:7" ht="16.5">
      <c r="A2084" s="53"/>
      <c r="B2084" s="90"/>
      <c r="C2084" s="34"/>
      <c r="D2084" s="160"/>
      <c r="E2084" s="53"/>
      <c r="F2084" s="34"/>
      <c r="G2084" s="53"/>
    </row>
    <row r="2085" spans="1:7" ht="16.5">
      <c r="A2085" s="53"/>
      <c r="B2085" s="90"/>
      <c r="C2085" s="34"/>
      <c r="D2085" s="160"/>
      <c r="E2085" s="53"/>
      <c r="F2085" s="34"/>
      <c r="G2085" s="53"/>
    </row>
    <row r="2086" spans="1:7" ht="16.5">
      <c r="A2086" s="53"/>
      <c r="B2086" s="90"/>
      <c r="C2086" s="34"/>
      <c r="D2086" s="160"/>
      <c r="E2086" s="53"/>
      <c r="F2086" s="34"/>
      <c r="G2086" s="53"/>
    </row>
    <row r="2087" spans="1:7" ht="16.5">
      <c r="A2087" s="53"/>
      <c r="B2087" s="90"/>
      <c r="C2087" s="34"/>
      <c r="D2087" s="160"/>
      <c r="E2087" s="53"/>
      <c r="F2087" s="34"/>
      <c r="G2087" s="53"/>
    </row>
    <row r="2088" spans="1:7" ht="16.5">
      <c r="A2088" s="53"/>
      <c r="B2088" s="90"/>
      <c r="C2088" s="34"/>
      <c r="D2088" s="160"/>
      <c r="E2088" s="53"/>
      <c r="F2088" s="34"/>
      <c r="G2088" s="53"/>
    </row>
    <row r="2089" spans="1:7" ht="16.5">
      <c r="A2089" s="53"/>
      <c r="B2089" s="90"/>
      <c r="C2089" s="34"/>
      <c r="D2089" s="160"/>
      <c r="E2089" s="53"/>
      <c r="F2089" s="34"/>
      <c r="G2089" s="53"/>
    </row>
    <row r="2090" spans="1:7" ht="16.5">
      <c r="A2090" s="53"/>
      <c r="B2090" s="90"/>
      <c r="C2090" s="34"/>
      <c r="D2090" s="160"/>
      <c r="E2090" s="53"/>
      <c r="F2090" s="34"/>
      <c r="G2090" s="53"/>
    </row>
    <row r="2091" spans="1:7" ht="16.5">
      <c r="A2091" s="53"/>
      <c r="B2091" s="90"/>
      <c r="C2091" s="34"/>
      <c r="D2091" s="160"/>
      <c r="E2091" s="53"/>
      <c r="F2091" s="34"/>
      <c r="G2091" s="53"/>
    </row>
    <row r="2092" spans="1:7" ht="16.5">
      <c r="A2092" s="53"/>
      <c r="B2092" s="90"/>
      <c r="C2092" s="34"/>
      <c r="D2092" s="160"/>
      <c r="E2092" s="53"/>
      <c r="F2092" s="34"/>
      <c r="G2092" s="53"/>
    </row>
    <row r="2093" spans="1:7" ht="16.5">
      <c r="A2093" s="53"/>
      <c r="B2093" s="90"/>
      <c r="C2093" s="34"/>
      <c r="D2093" s="160"/>
      <c r="E2093" s="53"/>
      <c r="F2093" s="34"/>
      <c r="G2093" s="53"/>
    </row>
    <row r="2094" spans="1:7" ht="16.5">
      <c r="A2094" s="53"/>
      <c r="B2094" s="90"/>
      <c r="C2094" s="34"/>
      <c r="D2094" s="160"/>
      <c r="E2094" s="53"/>
      <c r="F2094" s="34"/>
      <c r="G2094" s="53"/>
    </row>
    <row r="2095" spans="1:7" ht="16.5">
      <c r="A2095" s="53"/>
      <c r="B2095" s="90"/>
      <c r="C2095" s="34"/>
      <c r="D2095" s="160"/>
      <c r="E2095" s="53"/>
      <c r="F2095" s="34"/>
      <c r="G2095" s="53"/>
    </row>
    <row r="2096" spans="1:7" ht="16.5">
      <c r="A2096" s="53"/>
      <c r="B2096" s="90"/>
      <c r="C2096" s="34"/>
      <c r="D2096" s="160"/>
      <c r="E2096" s="53"/>
      <c r="F2096" s="34"/>
      <c r="G2096" s="53"/>
    </row>
    <row r="2097" spans="1:7" ht="16.5">
      <c r="A2097" s="53"/>
      <c r="B2097" s="90"/>
      <c r="C2097" s="34"/>
      <c r="D2097" s="160"/>
      <c r="E2097" s="53"/>
      <c r="F2097" s="34"/>
      <c r="G2097" s="53"/>
    </row>
    <row r="2098" spans="1:7" ht="16.5">
      <c r="A2098" s="53"/>
      <c r="B2098" s="90"/>
      <c r="C2098" s="34"/>
      <c r="D2098" s="160"/>
      <c r="E2098" s="53"/>
      <c r="F2098" s="34"/>
      <c r="G2098" s="53"/>
    </row>
    <row r="2099" spans="1:7" ht="16.5">
      <c r="A2099" s="53"/>
      <c r="B2099" s="90"/>
      <c r="C2099" s="34"/>
      <c r="D2099" s="160"/>
      <c r="E2099" s="53"/>
      <c r="F2099" s="34"/>
      <c r="G2099" s="53"/>
    </row>
    <row r="2100" spans="1:7" ht="16.5">
      <c r="A2100" s="53"/>
      <c r="B2100" s="90"/>
      <c r="C2100" s="34"/>
      <c r="D2100" s="160"/>
      <c r="E2100" s="53"/>
      <c r="F2100" s="34"/>
      <c r="G2100" s="53"/>
    </row>
    <row r="2101" spans="1:7" ht="16.5">
      <c r="A2101" s="53"/>
      <c r="B2101" s="90"/>
      <c r="C2101" s="34"/>
      <c r="D2101" s="160"/>
      <c r="E2101" s="53"/>
      <c r="F2101" s="34"/>
      <c r="G2101" s="53"/>
    </row>
    <row r="2102" spans="1:7" ht="16.5">
      <c r="A2102" s="53"/>
      <c r="B2102" s="90"/>
      <c r="C2102" s="34"/>
      <c r="D2102" s="160"/>
      <c r="E2102" s="53"/>
      <c r="F2102" s="34"/>
      <c r="G2102" s="53"/>
    </row>
    <row r="2103" spans="1:7" ht="16.5">
      <c r="A2103" s="53"/>
      <c r="B2103" s="90"/>
      <c r="C2103" s="34"/>
      <c r="D2103" s="160"/>
      <c r="E2103" s="53"/>
      <c r="F2103" s="34"/>
      <c r="G2103" s="53"/>
    </row>
    <row r="2104" spans="1:7" ht="16.5">
      <c r="A2104" s="53"/>
      <c r="B2104" s="90"/>
      <c r="C2104" s="34"/>
      <c r="D2104" s="160"/>
      <c r="E2104" s="53"/>
      <c r="F2104" s="34"/>
      <c r="G2104" s="53"/>
    </row>
    <row r="2105" spans="1:7" ht="16.5">
      <c r="A2105" s="53"/>
      <c r="B2105" s="90"/>
      <c r="C2105" s="34"/>
      <c r="D2105" s="160"/>
      <c r="E2105" s="53"/>
      <c r="F2105" s="34"/>
      <c r="G2105" s="53"/>
    </row>
    <row r="2106" spans="1:7" ht="16.5">
      <c r="A2106" s="53"/>
      <c r="B2106" s="90"/>
      <c r="C2106" s="34"/>
      <c r="D2106" s="160"/>
      <c r="E2106" s="53"/>
      <c r="F2106" s="34"/>
      <c r="G2106" s="53"/>
    </row>
    <row r="2107" spans="1:7" ht="16.5">
      <c r="A2107" s="53"/>
      <c r="B2107" s="90"/>
      <c r="C2107" s="34"/>
      <c r="D2107" s="160"/>
      <c r="E2107" s="53"/>
      <c r="F2107" s="34"/>
      <c r="G2107" s="53"/>
    </row>
    <row r="2108" spans="1:7" ht="16.5">
      <c r="A2108" s="53"/>
      <c r="B2108" s="90"/>
      <c r="C2108" s="34"/>
      <c r="D2108" s="160"/>
      <c r="E2108" s="53"/>
      <c r="F2108" s="34"/>
      <c r="G2108" s="53"/>
    </row>
    <row r="2109" spans="1:7" ht="16.5">
      <c r="A2109" s="53"/>
      <c r="B2109" s="90"/>
      <c r="C2109" s="34"/>
      <c r="D2109" s="160"/>
      <c r="E2109" s="53"/>
      <c r="F2109" s="34"/>
      <c r="G2109" s="53"/>
    </row>
    <row r="2110" spans="1:7" ht="16.5">
      <c r="A2110" s="53"/>
      <c r="B2110" s="90"/>
      <c r="C2110" s="34"/>
      <c r="D2110" s="160"/>
      <c r="E2110" s="53"/>
      <c r="F2110" s="34"/>
      <c r="G2110" s="53"/>
    </row>
    <row r="2111" spans="1:7" ht="16.5">
      <c r="A2111" s="53"/>
      <c r="B2111" s="90"/>
      <c r="C2111" s="34"/>
      <c r="D2111" s="160"/>
      <c r="E2111" s="53"/>
      <c r="F2111" s="34"/>
      <c r="G2111" s="53"/>
    </row>
    <row r="2112" spans="1:7" ht="16.5">
      <c r="A2112" s="53"/>
      <c r="B2112" s="90"/>
      <c r="C2112" s="34"/>
      <c r="D2112" s="160"/>
      <c r="E2112" s="53"/>
      <c r="F2112" s="34"/>
      <c r="G2112" s="53"/>
    </row>
    <row r="2113" spans="1:7" ht="16.5">
      <c r="A2113" s="53"/>
      <c r="B2113" s="90"/>
      <c r="C2113" s="34"/>
      <c r="D2113" s="160"/>
      <c r="E2113" s="53"/>
      <c r="F2113" s="34"/>
      <c r="G2113" s="53"/>
    </row>
    <row r="2114" spans="1:7" ht="16.5">
      <c r="A2114" s="53"/>
      <c r="B2114" s="90"/>
      <c r="C2114" s="34"/>
      <c r="D2114" s="160"/>
      <c r="E2114" s="53"/>
      <c r="F2114" s="34"/>
      <c r="G2114" s="53"/>
    </row>
    <row r="2115" spans="1:7" ht="16.5">
      <c r="A2115" s="53"/>
      <c r="B2115" s="90"/>
      <c r="C2115" s="34"/>
      <c r="D2115" s="160"/>
      <c r="E2115" s="53"/>
      <c r="F2115" s="34"/>
      <c r="G2115" s="53"/>
    </row>
    <row r="2116" spans="1:7" ht="16.5">
      <c r="A2116" s="53"/>
      <c r="B2116" s="90"/>
      <c r="C2116" s="34"/>
      <c r="D2116" s="160"/>
      <c r="E2116" s="53"/>
      <c r="F2116" s="34"/>
      <c r="G2116" s="53"/>
    </row>
    <row r="2117" spans="1:7" ht="16.5">
      <c r="A2117" s="53"/>
      <c r="B2117" s="90"/>
      <c r="C2117" s="34"/>
      <c r="D2117" s="160"/>
      <c r="E2117" s="53"/>
      <c r="F2117" s="34"/>
      <c r="G2117" s="53"/>
    </row>
    <row r="2118" spans="1:7" ht="16.5">
      <c r="A2118" s="53"/>
      <c r="B2118" s="90"/>
      <c r="C2118" s="34"/>
      <c r="D2118" s="160"/>
      <c r="E2118" s="53"/>
      <c r="F2118" s="34"/>
      <c r="G2118" s="53"/>
    </row>
    <row r="2119" spans="1:7" ht="16.5">
      <c r="A2119" s="53"/>
      <c r="B2119" s="90"/>
      <c r="C2119" s="34"/>
      <c r="D2119" s="160"/>
      <c r="E2119" s="53"/>
      <c r="F2119" s="34"/>
      <c r="G2119" s="53"/>
    </row>
    <row r="2120" spans="1:7" ht="16.5">
      <c r="A2120" s="53"/>
      <c r="B2120" s="90"/>
      <c r="C2120" s="34"/>
      <c r="D2120" s="160"/>
      <c r="E2120" s="53"/>
      <c r="F2120" s="34"/>
      <c r="G2120" s="53"/>
    </row>
    <row r="2121" spans="1:7" ht="16.5">
      <c r="A2121" s="53"/>
      <c r="B2121" s="90"/>
      <c r="C2121" s="34"/>
      <c r="D2121" s="160"/>
      <c r="E2121" s="53"/>
      <c r="F2121" s="34"/>
      <c r="G2121" s="53"/>
    </row>
    <row r="2122" spans="1:7" ht="16.5">
      <c r="A2122" s="53"/>
      <c r="B2122" s="90"/>
      <c r="C2122" s="34"/>
      <c r="D2122" s="160"/>
      <c r="E2122" s="53"/>
      <c r="F2122" s="34"/>
      <c r="G2122" s="53"/>
    </row>
    <row r="2123" spans="1:7" ht="16.5">
      <c r="A2123" s="53"/>
      <c r="B2123" s="90"/>
      <c r="C2123" s="34"/>
      <c r="D2123" s="160"/>
      <c r="E2123" s="53"/>
      <c r="F2123" s="34"/>
      <c r="G2123" s="53"/>
    </row>
    <row r="2124" spans="1:7" ht="16.5">
      <c r="A2124" s="53"/>
      <c r="B2124" s="90"/>
      <c r="C2124" s="34"/>
      <c r="D2124" s="160"/>
      <c r="E2124" s="53"/>
      <c r="F2124" s="34"/>
      <c r="G2124" s="53"/>
    </row>
    <row r="2125" spans="1:7" ht="16.5">
      <c r="A2125" s="53"/>
      <c r="B2125" s="90"/>
      <c r="C2125" s="34"/>
      <c r="D2125" s="160"/>
      <c r="E2125" s="53"/>
      <c r="F2125" s="34"/>
      <c r="G2125" s="53"/>
    </row>
    <row r="2126" spans="1:7" ht="16.5">
      <c r="A2126" s="53"/>
      <c r="B2126" s="90"/>
      <c r="C2126" s="34"/>
      <c r="D2126" s="160"/>
      <c r="E2126" s="53"/>
      <c r="F2126" s="34"/>
      <c r="G2126" s="53"/>
    </row>
    <row r="2127" spans="1:7" ht="16.5">
      <c r="A2127" s="53"/>
      <c r="B2127" s="90"/>
      <c r="C2127" s="34"/>
      <c r="D2127" s="160"/>
      <c r="E2127" s="53"/>
      <c r="F2127" s="34"/>
      <c r="G2127" s="53"/>
    </row>
    <row r="2128" spans="1:7" ht="16.5">
      <c r="A2128" s="53"/>
      <c r="B2128" s="90"/>
      <c r="C2128" s="34"/>
      <c r="D2128" s="160"/>
      <c r="E2128" s="53"/>
      <c r="F2128" s="34"/>
      <c r="G2128" s="53"/>
    </row>
    <row r="2129" spans="1:7" ht="16.5">
      <c r="A2129" s="53"/>
      <c r="B2129" s="90"/>
      <c r="C2129" s="34"/>
      <c r="D2129" s="160"/>
      <c r="E2129" s="53"/>
      <c r="F2129" s="34"/>
      <c r="G2129" s="53"/>
    </row>
    <row r="2130" spans="1:7" ht="16.5">
      <c r="A2130" s="53"/>
      <c r="B2130" s="90"/>
      <c r="C2130" s="34"/>
      <c r="D2130" s="160"/>
      <c r="E2130" s="53"/>
      <c r="F2130" s="34"/>
      <c r="G2130" s="53"/>
    </row>
    <row r="2131" spans="1:7" ht="16.5">
      <c r="A2131" s="53"/>
      <c r="B2131" s="90"/>
      <c r="C2131" s="34"/>
      <c r="D2131" s="160"/>
      <c r="E2131" s="53"/>
      <c r="F2131" s="34"/>
      <c r="G2131" s="53"/>
    </row>
    <row r="2132" spans="1:7" ht="16.5">
      <c r="A2132" s="53"/>
      <c r="B2132" s="90"/>
      <c r="C2132" s="34"/>
      <c r="D2132" s="160"/>
      <c r="E2132" s="53"/>
      <c r="F2132" s="34"/>
      <c r="G2132" s="53"/>
    </row>
    <row r="2133" spans="1:7" ht="16.5">
      <c r="A2133" s="53"/>
      <c r="B2133" s="90"/>
      <c r="C2133" s="34"/>
      <c r="D2133" s="160"/>
      <c r="E2133" s="53"/>
      <c r="F2133" s="34"/>
      <c r="G2133" s="53"/>
    </row>
    <row r="2134" spans="1:7" ht="16.5">
      <c r="A2134" s="53"/>
      <c r="B2134" s="90"/>
      <c r="C2134" s="34"/>
      <c r="D2134" s="160"/>
      <c r="E2134" s="53"/>
      <c r="F2134" s="34"/>
      <c r="G2134" s="53"/>
    </row>
    <row r="2135" spans="1:7" ht="16.5">
      <c r="A2135" s="53"/>
      <c r="B2135" s="90"/>
      <c r="C2135" s="34"/>
      <c r="D2135" s="160"/>
      <c r="E2135" s="53"/>
      <c r="F2135" s="34"/>
      <c r="G2135" s="53"/>
    </row>
    <row r="2136" spans="1:7" ht="16.5">
      <c r="A2136" s="53"/>
      <c r="B2136" s="90"/>
      <c r="C2136" s="34"/>
      <c r="D2136" s="160"/>
      <c r="E2136" s="53"/>
      <c r="F2136" s="34"/>
      <c r="G2136" s="53"/>
    </row>
    <row r="2137" spans="1:7" ht="16.5">
      <c r="A2137" s="53"/>
      <c r="B2137" s="90"/>
      <c r="C2137" s="34"/>
      <c r="D2137" s="160"/>
      <c r="E2137" s="53"/>
      <c r="F2137" s="34"/>
      <c r="G2137" s="53"/>
    </row>
    <row r="2138" spans="1:7" ht="16.5">
      <c r="A2138" s="53"/>
      <c r="B2138" s="90"/>
      <c r="C2138" s="34"/>
      <c r="D2138" s="160"/>
      <c r="E2138" s="53"/>
      <c r="F2138" s="34"/>
      <c r="G2138" s="53"/>
    </row>
    <row r="2139" spans="1:7" ht="16.5">
      <c r="A2139" s="53"/>
      <c r="B2139" s="90"/>
      <c r="C2139" s="34"/>
      <c r="D2139" s="160"/>
      <c r="E2139" s="53"/>
      <c r="F2139" s="34"/>
      <c r="G2139" s="53"/>
    </row>
    <row r="2140" spans="1:7" ht="16.5">
      <c r="A2140" s="53"/>
      <c r="B2140" s="90"/>
      <c r="C2140" s="34"/>
      <c r="D2140" s="160"/>
      <c r="E2140" s="53"/>
      <c r="F2140" s="34"/>
      <c r="G2140" s="53"/>
    </row>
    <row r="2141" spans="1:7" ht="16.5">
      <c r="A2141" s="53"/>
      <c r="B2141" s="90"/>
      <c r="C2141" s="34"/>
      <c r="D2141" s="160"/>
      <c r="E2141" s="53"/>
      <c r="F2141" s="34"/>
      <c r="G2141" s="53"/>
    </row>
    <row r="2142" spans="1:7" ht="16.5">
      <c r="A2142" s="53"/>
      <c r="B2142" s="90"/>
      <c r="C2142" s="34"/>
      <c r="D2142" s="160"/>
      <c r="E2142" s="53"/>
      <c r="F2142" s="34"/>
      <c r="G2142" s="53"/>
    </row>
    <row r="2143" spans="1:7" ht="16.5">
      <c r="A2143" s="53"/>
      <c r="B2143" s="90"/>
      <c r="C2143" s="34"/>
      <c r="D2143" s="160"/>
      <c r="E2143" s="53"/>
      <c r="F2143" s="34"/>
      <c r="G2143" s="53"/>
    </row>
    <row r="2144" spans="1:7" ht="16.5">
      <c r="A2144" s="53"/>
      <c r="B2144" s="90"/>
      <c r="C2144" s="34"/>
      <c r="D2144" s="160"/>
      <c r="E2144" s="53"/>
      <c r="F2144" s="34"/>
      <c r="G2144" s="53"/>
    </row>
    <row r="2145" spans="1:7" ht="16.5">
      <c r="A2145" s="53"/>
      <c r="B2145" s="90"/>
      <c r="C2145" s="34"/>
      <c r="D2145" s="160"/>
      <c r="E2145" s="53"/>
      <c r="F2145" s="34"/>
      <c r="G2145" s="53"/>
    </row>
    <row r="2146" spans="1:7" ht="16.5">
      <c r="A2146" s="53"/>
      <c r="B2146" s="90"/>
      <c r="C2146" s="34"/>
      <c r="D2146" s="160"/>
      <c r="E2146" s="53"/>
      <c r="F2146" s="34"/>
      <c r="G2146" s="53"/>
    </row>
    <row r="2147" spans="1:7" ht="16.5">
      <c r="A2147" s="53"/>
      <c r="B2147" s="90"/>
      <c r="C2147" s="34"/>
      <c r="D2147" s="160"/>
      <c r="E2147" s="53"/>
      <c r="F2147" s="34"/>
      <c r="G2147" s="53"/>
    </row>
    <row r="2148" spans="1:7" ht="16.5">
      <c r="A2148" s="53"/>
      <c r="B2148" s="90"/>
      <c r="C2148" s="34"/>
      <c r="D2148" s="160"/>
      <c r="E2148" s="53"/>
      <c r="F2148" s="34"/>
      <c r="G2148" s="53"/>
    </row>
    <row r="2149" spans="1:7" ht="16.5">
      <c r="A2149" s="53"/>
      <c r="B2149" s="90"/>
      <c r="C2149" s="34"/>
      <c r="D2149" s="160"/>
      <c r="E2149" s="53"/>
      <c r="F2149" s="34"/>
      <c r="G2149" s="53"/>
    </row>
    <row r="2150" spans="1:7" ht="16.5">
      <c r="A2150" s="53"/>
      <c r="B2150" s="90"/>
      <c r="C2150" s="34"/>
      <c r="D2150" s="160"/>
      <c r="E2150" s="53"/>
      <c r="F2150" s="34"/>
      <c r="G2150" s="53"/>
    </row>
    <row r="2151" spans="1:7" ht="16.5">
      <c r="A2151" s="53"/>
      <c r="B2151" s="90"/>
      <c r="C2151" s="34"/>
      <c r="D2151" s="160"/>
      <c r="E2151" s="53"/>
      <c r="F2151" s="34"/>
      <c r="G2151" s="53"/>
    </row>
    <row r="2152" spans="1:7" ht="16.5">
      <c r="A2152" s="53"/>
      <c r="B2152" s="90"/>
      <c r="C2152" s="34"/>
      <c r="D2152" s="160"/>
      <c r="E2152" s="53"/>
      <c r="F2152" s="34"/>
      <c r="G2152" s="53"/>
    </row>
    <row r="2153" spans="1:7" ht="16.5">
      <c r="A2153" s="53"/>
      <c r="B2153" s="90"/>
      <c r="C2153" s="34"/>
      <c r="D2153" s="160"/>
      <c r="E2153" s="53"/>
      <c r="F2153" s="34"/>
      <c r="G2153" s="53"/>
    </row>
    <row r="2154" spans="1:7" ht="16.5">
      <c r="A2154" s="53"/>
      <c r="B2154" s="90"/>
      <c r="C2154" s="34"/>
      <c r="D2154" s="160"/>
      <c r="E2154" s="53"/>
      <c r="F2154" s="34"/>
      <c r="G2154" s="53"/>
    </row>
    <row r="2155" spans="1:7" ht="16.5">
      <c r="A2155" s="53"/>
      <c r="B2155" s="90"/>
      <c r="C2155" s="34"/>
      <c r="D2155" s="160"/>
      <c r="E2155" s="53"/>
      <c r="F2155" s="34"/>
      <c r="G2155" s="53"/>
    </row>
    <row r="2156" spans="1:7" ht="16.5">
      <c r="A2156" s="53"/>
      <c r="B2156" s="90"/>
      <c r="C2156" s="34"/>
      <c r="D2156" s="160"/>
      <c r="E2156" s="53"/>
      <c r="F2156" s="34"/>
      <c r="G2156" s="53"/>
    </row>
    <row r="2157" spans="1:7" ht="16.5">
      <c r="A2157" s="53"/>
      <c r="B2157" s="90"/>
      <c r="C2157" s="34"/>
      <c r="D2157" s="160"/>
      <c r="E2157" s="53"/>
      <c r="F2157" s="34"/>
      <c r="G2157" s="53"/>
    </row>
    <row r="2158" spans="1:7" ht="16.5">
      <c r="A2158" s="53"/>
      <c r="B2158" s="90"/>
      <c r="C2158" s="34"/>
      <c r="D2158" s="160"/>
      <c r="E2158" s="53"/>
      <c r="F2158" s="34"/>
      <c r="G2158" s="53"/>
    </row>
    <row r="2159" spans="1:7" ht="16.5">
      <c r="A2159" s="53"/>
      <c r="B2159" s="90"/>
      <c r="C2159" s="34"/>
      <c r="D2159" s="160"/>
      <c r="E2159" s="53"/>
      <c r="F2159" s="34"/>
      <c r="G2159" s="53"/>
    </row>
    <row r="2160" spans="1:7" ht="16.5">
      <c r="A2160" s="53"/>
      <c r="B2160" s="90"/>
      <c r="C2160" s="34"/>
      <c r="D2160" s="160"/>
      <c r="E2160" s="53"/>
      <c r="F2160" s="34"/>
      <c r="G2160" s="53"/>
    </row>
    <row r="2161" spans="1:7" ht="16.5">
      <c r="A2161" s="53"/>
      <c r="B2161" s="90"/>
      <c r="C2161" s="34"/>
      <c r="D2161" s="160"/>
      <c r="E2161" s="53"/>
      <c r="F2161" s="34"/>
      <c r="G2161" s="53"/>
    </row>
    <row r="2162" spans="1:7" ht="16.5">
      <c r="A2162" s="53"/>
      <c r="B2162" s="90"/>
      <c r="C2162" s="34"/>
      <c r="D2162" s="160"/>
      <c r="E2162" s="53"/>
      <c r="F2162" s="34"/>
      <c r="G2162" s="53"/>
    </row>
    <row r="2163" spans="1:7" ht="16.5">
      <c r="A2163" s="53"/>
      <c r="B2163" s="90"/>
      <c r="C2163" s="34"/>
      <c r="D2163" s="160"/>
      <c r="E2163" s="53"/>
      <c r="F2163" s="34"/>
      <c r="G2163" s="53"/>
    </row>
    <row r="2164" spans="1:7" ht="16.5">
      <c r="A2164" s="53"/>
      <c r="B2164" s="90"/>
      <c r="C2164" s="34"/>
      <c r="D2164" s="160"/>
      <c r="E2164" s="53"/>
      <c r="F2164" s="34"/>
      <c r="G2164" s="53"/>
    </row>
    <row r="2165" spans="1:7" ht="16.5">
      <c r="A2165" s="53"/>
      <c r="B2165" s="90"/>
      <c r="C2165" s="34"/>
      <c r="D2165" s="160"/>
      <c r="E2165" s="53"/>
      <c r="F2165" s="34"/>
      <c r="G2165" s="53"/>
    </row>
    <row r="2166" spans="1:7" ht="16.5">
      <c r="A2166" s="53"/>
      <c r="B2166" s="90"/>
      <c r="C2166" s="34"/>
      <c r="D2166" s="160"/>
      <c r="E2166" s="53"/>
      <c r="F2166" s="34"/>
      <c r="G2166" s="53"/>
    </row>
    <row r="2167" spans="1:7" ht="16.5">
      <c r="A2167" s="53"/>
      <c r="B2167" s="90"/>
      <c r="C2167" s="34"/>
      <c r="D2167" s="160"/>
      <c r="E2167" s="53"/>
      <c r="F2167" s="34"/>
      <c r="G2167" s="53"/>
    </row>
    <row r="2168" spans="1:7" ht="16.5">
      <c r="A2168" s="53"/>
      <c r="B2168" s="90"/>
      <c r="C2168" s="34"/>
      <c r="D2168" s="160"/>
      <c r="E2168" s="53"/>
      <c r="F2168" s="34"/>
      <c r="G2168" s="53"/>
    </row>
    <row r="2169" spans="1:7" ht="16.5">
      <c r="A2169" s="53"/>
      <c r="B2169" s="90"/>
      <c r="C2169" s="34"/>
      <c r="D2169" s="160"/>
      <c r="E2169" s="53"/>
      <c r="F2169" s="34"/>
      <c r="G2169" s="53"/>
    </row>
    <row r="2170" spans="1:7" ht="16.5">
      <c r="A2170" s="53"/>
      <c r="B2170" s="90"/>
      <c r="C2170" s="34"/>
      <c r="D2170" s="160"/>
      <c r="E2170" s="53"/>
      <c r="F2170" s="34"/>
      <c r="G2170" s="53"/>
    </row>
    <row r="2171" spans="1:7" ht="16.5">
      <c r="A2171" s="53"/>
      <c r="B2171" s="90"/>
      <c r="C2171" s="34"/>
      <c r="D2171" s="160"/>
      <c r="E2171" s="53"/>
      <c r="F2171" s="34"/>
      <c r="G2171" s="53"/>
    </row>
    <row r="2172" spans="1:7" ht="16.5">
      <c r="A2172" s="53"/>
      <c r="B2172" s="90"/>
      <c r="C2172" s="34"/>
      <c r="D2172" s="160"/>
      <c r="E2172" s="53"/>
      <c r="F2172" s="34"/>
      <c r="G2172" s="53"/>
    </row>
    <row r="2173" spans="1:7" ht="16.5">
      <c r="A2173" s="53"/>
      <c r="B2173" s="90"/>
      <c r="C2173" s="34"/>
      <c r="D2173" s="160"/>
      <c r="E2173" s="53"/>
      <c r="F2173" s="34"/>
      <c r="G2173" s="53"/>
    </row>
    <row r="2174" spans="1:7" ht="16.5">
      <c r="A2174" s="53"/>
      <c r="B2174" s="90"/>
      <c r="C2174" s="34"/>
      <c r="D2174" s="160"/>
      <c r="E2174" s="53"/>
      <c r="F2174" s="34"/>
      <c r="G2174" s="53"/>
    </row>
    <row r="2175" spans="1:7" ht="16.5">
      <c r="A2175" s="53"/>
      <c r="B2175" s="90"/>
      <c r="C2175" s="34"/>
      <c r="D2175" s="160"/>
      <c r="E2175" s="53"/>
      <c r="F2175" s="34"/>
      <c r="G2175" s="53"/>
    </row>
    <row r="2176" spans="1:7" ht="16.5">
      <c r="A2176" s="53"/>
      <c r="B2176" s="90"/>
      <c r="C2176" s="34"/>
      <c r="D2176" s="160"/>
      <c r="E2176" s="53"/>
      <c r="F2176" s="34"/>
      <c r="G2176" s="53"/>
    </row>
    <row r="2177" spans="1:7" ht="16.5">
      <c r="A2177" s="53"/>
      <c r="B2177" s="90"/>
      <c r="C2177" s="34"/>
      <c r="D2177" s="160"/>
      <c r="E2177" s="53"/>
      <c r="F2177" s="34"/>
      <c r="G2177" s="53"/>
    </row>
    <row r="2178" spans="1:7" ht="16.5">
      <c r="A2178" s="53"/>
      <c r="B2178" s="90"/>
      <c r="C2178" s="34"/>
      <c r="D2178" s="160"/>
      <c r="E2178" s="53"/>
      <c r="F2178" s="34"/>
      <c r="G2178" s="53"/>
    </row>
    <row r="2179" spans="1:7" ht="16.5">
      <c r="A2179" s="53"/>
      <c r="B2179" s="90"/>
      <c r="C2179" s="34"/>
      <c r="D2179" s="160"/>
      <c r="E2179" s="53"/>
      <c r="F2179" s="34"/>
      <c r="G2179" s="53"/>
    </row>
    <row r="2180" spans="1:7" ht="16.5">
      <c r="A2180" s="53"/>
      <c r="B2180" s="90"/>
      <c r="C2180" s="34"/>
      <c r="D2180" s="160"/>
      <c r="E2180" s="53"/>
      <c r="F2180" s="34"/>
      <c r="G2180" s="53"/>
    </row>
    <row r="2181" spans="1:7" ht="16.5">
      <c r="A2181" s="53"/>
      <c r="B2181" s="90"/>
      <c r="C2181" s="34"/>
      <c r="D2181" s="160"/>
      <c r="E2181" s="53"/>
      <c r="F2181" s="34"/>
      <c r="G2181" s="53"/>
    </row>
    <row r="2182" spans="1:7" ht="16.5">
      <c r="A2182" s="53"/>
      <c r="B2182" s="90"/>
      <c r="C2182" s="34"/>
      <c r="D2182" s="160"/>
      <c r="E2182" s="53"/>
      <c r="F2182" s="34"/>
      <c r="G2182" s="53"/>
    </row>
    <row r="2183" spans="1:7" ht="16.5">
      <c r="A2183" s="53"/>
      <c r="B2183" s="90"/>
      <c r="C2183" s="34"/>
      <c r="D2183" s="160"/>
      <c r="E2183" s="53"/>
      <c r="F2183" s="34"/>
      <c r="G2183" s="53"/>
    </row>
    <row r="2184" spans="1:7" ht="16.5">
      <c r="A2184" s="53"/>
      <c r="B2184" s="90"/>
      <c r="C2184" s="34"/>
      <c r="D2184" s="160"/>
      <c r="E2184" s="53"/>
      <c r="F2184" s="34"/>
      <c r="G2184" s="53"/>
    </row>
    <row r="2185" spans="1:7" ht="16.5">
      <c r="A2185" s="53"/>
      <c r="B2185" s="90"/>
      <c r="C2185" s="34"/>
      <c r="D2185" s="160"/>
      <c r="E2185" s="53"/>
      <c r="F2185" s="34"/>
      <c r="G2185" s="53"/>
    </row>
    <row r="2186" spans="1:7" ht="16.5">
      <c r="A2186" s="53"/>
      <c r="B2186" s="90"/>
      <c r="C2186" s="34"/>
      <c r="D2186" s="160"/>
      <c r="E2186" s="53"/>
      <c r="F2186" s="34"/>
      <c r="G2186" s="53"/>
    </row>
    <row r="2187" spans="1:7" ht="16.5">
      <c r="A2187" s="53"/>
      <c r="B2187" s="90"/>
      <c r="C2187" s="34"/>
      <c r="D2187" s="160"/>
      <c r="E2187" s="53"/>
      <c r="F2187" s="34"/>
      <c r="G2187" s="53"/>
    </row>
    <row r="2188" spans="1:7" ht="16.5">
      <c r="A2188" s="53"/>
      <c r="B2188" s="90"/>
      <c r="C2188" s="34"/>
      <c r="D2188" s="160"/>
      <c r="E2188" s="53"/>
      <c r="F2188" s="34"/>
      <c r="G2188" s="53"/>
    </row>
    <row r="2189" spans="1:7" ht="16.5">
      <c r="A2189" s="53"/>
      <c r="B2189" s="90"/>
      <c r="C2189" s="34"/>
      <c r="D2189" s="160"/>
      <c r="E2189" s="53"/>
      <c r="F2189" s="34"/>
      <c r="G2189" s="53"/>
    </row>
    <row r="2190" spans="1:7" ht="16.5">
      <c r="A2190" s="53"/>
      <c r="B2190" s="90"/>
      <c r="C2190" s="34"/>
      <c r="D2190" s="160"/>
      <c r="E2190" s="53"/>
      <c r="F2190" s="34"/>
      <c r="G2190" s="53"/>
    </row>
    <row r="2191" spans="1:7" ht="16.5">
      <c r="A2191" s="53"/>
      <c r="B2191" s="90"/>
      <c r="C2191" s="34"/>
      <c r="D2191" s="160"/>
      <c r="E2191" s="53"/>
      <c r="F2191" s="34"/>
      <c r="G2191" s="53"/>
    </row>
    <row r="2192" spans="1:7" ht="16.5">
      <c r="A2192" s="53"/>
      <c r="B2192" s="90"/>
      <c r="C2192" s="34"/>
      <c r="D2192" s="160"/>
      <c r="E2192" s="53"/>
      <c r="F2192" s="34"/>
      <c r="G2192" s="53"/>
    </row>
    <row r="2193" spans="1:7" ht="16.5">
      <c r="A2193" s="53"/>
      <c r="B2193" s="90"/>
      <c r="C2193" s="34"/>
      <c r="D2193" s="160"/>
      <c r="E2193" s="53"/>
      <c r="F2193" s="34"/>
      <c r="G2193" s="53"/>
    </row>
    <row r="2194" spans="1:7" ht="16.5">
      <c r="A2194" s="53"/>
      <c r="B2194" s="90"/>
      <c r="C2194" s="34"/>
      <c r="D2194" s="160"/>
      <c r="E2194" s="53"/>
      <c r="F2194" s="34"/>
      <c r="G2194" s="53"/>
    </row>
    <row r="2195" spans="1:7" ht="16.5">
      <c r="A2195" s="53"/>
      <c r="B2195" s="90"/>
      <c r="C2195" s="34"/>
      <c r="D2195" s="160"/>
      <c r="E2195" s="53"/>
      <c r="F2195" s="34"/>
      <c r="G2195" s="53"/>
    </row>
    <row r="2196" spans="1:7" ht="16.5">
      <c r="A2196" s="53"/>
      <c r="B2196" s="90"/>
      <c r="C2196" s="34"/>
      <c r="D2196" s="160"/>
      <c r="E2196" s="53"/>
      <c r="F2196" s="34"/>
      <c r="G2196" s="53"/>
    </row>
    <row r="2197" spans="1:7" ht="16.5">
      <c r="A2197" s="53"/>
      <c r="B2197" s="90"/>
      <c r="C2197" s="34"/>
      <c r="D2197" s="160"/>
      <c r="E2197" s="53"/>
      <c r="F2197" s="34"/>
      <c r="G2197" s="53"/>
    </row>
    <row r="2198" spans="1:7" ht="16.5">
      <c r="A2198" s="53"/>
      <c r="B2198" s="90"/>
      <c r="C2198" s="34"/>
      <c r="D2198" s="160"/>
      <c r="E2198" s="53"/>
      <c r="F2198" s="34"/>
      <c r="G2198" s="53"/>
    </row>
    <row r="2199" spans="1:7" ht="16.5">
      <c r="A2199" s="53"/>
      <c r="B2199" s="90"/>
      <c r="C2199" s="34"/>
      <c r="D2199" s="160"/>
      <c r="E2199" s="53"/>
      <c r="F2199" s="34"/>
      <c r="G2199" s="53"/>
    </row>
    <row r="2200" spans="1:7" ht="16.5">
      <c r="A2200" s="53"/>
      <c r="B2200" s="90"/>
      <c r="C2200" s="34"/>
      <c r="D2200" s="160"/>
      <c r="E2200" s="53"/>
      <c r="F2200" s="34"/>
      <c r="G2200" s="53"/>
    </row>
    <row r="2201" spans="1:7" ht="16.5">
      <c r="A2201" s="53"/>
      <c r="B2201" s="90"/>
      <c r="C2201" s="34"/>
      <c r="D2201" s="160"/>
      <c r="E2201" s="53"/>
      <c r="F2201" s="34"/>
      <c r="G2201" s="53"/>
    </row>
    <row r="2202" spans="1:7" ht="16.5">
      <c r="A2202" s="53"/>
      <c r="B2202" s="90"/>
      <c r="C2202" s="34"/>
      <c r="D2202" s="160"/>
      <c r="E2202" s="53"/>
      <c r="F2202" s="34"/>
      <c r="G2202" s="53"/>
    </row>
    <row r="2203" spans="1:7" ht="16.5">
      <c r="A2203" s="53"/>
      <c r="B2203" s="90"/>
      <c r="C2203" s="34"/>
      <c r="D2203" s="160"/>
      <c r="E2203" s="53"/>
      <c r="F2203" s="34"/>
      <c r="G2203" s="53"/>
    </row>
    <row r="2204" spans="1:7" ht="16.5">
      <c r="A2204" s="53"/>
      <c r="B2204" s="90"/>
      <c r="C2204" s="34"/>
      <c r="D2204" s="160"/>
      <c r="E2204" s="53"/>
      <c r="F2204" s="34"/>
      <c r="G2204" s="53"/>
    </row>
    <row r="2205" spans="1:7" ht="16.5">
      <c r="A2205" s="53"/>
      <c r="B2205" s="90"/>
      <c r="C2205" s="34"/>
      <c r="D2205" s="160"/>
      <c r="E2205" s="53"/>
      <c r="F2205" s="34"/>
      <c r="G2205" s="53"/>
    </row>
    <row r="2206" spans="1:7" ht="16.5">
      <c r="A2206" s="53"/>
      <c r="B2206" s="90"/>
      <c r="C2206" s="34"/>
      <c r="D2206" s="160"/>
      <c r="E2206" s="53"/>
      <c r="F2206" s="34"/>
      <c r="G2206" s="53"/>
    </row>
    <row r="2207" spans="1:7" ht="16.5">
      <c r="A2207" s="53"/>
      <c r="B2207" s="90"/>
      <c r="C2207" s="34"/>
      <c r="D2207" s="160"/>
      <c r="E2207" s="53"/>
      <c r="F2207" s="34"/>
      <c r="G2207" s="53"/>
    </row>
    <row r="2208" spans="1:7" ht="16.5">
      <c r="A2208" s="53"/>
      <c r="B2208" s="90"/>
      <c r="C2208" s="34"/>
      <c r="D2208" s="160"/>
      <c r="E2208" s="53"/>
      <c r="F2208" s="34"/>
      <c r="G2208" s="53"/>
    </row>
    <row r="2209" spans="1:7" ht="16.5">
      <c r="A2209" s="53"/>
      <c r="B2209" s="90"/>
      <c r="C2209" s="34"/>
      <c r="D2209" s="160"/>
      <c r="E2209" s="53"/>
      <c r="F2209" s="34"/>
      <c r="G2209" s="53"/>
    </row>
    <row r="2210" spans="1:7" ht="16.5">
      <c r="A2210" s="53"/>
      <c r="B2210" s="90"/>
      <c r="C2210" s="34"/>
      <c r="D2210" s="160"/>
      <c r="E2210" s="53"/>
      <c r="F2210" s="34"/>
      <c r="G2210" s="53"/>
    </row>
    <row r="2211" spans="1:7" ht="16.5">
      <c r="A2211" s="53"/>
      <c r="B2211" s="90"/>
      <c r="C2211" s="34"/>
      <c r="D2211" s="160"/>
      <c r="E2211" s="53"/>
      <c r="F2211" s="34"/>
      <c r="G2211" s="53"/>
    </row>
    <row r="2212" spans="1:7" ht="16.5">
      <c r="A2212" s="53"/>
      <c r="B2212" s="90"/>
      <c r="C2212" s="34"/>
      <c r="D2212" s="160"/>
      <c r="E2212" s="53"/>
      <c r="F2212" s="34"/>
      <c r="G2212" s="53"/>
    </row>
    <row r="2213" spans="1:7" ht="16.5">
      <c r="A2213" s="53"/>
      <c r="B2213" s="90"/>
      <c r="C2213" s="34"/>
      <c r="D2213" s="160"/>
      <c r="E2213" s="53"/>
      <c r="F2213" s="34"/>
      <c r="G2213" s="53"/>
    </row>
    <row r="2214" spans="1:7" ht="16.5">
      <c r="A2214" s="53"/>
      <c r="B2214" s="90"/>
      <c r="C2214" s="34"/>
      <c r="D2214" s="160"/>
      <c r="E2214" s="53"/>
      <c r="F2214" s="34"/>
      <c r="G2214" s="53"/>
    </row>
    <row r="2215" spans="1:7" ht="16.5">
      <c r="A2215" s="53"/>
      <c r="B2215" s="90"/>
      <c r="C2215" s="34"/>
      <c r="D2215" s="160"/>
      <c r="E2215" s="53"/>
      <c r="F2215" s="34"/>
      <c r="G2215" s="53"/>
    </row>
    <row r="2216" spans="1:7" ht="16.5">
      <c r="A2216" s="50"/>
      <c r="B2216" s="90"/>
      <c r="C2216" s="34"/>
      <c r="D2216" s="54"/>
      <c r="E2216" s="53"/>
      <c r="F2216" s="34"/>
      <c r="G2216" s="53"/>
    </row>
    <row r="2217" spans="1:7" ht="16.5">
      <c r="A2217" s="50"/>
      <c r="B2217" s="90"/>
      <c r="C2217" s="34"/>
      <c r="D2217" s="54"/>
      <c r="E2217" s="53"/>
      <c r="F2217" s="34"/>
      <c r="G2217" s="53"/>
    </row>
    <row r="2218" spans="1:7" ht="16.5">
      <c r="A2218" s="50"/>
      <c r="B2218" s="90"/>
      <c r="C2218" s="34"/>
      <c r="D2218" s="54"/>
      <c r="E2218" s="53"/>
      <c r="F2218" s="34"/>
      <c r="G2218" s="53"/>
    </row>
    <row r="2219" spans="1:7" ht="16.5">
      <c r="A2219" s="50"/>
      <c r="B2219" s="90"/>
      <c r="C2219" s="34"/>
      <c r="D2219" s="54"/>
      <c r="E2219" s="53"/>
      <c r="F2219" s="34"/>
      <c r="G2219" s="53"/>
    </row>
    <row r="2220" spans="1:7" ht="16.5">
      <c r="A2220" s="50"/>
      <c r="B2220" s="90"/>
      <c r="C2220" s="34"/>
      <c r="D2220" s="54"/>
      <c r="E2220" s="53"/>
      <c r="F2220" s="34"/>
      <c r="G2220" s="53"/>
    </row>
    <row r="2221" spans="1:7" ht="16.5">
      <c r="A2221" s="50"/>
      <c r="B2221" s="90"/>
      <c r="C2221" s="34"/>
      <c r="D2221" s="54"/>
      <c r="E2221" s="53"/>
      <c r="F2221" s="34"/>
      <c r="G2221" s="53"/>
    </row>
    <row r="2222" spans="1:7" ht="16.5">
      <c r="A2222" s="50"/>
      <c r="B2222" s="90"/>
      <c r="C2222" s="34"/>
      <c r="D2222" s="54"/>
      <c r="E2222" s="53"/>
      <c r="F2222" s="34"/>
      <c r="G2222" s="53"/>
    </row>
    <row r="2223" spans="1:7" ht="16.5">
      <c r="A2223" s="50"/>
      <c r="B2223" s="90"/>
      <c r="C2223" s="34"/>
      <c r="D2223" s="54"/>
      <c r="E2223" s="53"/>
      <c r="F2223" s="34"/>
      <c r="G2223" s="53"/>
    </row>
    <row r="2224" spans="1:7" ht="16.5">
      <c r="A2224" s="50"/>
      <c r="B2224" s="90"/>
      <c r="C2224" s="34"/>
      <c r="D2224" s="54"/>
      <c r="E2224" s="53"/>
      <c r="F2224" s="34"/>
      <c r="G2224" s="53"/>
    </row>
    <row r="2225" spans="1:7" ht="16.5">
      <c r="A2225" s="50"/>
      <c r="B2225" s="90"/>
      <c r="C2225" s="34"/>
      <c r="D2225" s="54"/>
      <c r="E2225" s="53"/>
      <c r="F2225" s="34"/>
      <c r="G2225" s="53"/>
    </row>
    <row r="2226" spans="1:7" ht="16.5">
      <c r="A2226" s="50"/>
      <c r="B2226" s="90"/>
      <c r="C2226" s="34"/>
      <c r="D2226" s="54"/>
      <c r="E2226" s="53"/>
      <c r="F2226" s="34"/>
      <c r="G2226" s="53"/>
    </row>
    <row r="2227" spans="1:7" ht="16.5">
      <c r="A2227" s="50"/>
      <c r="B2227" s="90"/>
      <c r="C2227" s="34"/>
      <c r="D2227" s="54"/>
      <c r="E2227" s="53"/>
      <c r="F2227" s="34"/>
      <c r="G2227" s="53"/>
    </row>
    <row r="2228" spans="1:7" ht="16.5">
      <c r="A2228" s="50"/>
      <c r="B2228" s="90"/>
      <c r="C2228" s="34"/>
      <c r="D2228" s="54"/>
      <c r="E2228" s="53"/>
      <c r="F2228" s="34"/>
      <c r="G2228" s="53"/>
    </row>
    <row r="2229" spans="1:7" ht="16.5">
      <c r="A2229" s="50"/>
      <c r="B2229" s="90"/>
      <c r="C2229" s="34"/>
      <c r="D2229" s="54"/>
      <c r="E2229" s="53"/>
      <c r="F2229" s="34"/>
      <c r="G2229" s="53"/>
    </row>
    <row r="2230" spans="1:7" ht="16.5">
      <c r="A2230" s="50"/>
      <c r="B2230" s="90"/>
      <c r="C2230" s="34"/>
      <c r="D2230" s="54"/>
      <c r="E2230" s="53"/>
      <c r="F2230" s="34"/>
      <c r="G2230" s="53"/>
    </row>
    <row r="2231" spans="1:7" ht="16.5">
      <c r="A2231" s="50"/>
      <c r="B2231" s="90"/>
      <c r="C2231" s="34"/>
      <c r="D2231" s="54"/>
      <c r="E2231" s="53"/>
      <c r="F2231" s="34"/>
      <c r="G2231" s="53"/>
    </row>
    <row r="2232" spans="1:7" ht="16.5">
      <c r="A2232" s="50"/>
      <c r="B2232" s="90"/>
      <c r="C2232" s="34"/>
      <c r="D2232" s="54"/>
      <c r="E2232" s="53"/>
      <c r="F2232" s="34"/>
      <c r="G2232" s="53"/>
    </row>
    <row r="2233" spans="1:7" ht="16.5">
      <c r="A2233" s="50"/>
      <c r="B2233" s="90"/>
      <c r="C2233" s="34"/>
      <c r="D2233" s="54"/>
      <c r="E2233" s="53"/>
      <c r="F2233" s="34"/>
      <c r="G2233" s="53"/>
    </row>
    <row r="2234" spans="1:7" ht="16.5">
      <c r="A2234" s="50"/>
      <c r="B2234" s="90"/>
      <c r="C2234" s="34"/>
      <c r="D2234" s="54"/>
      <c r="E2234" s="53"/>
      <c r="F2234" s="34"/>
      <c r="G2234" s="53"/>
    </row>
    <row r="2235" spans="1:7" ht="16.5">
      <c r="A2235" s="50"/>
      <c r="B2235" s="90"/>
      <c r="C2235" s="34"/>
      <c r="D2235" s="54"/>
      <c r="E2235" s="53"/>
      <c r="F2235" s="34"/>
      <c r="G2235" s="53"/>
    </row>
    <row r="2236" spans="1:7" ht="16.5">
      <c r="A2236" s="50"/>
      <c r="B2236" s="90"/>
      <c r="C2236" s="34"/>
      <c r="D2236" s="54"/>
      <c r="E2236" s="53"/>
      <c r="F2236" s="34"/>
      <c r="G2236" s="53"/>
    </row>
    <row r="2237" spans="1:7" ht="16.5">
      <c r="A2237" s="50"/>
      <c r="B2237" s="90"/>
      <c r="C2237" s="34"/>
      <c r="D2237" s="54"/>
      <c r="E2237" s="53"/>
      <c r="F2237" s="34"/>
      <c r="G2237" s="53"/>
    </row>
    <row r="2238" spans="1:7" ht="16.5">
      <c r="A2238" s="50"/>
      <c r="B2238" s="90"/>
      <c r="C2238" s="34"/>
      <c r="D2238" s="54"/>
      <c r="E2238" s="53"/>
      <c r="F2238" s="34"/>
      <c r="G2238" s="53"/>
    </row>
    <row r="2239" spans="1:7" ht="16.5">
      <c r="A2239" s="50"/>
      <c r="B2239" s="90"/>
      <c r="C2239" s="34"/>
      <c r="D2239" s="54"/>
      <c r="E2239" s="53"/>
      <c r="F2239" s="34"/>
      <c r="G2239" s="53"/>
    </row>
    <row r="2240" spans="1:7" ht="16.5">
      <c r="A2240" s="50"/>
      <c r="B2240" s="90"/>
      <c r="C2240" s="34"/>
      <c r="D2240" s="54"/>
      <c r="E2240" s="53"/>
      <c r="F2240" s="34"/>
      <c r="G2240" s="53"/>
    </row>
    <row r="2241" spans="1:7" ht="16.5">
      <c r="A2241" s="50"/>
      <c r="B2241" s="90"/>
      <c r="C2241" s="34"/>
      <c r="D2241" s="54"/>
      <c r="E2241" s="53"/>
      <c r="F2241" s="34"/>
      <c r="G2241" s="53"/>
    </row>
    <row r="2242" spans="1:7" ht="16.5">
      <c r="A2242" s="50"/>
      <c r="B2242" s="90"/>
      <c r="C2242" s="34"/>
      <c r="D2242" s="54"/>
      <c r="E2242" s="53"/>
      <c r="F2242" s="34"/>
      <c r="G2242" s="53"/>
    </row>
    <row r="2243" spans="1:7" ht="16.5">
      <c r="A2243" s="50"/>
      <c r="B2243" s="90"/>
      <c r="C2243" s="34"/>
      <c r="D2243" s="54"/>
      <c r="E2243" s="53"/>
      <c r="F2243" s="34"/>
      <c r="G2243" s="53"/>
    </row>
    <row r="2244" spans="1:7" ht="16.5">
      <c r="A2244" s="50"/>
      <c r="B2244" s="90"/>
      <c r="C2244" s="34"/>
      <c r="D2244" s="54"/>
      <c r="E2244" s="53"/>
      <c r="F2244" s="34"/>
      <c r="G2244" s="53"/>
    </row>
    <row r="2245" spans="1:7" ht="16.5">
      <c r="A2245" s="50"/>
      <c r="B2245" s="90"/>
      <c r="C2245" s="34"/>
      <c r="D2245" s="54"/>
      <c r="E2245" s="53"/>
      <c r="F2245" s="34"/>
      <c r="G2245" s="53"/>
    </row>
    <row r="2246" spans="1:7" ht="16.5">
      <c r="A2246" s="50"/>
      <c r="B2246" s="90"/>
      <c r="C2246" s="34"/>
      <c r="D2246" s="54"/>
      <c r="E2246" s="53"/>
      <c r="F2246" s="34"/>
      <c r="G2246" s="53"/>
    </row>
    <row r="2247" spans="1:7" ht="16.5">
      <c r="A2247" s="50"/>
      <c r="B2247" s="90"/>
      <c r="C2247" s="34"/>
      <c r="D2247" s="54"/>
      <c r="E2247" s="53"/>
      <c r="F2247" s="34"/>
      <c r="G2247" s="53"/>
    </row>
    <row r="2248" spans="1:7" ht="16.5">
      <c r="A2248" s="50"/>
      <c r="B2248" s="90"/>
      <c r="C2248" s="34"/>
      <c r="D2248" s="54"/>
      <c r="E2248" s="53"/>
      <c r="F2248" s="34"/>
      <c r="G2248" s="53"/>
    </row>
    <row r="2249" spans="1:7" ht="16.5">
      <c r="A2249" s="50"/>
      <c r="B2249" s="90"/>
      <c r="C2249" s="34"/>
      <c r="D2249" s="54"/>
      <c r="E2249" s="53"/>
      <c r="F2249" s="34"/>
      <c r="G2249" s="53"/>
    </row>
    <row r="2250" spans="1:7" ht="16.5">
      <c r="A2250" s="50"/>
      <c r="B2250" s="90"/>
      <c r="C2250" s="34"/>
      <c r="D2250" s="54"/>
      <c r="E2250" s="53"/>
      <c r="F2250" s="34"/>
      <c r="G2250" s="53"/>
    </row>
    <row r="2251" spans="1:7" ht="16.5">
      <c r="A2251" s="50"/>
      <c r="B2251" s="90"/>
      <c r="C2251" s="34"/>
      <c r="D2251" s="54"/>
      <c r="E2251" s="53"/>
      <c r="F2251" s="34"/>
      <c r="G2251" s="53"/>
    </row>
    <row r="2252" spans="1:7" ht="16.5">
      <c r="A2252" s="50"/>
      <c r="B2252" s="90"/>
      <c r="C2252" s="34"/>
      <c r="D2252" s="54"/>
      <c r="E2252" s="53"/>
      <c r="F2252" s="34"/>
      <c r="G2252" s="53"/>
    </row>
    <row r="2253" spans="1:7" ht="16.5">
      <c r="A2253" s="50"/>
      <c r="B2253" s="90"/>
      <c r="C2253" s="34"/>
      <c r="D2253" s="54"/>
      <c r="E2253" s="53"/>
      <c r="F2253" s="34"/>
      <c r="G2253" s="53"/>
    </row>
    <row r="2254" spans="1:7" ht="16.5">
      <c r="A2254" s="50"/>
      <c r="B2254" s="90"/>
      <c r="C2254" s="34"/>
      <c r="D2254" s="54"/>
      <c r="E2254" s="53"/>
      <c r="F2254" s="34"/>
      <c r="G2254" s="53"/>
    </row>
    <row r="2255" spans="1:7" ht="16.5">
      <c r="A2255" s="50"/>
      <c r="B2255" s="90"/>
      <c r="C2255" s="34"/>
      <c r="D2255" s="54"/>
      <c r="E2255" s="53"/>
      <c r="F2255" s="34"/>
      <c r="G2255" s="53"/>
    </row>
    <row r="2256" spans="1:7" ht="16.5">
      <c r="A2256" s="50"/>
      <c r="B2256" s="90"/>
      <c r="C2256" s="34"/>
      <c r="D2256" s="54"/>
      <c r="E2256" s="53"/>
      <c r="F2256" s="34"/>
      <c r="G2256" s="53"/>
    </row>
    <row r="2257" spans="1:7" ht="16.5">
      <c r="A2257" s="50"/>
      <c r="B2257" s="90"/>
      <c r="C2257" s="34"/>
      <c r="D2257" s="54"/>
      <c r="E2257" s="53"/>
      <c r="F2257" s="34"/>
      <c r="G2257" s="53"/>
    </row>
    <row r="2258" spans="1:7" ht="16.5">
      <c r="A2258" s="50"/>
      <c r="B2258" s="90"/>
      <c r="C2258" s="34"/>
      <c r="D2258" s="54"/>
      <c r="E2258" s="53"/>
      <c r="F2258" s="34"/>
      <c r="G2258" s="53"/>
    </row>
    <row r="2259" spans="1:7" ht="16.5">
      <c r="A2259" s="50"/>
      <c r="B2259" s="90"/>
      <c r="C2259" s="34"/>
      <c r="D2259" s="54"/>
      <c r="E2259" s="53"/>
      <c r="F2259" s="34"/>
      <c r="G2259" s="53"/>
    </row>
    <row r="2260" spans="1:7" ht="16.5">
      <c r="A2260" s="50"/>
      <c r="B2260" s="90"/>
      <c r="C2260" s="34"/>
      <c r="D2260" s="54"/>
      <c r="E2260" s="53"/>
      <c r="F2260" s="34"/>
      <c r="G2260" s="53"/>
    </row>
    <row r="2261" spans="1:7" ht="16.5">
      <c r="A2261" s="50"/>
      <c r="B2261" s="90"/>
      <c r="C2261" s="34"/>
      <c r="D2261" s="54"/>
      <c r="E2261" s="53"/>
      <c r="F2261" s="34"/>
      <c r="G2261" s="53"/>
    </row>
    <row r="2262" spans="1:7" ht="16.5">
      <c r="A2262" s="50"/>
      <c r="B2262" s="90"/>
      <c r="C2262" s="34"/>
      <c r="D2262" s="54"/>
      <c r="E2262" s="53"/>
      <c r="F2262" s="34"/>
      <c r="G2262" s="53"/>
    </row>
    <row r="2263" spans="1:7" ht="16.5">
      <c r="A2263" s="50"/>
      <c r="B2263" s="90"/>
      <c r="C2263" s="34"/>
      <c r="D2263" s="54"/>
      <c r="E2263" s="53"/>
      <c r="F2263" s="34"/>
      <c r="G2263" s="53"/>
    </row>
    <row r="2264" spans="1:7" ht="16.5">
      <c r="A2264" s="50"/>
      <c r="B2264" s="90"/>
      <c r="C2264" s="34"/>
      <c r="D2264" s="54"/>
      <c r="E2264" s="53"/>
      <c r="F2264" s="34"/>
      <c r="G2264" s="53"/>
    </row>
    <row r="2265" spans="1:7" ht="16.5">
      <c r="A2265" s="50"/>
      <c r="B2265" s="90"/>
      <c r="C2265" s="34"/>
      <c r="D2265" s="54"/>
      <c r="E2265" s="53"/>
      <c r="F2265" s="34"/>
      <c r="G2265" s="53"/>
    </row>
    <row r="2266" spans="1:7" ht="16.5">
      <c r="A2266" s="50"/>
      <c r="B2266" s="90"/>
      <c r="C2266" s="34"/>
      <c r="D2266" s="54"/>
      <c r="E2266" s="53"/>
      <c r="F2266" s="34"/>
      <c r="G2266" s="53"/>
    </row>
    <row r="2267" spans="1:7" ht="16.5">
      <c r="A2267" s="50"/>
      <c r="B2267" s="90"/>
      <c r="C2267" s="34"/>
      <c r="D2267" s="54"/>
      <c r="E2267" s="53"/>
      <c r="F2267" s="34"/>
      <c r="G2267" s="53"/>
    </row>
    <row r="2268" spans="1:7" ht="16.5">
      <c r="A2268" s="50"/>
      <c r="B2268" s="90"/>
      <c r="C2268" s="34"/>
      <c r="D2268" s="54"/>
      <c r="E2268" s="53"/>
      <c r="F2268" s="34"/>
      <c r="G2268" s="53"/>
    </row>
    <row r="2269" spans="1:7" ht="16.5">
      <c r="A2269" s="50"/>
      <c r="B2269" s="90"/>
      <c r="C2269" s="34"/>
      <c r="D2269" s="54"/>
      <c r="E2269" s="53"/>
      <c r="F2269" s="34"/>
      <c r="G2269" s="53"/>
    </row>
    <row r="2270" spans="1:7" ht="16.5">
      <c r="A2270" s="50"/>
      <c r="B2270" s="90"/>
      <c r="C2270" s="34"/>
      <c r="D2270" s="54"/>
      <c r="E2270" s="53"/>
      <c r="F2270" s="34"/>
      <c r="G2270" s="53"/>
    </row>
    <row r="2271" spans="1:7" ht="16.5">
      <c r="A2271" s="50"/>
      <c r="B2271" s="90"/>
      <c r="C2271" s="34"/>
      <c r="D2271" s="54"/>
      <c r="E2271" s="53"/>
      <c r="F2271" s="34"/>
      <c r="G2271" s="53"/>
    </row>
    <row r="2272" spans="1:7" ht="16.5">
      <c r="A2272" s="50"/>
      <c r="B2272" s="90"/>
      <c r="C2272" s="34"/>
      <c r="D2272" s="54"/>
      <c r="E2272" s="53"/>
      <c r="F2272" s="34"/>
      <c r="G2272" s="53"/>
    </row>
    <row r="2273" spans="1:7" ht="16.5">
      <c r="A2273" s="50"/>
      <c r="B2273" s="90"/>
      <c r="C2273" s="34"/>
      <c r="D2273" s="54"/>
      <c r="E2273" s="53"/>
      <c r="F2273" s="34"/>
      <c r="G2273" s="53"/>
    </row>
    <row r="2274" spans="1:7" ht="16.5">
      <c r="A2274" s="50"/>
      <c r="B2274" s="90"/>
      <c r="C2274" s="34"/>
      <c r="D2274" s="54"/>
      <c r="E2274" s="53"/>
      <c r="F2274" s="34"/>
      <c r="G2274" s="53"/>
    </row>
    <row r="2275" spans="1:7" ht="16.5">
      <c r="A2275" s="50"/>
      <c r="B2275" s="90"/>
      <c r="C2275" s="34"/>
      <c r="D2275" s="54"/>
      <c r="E2275" s="53"/>
      <c r="F2275" s="34"/>
      <c r="G2275" s="53"/>
    </row>
    <row r="2276" spans="1:7" ht="16.5">
      <c r="A2276" s="50"/>
      <c r="B2276" s="90"/>
      <c r="C2276" s="34"/>
      <c r="D2276" s="54"/>
      <c r="E2276" s="53"/>
      <c r="F2276" s="34"/>
      <c r="G2276" s="53"/>
    </row>
    <row r="2277" spans="1:7" ht="16.5">
      <c r="A2277" s="50"/>
      <c r="B2277" s="90"/>
      <c r="C2277" s="34"/>
      <c r="D2277" s="54"/>
      <c r="E2277" s="53"/>
      <c r="F2277" s="34"/>
      <c r="G2277" s="53"/>
    </row>
    <row r="2278" spans="1:7" ht="16.5">
      <c r="A2278" s="50"/>
      <c r="B2278" s="90"/>
      <c r="C2278" s="34"/>
      <c r="D2278" s="54"/>
      <c r="E2278" s="53"/>
      <c r="F2278" s="34"/>
      <c r="G2278" s="53"/>
    </row>
    <row r="2279" spans="1:7" ht="16.5">
      <c r="A2279" s="50"/>
      <c r="B2279" s="90"/>
      <c r="C2279" s="34"/>
      <c r="D2279" s="54"/>
      <c r="E2279" s="53"/>
      <c r="F2279" s="34"/>
      <c r="G2279" s="53"/>
    </row>
    <row r="2280" spans="1:7" ht="16.5">
      <c r="A2280" s="50"/>
      <c r="B2280" s="90"/>
      <c r="C2280" s="34"/>
      <c r="D2280" s="54"/>
      <c r="E2280" s="53"/>
      <c r="F2280" s="34"/>
      <c r="G2280" s="53"/>
    </row>
    <row r="2281" spans="1:7" ht="16.5">
      <c r="A2281" s="50"/>
      <c r="B2281" s="90"/>
      <c r="C2281" s="34"/>
      <c r="D2281" s="54"/>
      <c r="E2281" s="53"/>
      <c r="F2281" s="34"/>
      <c r="G2281" s="53"/>
    </row>
    <row r="2282" spans="1:7" ht="16.5">
      <c r="A2282" s="50"/>
      <c r="B2282" s="90"/>
      <c r="C2282" s="34"/>
      <c r="D2282" s="54"/>
      <c r="E2282" s="53"/>
      <c r="F2282" s="34"/>
      <c r="G2282" s="53"/>
    </row>
    <row r="2283" spans="1:7" ht="16.5">
      <c r="A2283" s="50"/>
      <c r="B2283" s="90"/>
      <c r="C2283" s="34"/>
      <c r="D2283" s="54"/>
      <c r="E2283" s="53"/>
      <c r="F2283" s="34"/>
      <c r="G2283" s="53"/>
    </row>
    <row r="2284" spans="1:7" ht="16.5">
      <c r="A2284" s="50"/>
      <c r="B2284" s="90"/>
      <c r="C2284" s="34"/>
      <c r="D2284" s="54"/>
      <c r="E2284" s="53"/>
      <c r="F2284" s="34"/>
      <c r="G2284" s="53"/>
    </row>
    <row r="2285" spans="1:7" ht="16.5">
      <c r="A2285" s="50"/>
      <c r="B2285" s="90"/>
      <c r="C2285" s="34"/>
      <c r="D2285" s="54"/>
      <c r="E2285" s="53"/>
      <c r="F2285" s="34"/>
      <c r="G2285" s="53"/>
    </row>
    <row r="2286" spans="1:7" ht="16.5">
      <c r="A2286" s="50"/>
      <c r="B2286" s="90"/>
      <c r="C2286" s="34"/>
      <c r="D2286" s="54"/>
      <c r="E2286" s="53"/>
      <c r="F2286" s="34"/>
      <c r="G2286" s="53"/>
    </row>
    <row r="2287" spans="1:7" ht="16.5">
      <c r="A2287" s="50"/>
      <c r="B2287" s="90"/>
      <c r="C2287" s="34"/>
      <c r="D2287" s="54"/>
      <c r="E2287" s="53"/>
      <c r="F2287" s="34"/>
      <c r="G2287" s="53"/>
    </row>
    <row r="2288" spans="1:7" ht="16.5">
      <c r="A2288" s="50"/>
      <c r="B2288" s="90"/>
      <c r="C2288" s="34"/>
      <c r="D2288" s="54"/>
      <c r="E2288" s="53"/>
      <c r="F2288" s="34"/>
      <c r="G2288" s="53"/>
    </row>
    <row r="2289" spans="1:9" ht="16.5">
      <c r="A2289" s="50"/>
      <c r="B2289" s="90"/>
      <c r="C2289" s="34"/>
      <c r="D2289" s="54"/>
      <c r="E2289" s="53"/>
      <c r="F2289" s="34"/>
      <c r="G2289" s="53"/>
    </row>
    <row r="2290" spans="1:9" ht="16.5">
      <c r="A2290" s="50"/>
      <c r="B2290" s="90"/>
      <c r="C2290" s="34"/>
      <c r="D2290" s="54"/>
      <c r="E2290" s="53"/>
      <c r="F2290" s="34"/>
      <c r="G2290" s="53"/>
    </row>
    <row r="2291" spans="1:9" ht="16.5">
      <c r="A2291" s="164"/>
      <c r="B2291" s="165"/>
      <c r="C2291" s="167"/>
      <c r="D2291" s="168"/>
      <c r="E2291" s="166"/>
      <c r="F2291" s="167"/>
      <c r="G2291" s="166"/>
    </row>
    <row r="2292" spans="1:9" ht="16.5">
      <c r="A2292" s="50"/>
      <c r="B2292" s="90"/>
      <c r="C2292" s="34"/>
      <c r="D2292" s="54"/>
      <c r="E2292" s="53"/>
      <c r="F2292" s="34"/>
      <c r="G2292" s="53"/>
      <c r="H2292" s="53"/>
      <c r="I2292" s="53"/>
    </row>
    <row r="2293" spans="1:9" ht="16.5">
      <c r="A2293" s="50"/>
      <c r="B2293" s="90"/>
      <c r="C2293" s="34"/>
      <c r="D2293" s="54"/>
      <c r="E2293" s="53"/>
      <c r="F2293" s="34"/>
      <c r="G2293" s="53"/>
      <c r="H2293" s="53"/>
      <c r="I2293" s="53"/>
    </row>
    <row r="2294" spans="1:9" ht="16.5">
      <c r="A2294" s="50"/>
      <c r="B2294" s="90"/>
      <c r="C2294" s="34"/>
      <c r="D2294" s="54"/>
      <c r="E2294" s="53"/>
      <c r="F2294" s="34"/>
      <c r="G2294" s="53"/>
      <c r="H2294" s="53"/>
      <c r="I2294" s="53"/>
    </row>
    <row r="2295" spans="1:9" ht="16.5">
      <c r="A2295" s="50"/>
      <c r="B2295" s="90"/>
      <c r="C2295" s="34"/>
      <c r="D2295" s="54"/>
      <c r="E2295" s="53"/>
      <c r="F2295" s="34"/>
      <c r="G2295" s="53"/>
      <c r="H2295" s="53"/>
      <c r="I2295" s="53"/>
    </row>
    <row r="2296" spans="1:9" ht="16.5">
      <c r="A2296" s="50"/>
      <c r="B2296" s="90"/>
      <c r="C2296" s="34"/>
      <c r="D2296" s="54"/>
      <c r="E2296" s="53"/>
      <c r="F2296" s="34"/>
      <c r="G2296" s="53"/>
      <c r="H2296" s="53"/>
      <c r="I2296" s="53"/>
    </row>
    <row r="2297" spans="1:9" ht="16.5">
      <c r="A2297" s="50"/>
      <c r="B2297" s="90"/>
      <c r="C2297" s="34"/>
      <c r="D2297" s="54"/>
      <c r="E2297" s="53"/>
      <c r="F2297" s="34"/>
      <c r="G2297" s="53"/>
      <c r="H2297" s="53"/>
      <c r="I2297" s="53"/>
    </row>
    <row r="2298" spans="1:9" ht="16.5">
      <c r="A2298" s="50"/>
      <c r="B2298" s="90"/>
      <c r="C2298" s="34"/>
      <c r="D2298" s="54"/>
      <c r="E2298" s="53"/>
      <c r="F2298" s="34"/>
      <c r="G2298" s="53"/>
      <c r="H2298" s="53"/>
      <c r="I2298" s="53"/>
    </row>
    <row r="2299" spans="1:9" ht="16.5">
      <c r="A2299" s="50"/>
      <c r="B2299" s="90"/>
      <c r="C2299" s="34"/>
      <c r="D2299" s="54"/>
      <c r="E2299" s="53"/>
      <c r="F2299" s="34"/>
      <c r="G2299" s="53"/>
      <c r="H2299" s="53"/>
      <c r="I2299" s="53"/>
    </row>
    <row r="2300" spans="1:9" ht="16.5">
      <c r="A2300" s="50"/>
      <c r="B2300" s="90"/>
      <c r="C2300" s="34"/>
      <c r="D2300" s="54"/>
      <c r="E2300" s="53"/>
      <c r="F2300" s="34"/>
      <c r="G2300" s="53"/>
      <c r="H2300" s="53"/>
      <c r="I2300" s="53"/>
    </row>
    <row r="2301" spans="1:9" ht="16.5">
      <c r="A2301" s="50"/>
      <c r="B2301" s="90"/>
      <c r="C2301" s="34"/>
      <c r="D2301" s="54"/>
      <c r="E2301" s="53"/>
      <c r="F2301" s="34"/>
      <c r="G2301" s="53"/>
      <c r="H2301" s="53"/>
      <c r="I2301" s="53"/>
    </row>
    <row r="2302" spans="1:9" ht="16.5">
      <c r="A2302" s="50"/>
      <c r="B2302" s="90"/>
      <c r="C2302" s="34"/>
      <c r="D2302" s="54"/>
      <c r="E2302" s="53"/>
      <c r="F2302" s="34"/>
      <c r="G2302" s="53"/>
      <c r="H2302" s="53"/>
      <c r="I2302" s="53"/>
    </row>
    <row r="2303" spans="1:9" ht="16.5">
      <c r="A2303" s="50"/>
      <c r="B2303" s="90"/>
      <c r="C2303" s="34"/>
      <c r="D2303" s="54"/>
      <c r="E2303" s="53"/>
      <c r="F2303" s="34"/>
      <c r="G2303" s="53"/>
      <c r="H2303" s="53"/>
      <c r="I2303" s="53"/>
    </row>
    <row r="2304" spans="1:9" ht="16.5">
      <c r="A2304" s="50"/>
      <c r="B2304" s="90"/>
      <c r="C2304" s="34"/>
      <c r="D2304" s="54"/>
      <c r="E2304" s="53"/>
      <c r="F2304" s="34"/>
      <c r="G2304" s="53"/>
      <c r="H2304" s="53"/>
      <c r="I2304" s="53"/>
    </row>
    <row r="2305" spans="1:9" ht="16.5">
      <c r="A2305" s="50"/>
      <c r="B2305" s="90"/>
      <c r="C2305" s="34"/>
      <c r="D2305" s="54"/>
      <c r="E2305" s="53"/>
      <c r="F2305" s="34"/>
      <c r="G2305" s="53"/>
      <c r="H2305" s="53"/>
      <c r="I2305" s="53"/>
    </row>
    <row r="2306" spans="1:9" ht="114" customHeight="1">
      <c r="A2306" s="50"/>
      <c r="B2306" s="90"/>
      <c r="C2306" s="34"/>
      <c r="D2306" s="54"/>
      <c r="E2306" s="53"/>
      <c r="F2306" s="34"/>
      <c r="G2306" s="53"/>
      <c r="H2306" s="53"/>
      <c r="I2306" s="53"/>
    </row>
    <row r="2307" spans="1:9" ht="16.5">
      <c r="A2307" s="50"/>
      <c r="B2307" s="90"/>
      <c r="C2307" s="34"/>
      <c r="D2307" s="54"/>
      <c r="E2307" s="53"/>
      <c r="F2307" s="34"/>
      <c r="G2307" s="53"/>
      <c r="H2307" s="53"/>
      <c r="I2307" s="53"/>
    </row>
    <row r="2308" spans="1:9" ht="130.15" customHeight="1">
      <c r="A2308" s="50"/>
      <c r="B2308" s="90"/>
      <c r="C2308" s="34"/>
      <c r="D2308" s="54"/>
      <c r="E2308" s="53"/>
      <c r="F2308" s="34"/>
      <c r="G2308" s="53"/>
      <c r="H2308" s="53"/>
      <c r="I2308" s="53"/>
    </row>
    <row r="2309" spans="1:9" ht="16.5">
      <c r="A2309" s="50"/>
      <c r="B2309" s="90"/>
      <c r="C2309" s="34"/>
      <c r="D2309" s="54"/>
      <c r="E2309" s="53"/>
      <c r="F2309" s="34"/>
      <c r="G2309" s="53"/>
      <c r="H2309" s="53"/>
      <c r="I2309" s="53"/>
    </row>
    <row r="2310" spans="1:9" ht="16.5">
      <c r="A2310" s="50"/>
      <c r="B2310" s="90"/>
      <c r="C2310" s="34"/>
      <c r="D2310" s="54"/>
      <c r="E2310" s="53"/>
      <c r="F2310" s="34"/>
      <c r="G2310" s="53"/>
      <c r="H2310" s="53"/>
      <c r="I2310" s="53"/>
    </row>
    <row r="2311" spans="1:9" ht="16.5">
      <c r="A2311" s="50"/>
      <c r="B2311" s="90"/>
      <c r="C2311" s="34"/>
      <c r="D2311" s="54"/>
      <c r="E2311" s="53"/>
      <c r="F2311" s="34"/>
      <c r="G2311" s="53"/>
      <c r="H2311" s="53"/>
      <c r="I2311" s="53"/>
    </row>
    <row r="2312" spans="1:9" ht="16.5">
      <c r="A2312" s="50"/>
      <c r="B2312" s="90"/>
      <c r="C2312" s="34"/>
      <c r="D2312" s="54"/>
      <c r="E2312" s="53"/>
      <c r="F2312" s="34"/>
      <c r="G2312" s="53"/>
      <c r="H2312" s="53"/>
      <c r="I2312" s="53"/>
    </row>
    <row r="2313" spans="1:9" ht="16.5">
      <c r="A2313" s="50"/>
      <c r="B2313" s="90"/>
      <c r="C2313" s="34"/>
      <c r="D2313" s="54"/>
      <c r="E2313" s="53"/>
      <c r="F2313" s="34"/>
      <c r="G2313" s="53"/>
      <c r="H2313" s="53"/>
      <c r="I2313" s="53"/>
    </row>
    <row r="2314" spans="1:9" ht="16.5">
      <c r="A2314" s="50"/>
      <c r="B2314" s="90"/>
      <c r="C2314" s="34"/>
      <c r="D2314" s="54"/>
      <c r="E2314" s="53"/>
      <c r="F2314" s="34"/>
      <c r="G2314" s="53"/>
      <c r="H2314" s="53"/>
      <c r="I2314" s="53"/>
    </row>
    <row r="2315" spans="1:9" ht="16.5">
      <c r="A2315" s="50"/>
      <c r="B2315" s="90"/>
      <c r="C2315" s="34"/>
      <c r="D2315" s="54"/>
      <c r="E2315" s="53"/>
      <c r="F2315" s="34"/>
      <c r="G2315" s="53"/>
      <c r="H2315" s="53"/>
      <c r="I2315" s="53"/>
    </row>
    <row r="2316" spans="1:9" ht="16.5">
      <c r="A2316" s="50"/>
      <c r="B2316" s="90"/>
      <c r="C2316" s="34"/>
      <c r="D2316" s="54"/>
      <c r="E2316" s="53"/>
      <c r="F2316" s="34"/>
      <c r="G2316" s="53"/>
      <c r="H2316" s="53"/>
      <c r="I2316" s="53"/>
    </row>
    <row r="2317" spans="1:9" ht="16.5">
      <c r="A2317" s="50"/>
      <c r="B2317" s="90"/>
      <c r="C2317" s="34"/>
      <c r="D2317" s="54"/>
      <c r="E2317" s="53"/>
      <c r="F2317" s="34"/>
      <c r="G2317" s="53"/>
      <c r="H2317" s="53"/>
      <c r="I2317" s="53"/>
    </row>
    <row r="2318" spans="1:9" ht="16.5">
      <c r="A2318" s="50"/>
      <c r="B2318" s="90"/>
      <c r="C2318" s="34"/>
      <c r="D2318" s="54"/>
      <c r="E2318" s="53"/>
      <c r="F2318" s="34"/>
      <c r="G2318" s="53"/>
      <c r="H2318" s="53"/>
      <c r="I2318" s="53"/>
    </row>
    <row r="2319" spans="1:9" ht="16.5">
      <c r="A2319" s="50"/>
      <c r="B2319" s="90"/>
      <c r="C2319" s="34"/>
      <c r="D2319" s="54"/>
      <c r="E2319" s="53"/>
      <c r="F2319" s="34"/>
      <c r="G2319" s="53"/>
      <c r="H2319" s="53"/>
      <c r="I2319" s="53"/>
    </row>
    <row r="2320" spans="1:9" ht="16.5">
      <c r="A2320" s="50"/>
      <c r="B2320" s="90"/>
      <c r="C2320" s="34"/>
      <c r="D2320" s="54"/>
      <c r="E2320" s="53"/>
      <c r="F2320" s="34"/>
      <c r="G2320" s="53"/>
      <c r="H2320" s="53"/>
      <c r="I2320" s="53"/>
    </row>
    <row r="2321" spans="1:9" ht="16.5">
      <c r="A2321" s="50"/>
      <c r="B2321" s="90"/>
      <c r="C2321" s="34"/>
      <c r="D2321" s="54"/>
      <c r="E2321" s="53"/>
      <c r="F2321" s="34"/>
      <c r="G2321" s="53"/>
      <c r="H2321" s="53"/>
      <c r="I2321" s="53"/>
    </row>
    <row r="2322" spans="1:9" ht="16.5">
      <c r="A2322" s="50"/>
      <c r="B2322" s="90"/>
      <c r="C2322" s="34"/>
      <c r="D2322" s="54"/>
      <c r="E2322" s="53"/>
      <c r="F2322" s="34"/>
      <c r="G2322" s="53"/>
      <c r="H2322" s="53"/>
      <c r="I2322" s="53"/>
    </row>
    <row r="2323" spans="1:9" ht="16.5">
      <c r="A2323" s="50"/>
      <c r="B2323" s="90"/>
      <c r="C2323" s="34"/>
      <c r="D2323" s="54"/>
      <c r="E2323" s="53"/>
      <c r="F2323" s="34"/>
      <c r="G2323" s="53"/>
      <c r="H2323" s="53"/>
      <c r="I2323" s="53"/>
    </row>
    <row r="2324" spans="1:9" ht="16.5">
      <c r="A2324" s="50"/>
      <c r="B2324" s="90"/>
      <c r="C2324" s="34"/>
      <c r="D2324" s="54"/>
      <c r="E2324" s="53"/>
      <c r="F2324" s="34"/>
      <c r="G2324" s="53"/>
      <c r="H2324" s="53"/>
      <c r="I2324" s="53"/>
    </row>
    <row r="2325" spans="1:9" ht="16.5">
      <c r="A2325" s="50"/>
      <c r="B2325" s="90"/>
      <c r="C2325" s="34"/>
      <c r="D2325" s="54"/>
      <c r="E2325" s="53"/>
      <c r="F2325" s="34"/>
      <c r="G2325" s="53"/>
      <c r="H2325" s="53"/>
      <c r="I2325" s="53"/>
    </row>
    <row r="2326" spans="1:9" ht="16.5">
      <c r="A2326" s="50"/>
      <c r="B2326" s="90"/>
      <c r="C2326" s="34"/>
      <c r="D2326" s="54"/>
      <c r="E2326" s="53"/>
      <c r="F2326" s="34"/>
      <c r="G2326" s="53"/>
      <c r="H2326" s="53"/>
      <c r="I2326" s="53"/>
    </row>
    <row r="2327" spans="1:9" ht="16.5">
      <c r="A2327" s="50"/>
      <c r="B2327" s="90"/>
      <c r="C2327" s="34"/>
      <c r="D2327" s="54"/>
      <c r="E2327" s="53"/>
      <c r="F2327" s="34"/>
      <c r="G2327" s="53"/>
      <c r="H2327" s="53"/>
      <c r="I2327" s="53"/>
    </row>
    <row r="2328" spans="1:9" ht="16.5">
      <c r="A2328" s="50"/>
      <c r="B2328" s="90"/>
      <c r="C2328" s="34"/>
      <c r="D2328" s="54"/>
      <c r="E2328" s="53"/>
      <c r="F2328" s="34"/>
      <c r="G2328" s="53"/>
      <c r="H2328" s="53"/>
      <c r="I2328" s="53"/>
    </row>
    <row r="2329" spans="1:9" ht="16.5">
      <c r="A2329" s="50"/>
      <c r="B2329" s="90"/>
      <c r="C2329" s="34"/>
      <c r="D2329" s="54"/>
      <c r="E2329" s="53"/>
      <c r="F2329" s="34"/>
      <c r="G2329" s="53"/>
      <c r="H2329" s="53"/>
      <c r="I2329" s="53"/>
    </row>
    <row r="2330" spans="1:9" ht="16.5">
      <c r="A2330" s="50"/>
      <c r="B2330" s="90"/>
      <c r="C2330" s="34"/>
      <c r="D2330" s="54"/>
      <c r="E2330" s="53"/>
      <c r="F2330" s="34"/>
      <c r="G2330" s="53"/>
      <c r="H2330" s="53"/>
      <c r="I2330" s="53"/>
    </row>
    <row r="2331" spans="1:9" ht="16.5">
      <c r="A2331" s="50"/>
      <c r="B2331" s="90"/>
      <c r="C2331" s="34"/>
      <c r="D2331" s="54"/>
      <c r="E2331" s="53"/>
      <c r="F2331" s="34"/>
      <c r="G2331" s="53"/>
      <c r="H2331" s="53"/>
      <c r="I2331" s="53"/>
    </row>
    <row r="2332" spans="1:9" ht="16.5">
      <c r="A2332" s="50"/>
      <c r="B2332" s="90"/>
      <c r="C2332" s="34"/>
      <c r="D2332" s="54"/>
      <c r="E2332" s="53"/>
      <c r="F2332" s="34"/>
      <c r="G2332" s="53"/>
      <c r="H2332" s="53"/>
      <c r="I2332" s="53"/>
    </row>
    <row r="2333" spans="1:9" ht="16.5">
      <c r="A2333" s="50"/>
      <c r="B2333" s="90"/>
      <c r="C2333" s="34"/>
      <c r="D2333" s="54"/>
      <c r="E2333" s="53"/>
      <c r="F2333" s="34"/>
      <c r="G2333" s="53"/>
      <c r="H2333" s="53"/>
      <c r="I2333" s="53"/>
    </row>
    <row r="2334" spans="1:9" ht="16.5">
      <c r="A2334" s="50"/>
      <c r="B2334" s="90"/>
      <c r="C2334" s="34"/>
      <c r="D2334" s="54"/>
      <c r="E2334" s="53"/>
      <c r="F2334" s="34"/>
      <c r="G2334" s="53"/>
      <c r="H2334" s="53"/>
      <c r="I2334" s="53"/>
    </row>
    <row r="2335" spans="1:9" ht="16.5">
      <c r="A2335" s="50"/>
      <c r="B2335" s="90"/>
      <c r="C2335" s="34"/>
      <c r="D2335" s="54"/>
      <c r="E2335" s="53"/>
      <c r="F2335" s="34"/>
      <c r="G2335" s="53"/>
      <c r="H2335" s="53"/>
      <c r="I2335" s="53"/>
    </row>
    <row r="2336" spans="1:9" ht="16.5">
      <c r="A2336" s="50"/>
      <c r="B2336" s="90"/>
      <c r="C2336" s="34"/>
      <c r="D2336" s="54"/>
      <c r="E2336" s="53"/>
      <c r="F2336" s="34"/>
      <c r="G2336" s="53"/>
      <c r="H2336" s="53"/>
      <c r="I2336" s="53"/>
    </row>
    <row r="2337" spans="1:9" ht="16.5">
      <c r="A2337" s="50"/>
      <c r="B2337" s="90"/>
      <c r="C2337" s="34"/>
      <c r="D2337" s="54"/>
      <c r="E2337" s="53"/>
      <c r="F2337" s="34"/>
      <c r="G2337" s="53"/>
      <c r="H2337" s="53"/>
      <c r="I2337" s="53"/>
    </row>
    <row r="2338" spans="1:9" ht="16.5">
      <c r="A2338" s="50"/>
      <c r="B2338" s="90"/>
      <c r="C2338" s="34"/>
      <c r="D2338" s="54"/>
      <c r="E2338" s="53"/>
      <c r="F2338" s="34"/>
      <c r="G2338" s="53"/>
      <c r="H2338" s="53"/>
      <c r="I2338" s="53"/>
    </row>
    <row r="2339" spans="1:9" ht="16.5">
      <c r="A2339" s="50"/>
      <c r="B2339" s="90"/>
      <c r="C2339" s="34"/>
      <c r="D2339" s="54"/>
      <c r="E2339" s="53"/>
      <c r="F2339" s="34"/>
      <c r="G2339" s="53"/>
      <c r="H2339" s="53"/>
      <c r="I2339" s="53"/>
    </row>
    <row r="2340" spans="1:9" ht="16.5">
      <c r="A2340" s="50"/>
      <c r="B2340" s="90"/>
      <c r="C2340" s="34"/>
      <c r="D2340" s="54"/>
      <c r="E2340" s="53"/>
      <c r="F2340" s="34"/>
      <c r="G2340" s="53"/>
      <c r="H2340" s="53"/>
      <c r="I2340" s="53"/>
    </row>
    <row r="2341" spans="1:9" ht="16.5">
      <c r="A2341" s="50"/>
      <c r="B2341" s="90"/>
      <c r="C2341" s="34"/>
      <c r="D2341" s="54"/>
      <c r="E2341" s="53"/>
      <c r="F2341" s="34"/>
      <c r="G2341" s="53"/>
      <c r="H2341" s="53"/>
      <c r="I2341" s="53"/>
    </row>
    <row r="2342" spans="1:9" ht="16.5">
      <c r="A2342" s="50"/>
      <c r="B2342" s="90"/>
      <c r="C2342" s="34"/>
      <c r="D2342" s="54"/>
      <c r="E2342" s="53"/>
      <c r="F2342" s="34"/>
      <c r="G2342" s="53"/>
      <c r="H2342" s="53"/>
      <c r="I2342" s="53"/>
    </row>
    <row r="2343" spans="1:9" ht="16.5">
      <c r="A2343" s="50"/>
      <c r="B2343" s="90"/>
      <c r="C2343" s="34"/>
      <c r="D2343" s="54"/>
      <c r="E2343" s="53"/>
      <c r="F2343" s="34"/>
      <c r="G2343" s="53"/>
      <c r="H2343" s="53"/>
      <c r="I2343" s="53"/>
    </row>
    <row r="2344" spans="1:9" ht="16.5">
      <c r="A2344" s="50"/>
      <c r="B2344" s="90"/>
      <c r="C2344" s="34"/>
      <c r="D2344" s="54"/>
      <c r="E2344" s="53"/>
      <c r="F2344" s="34"/>
      <c r="G2344" s="53"/>
      <c r="H2344" s="53"/>
      <c r="I2344" s="53"/>
    </row>
    <row r="2345" spans="1:9" ht="16.5">
      <c r="A2345" s="50"/>
      <c r="B2345" s="90"/>
      <c r="C2345" s="34"/>
      <c r="D2345" s="54"/>
      <c r="E2345" s="53"/>
      <c r="F2345" s="34"/>
      <c r="G2345" s="53"/>
      <c r="H2345" s="53"/>
      <c r="I2345" s="53"/>
    </row>
    <row r="2346" spans="1:9" ht="16.5">
      <c r="A2346" s="50"/>
      <c r="B2346" s="90"/>
      <c r="C2346" s="34"/>
      <c r="D2346" s="54"/>
      <c r="E2346" s="53"/>
      <c r="F2346" s="34"/>
      <c r="G2346" s="53"/>
      <c r="H2346" s="53"/>
      <c r="I2346" s="53"/>
    </row>
    <row r="2347" spans="1:9" ht="16.5">
      <c r="A2347" s="50"/>
      <c r="B2347" s="90"/>
      <c r="C2347" s="34"/>
      <c r="D2347" s="54"/>
      <c r="E2347" s="53"/>
      <c r="F2347" s="34"/>
      <c r="G2347" s="53"/>
      <c r="H2347" s="53"/>
      <c r="I2347" s="53"/>
    </row>
    <row r="2348" spans="1:9" ht="16.5">
      <c r="A2348" s="50"/>
      <c r="B2348" s="90"/>
      <c r="C2348" s="34"/>
      <c r="D2348" s="54"/>
      <c r="E2348" s="53"/>
      <c r="F2348" s="34"/>
      <c r="G2348" s="53"/>
      <c r="H2348" s="53"/>
      <c r="I2348" s="53"/>
    </row>
    <row r="2349" spans="1:9" ht="16.5">
      <c r="A2349" s="50"/>
      <c r="B2349" s="90"/>
      <c r="C2349" s="34"/>
      <c r="D2349" s="54"/>
      <c r="E2349" s="53"/>
      <c r="F2349" s="34"/>
      <c r="G2349" s="53"/>
      <c r="H2349" s="53"/>
      <c r="I2349" s="53"/>
    </row>
    <row r="2350" spans="1:9" ht="16.5">
      <c r="A2350" s="50"/>
      <c r="B2350" s="90"/>
      <c r="C2350" s="34"/>
      <c r="D2350" s="54"/>
      <c r="E2350" s="53"/>
      <c r="F2350" s="34"/>
      <c r="G2350" s="53"/>
      <c r="H2350" s="53"/>
      <c r="I2350" s="53"/>
    </row>
    <row r="2351" spans="1:9" ht="16.5">
      <c r="A2351" s="50"/>
      <c r="B2351" s="90"/>
      <c r="C2351" s="34"/>
      <c r="D2351" s="54"/>
      <c r="E2351" s="53"/>
      <c r="F2351" s="34"/>
      <c r="G2351" s="53"/>
      <c r="H2351" s="53"/>
      <c r="I2351" s="53"/>
    </row>
    <row r="2352" spans="1:9" ht="16.5">
      <c r="A2352" s="50"/>
      <c r="B2352" s="90"/>
      <c r="C2352" s="34"/>
      <c r="D2352" s="54"/>
      <c r="E2352" s="53"/>
      <c r="F2352" s="34"/>
      <c r="G2352" s="53"/>
      <c r="H2352" s="53"/>
      <c r="I2352" s="53"/>
    </row>
    <row r="2353" spans="1:9" ht="16.5">
      <c r="A2353" s="50"/>
      <c r="B2353" s="90"/>
      <c r="C2353" s="34"/>
      <c r="D2353" s="54"/>
      <c r="E2353" s="53"/>
      <c r="F2353" s="34"/>
      <c r="G2353" s="53"/>
      <c r="H2353" s="53"/>
      <c r="I2353" s="53"/>
    </row>
    <row r="2354" spans="1:9" ht="16.5">
      <c r="A2354" s="50"/>
      <c r="B2354" s="90"/>
      <c r="C2354" s="34"/>
      <c r="D2354" s="54"/>
      <c r="E2354" s="53"/>
      <c r="F2354" s="34"/>
      <c r="G2354" s="53"/>
      <c r="H2354" s="53"/>
      <c r="I2354" s="53"/>
    </row>
    <row r="2355" spans="1:9" ht="16.5">
      <c r="A2355" s="50"/>
      <c r="B2355" s="90"/>
      <c r="C2355" s="34"/>
      <c r="D2355" s="54"/>
      <c r="E2355" s="53"/>
      <c r="F2355" s="34"/>
      <c r="G2355" s="53"/>
      <c r="H2355" s="53"/>
      <c r="I2355" s="53"/>
    </row>
    <row r="2356" spans="1:9" ht="16.5">
      <c r="A2356" s="50"/>
      <c r="B2356" s="90"/>
      <c r="C2356" s="34"/>
      <c r="D2356" s="54"/>
      <c r="E2356" s="53"/>
      <c r="F2356" s="34"/>
      <c r="G2356" s="53"/>
      <c r="H2356" s="53"/>
      <c r="I2356" s="53"/>
    </row>
    <row r="2357" spans="1:9" ht="16.5">
      <c r="A2357" s="50"/>
      <c r="B2357" s="90"/>
      <c r="C2357" s="34"/>
      <c r="D2357" s="54"/>
      <c r="E2357" s="53"/>
      <c r="F2357" s="34"/>
      <c r="G2357" s="53"/>
      <c r="H2357" s="53"/>
      <c r="I2357" s="53"/>
    </row>
    <row r="2358" spans="1:9" ht="16.5">
      <c r="A2358" s="50"/>
      <c r="B2358" s="90"/>
      <c r="C2358" s="34"/>
      <c r="D2358" s="54"/>
      <c r="E2358" s="53"/>
      <c r="F2358" s="34"/>
      <c r="G2358" s="53"/>
      <c r="H2358" s="53"/>
      <c r="I2358" s="53"/>
    </row>
    <row r="2359" spans="1:9" ht="16.5">
      <c r="A2359" s="50"/>
      <c r="B2359" s="90"/>
      <c r="C2359" s="34"/>
      <c r="D2359" s="54"/>
      <c r="E2359" s="53"/>
      <c r="F2359" s="34"/>
      <c r="G2359" s="53"/>
      <c r="H2359" s="53"/>
      <c r="I2359" s="53"/>
    </row>
    <row r="2360" spans="1:9" ht="16.5">
      <c r="A2360" s="50"/>
      <c r="B2360" s="90"/>
      <c r="C2360" s="34"/>
      <c r="D2360" s="54"/>
      <c r="E2360" s="53"/>
      <c r="F2360" s="34"/>
      <c r="G2360" s="53"/>
      <c r="H2360" s="53"/>
      <c r="I2360" s="53"/>
    </row>
    <row r="2361" spans="1:9" ht="16.5">
      <c r="A2361" s="50"/>
      <c r="B2361" s="90"/>
      <c r="C2361" s="34"/>
      <c r="D2361" s="54"/>
      <c r="E2361" s="53"/>
      <c r="F2361" s="34"/>
      <c r="G2361" s="53"/>
      <c r="H2361" s="53"/>
      <c r="I2361" s="91"/>
    </row>
    <row r="2362" spans="1:9" ht="16.5">
      <c r="A2362" s="50"/>
      <c r="B2362" s="90"/>
      <c r="C2362" s="34"/>
      <c r="D2362" s="54"/>
      <c r="E2362" s="53"/>
      <c r="F2362" s="34"/>
      <c r="G2362" s="53"/>
      <c r="H2362" s="53"/>
      <c r="I2362" s="91"/>
    </row>
    <row r="2363" spans="1:9" ht="16.5">
      <c r="A2363" s="50"/>
      <c r="B2363" s="90"/>
      <c r="C2363" s="34"/>
      <c r="D2363" s="54"/>
      <c r="E2363" s="53"/>
      <c r="F2363" s="34"/>
      <c r="G2363" s="53"/>
      <c r="H2363" s="53"/>
      <c r="I2363" s="91"/>
    </row>
    <row r="2364" spans="1:9" ht="16.5">
      <c r="A2364" s="50"/>
      <c r="B2364" s="90"/>
      <c r="C2364" s="34"/>
      <c r="D2364" s="54"/>
      <c r="E2364" s="53"/>
      <c r="F2364" s="34"/>
      <c r="G2364" s="53"/>
      <c r="H2364" s="53"/>
      <c r="I2364" s="91"/>
    </row>
    <row r="2365" spans="1:9" ht="16.5">
      <c r="A2365" s="50"/>
      <c r="B2365" s="90"/>
      <c r="C2365" s="34"/>
      <c r="D2365" s="54"/>
      <c r="E2365" s="53"/>
      <c r="F2365" s="34"/>
      <c r="G2365" s="53"/>
      <c r="H2365" s="53"/>
      <c r="I2365" s="91"/>
    </row>
    <row r="2366" spans="1:9" ht="16.5">
      <c r="A2366" s="50"/>
      <c r="B2366" s="90"/>
      <c r="C2366" s="34"/>
      <c r="D2366" s="54"/>
      <c r="E2366" s="53"/>
      <c r="F2366" s="34"/>
      <c r="G2366" s="53"/>
      <c r="H2366" s="53"/>
      <c r="I2366" s="91"/>
    </row>
    <row r="2367" spans="1:9" ht="16.5">
      <c r="A2367" s="50"/>
      <c r="B2367" s="90"/>
      <c r="C2367" s="34"/>
      <c r="D2367" s="54"/>
      <c r="E2367" s="53"/>
      <c r="F2367" s="34"/>
      <c r="G2367" s="53"/>
      <c r="H2367" s="53"/>
      <c r="I2367" s="91"/>
    </row>
    <row r="2368" spans="1:9" ht="16.5">
      <c r="A2368" s="50"/>
      <c r="B2368" s="90"/>
      <c r="C2368" s="34"/>
      <c r="D2368" s="54"/>
      <c r="E2368" s="53"/>
      <c r="F2368" s="34"/>
      <c r="G2368" s="53"/>
      <c r="H2368" s="53"/>
      <c r="I2368" s="91"/>
    </row>
    <row r="2369" spans="1:9" ht="16.5">
      <c r="A2369" s="50"/>
      <c r="B2369" s="90"/>
      <c r="C2369" s="34"/>
      <c r="D2369" s="54"/>
      <c r="E2369" s="53"/>
      <c r="F2369" s="34"/>
      <c r="G2369" s="53"/>
      <c r="H2369" s="53"/>
      <c r="I2369" s="91"/>
    </row>
    <row r="2370" spans="1:9" ht="16.5">
      <c r="A2370" s="50"/>
      <c r="B2370" s="90"/>
      <c r="C2370" s="34"/>
      <c r="D2370" s="54"/>
      <c r="E2370" s="53"/>
      <c r="F2370" s="34"/>
      <c r="G2370" s="53"/>
      <c r="H2370" s="53"/>
      <c r="I2370" s="91"/>
    </row>
    <row r="2371" spans="1:9" ht="16.5">
      <c r="A2371" s="50"/>
      <c r="B2371" s="90"/>
      <c r="C2371" s="34"/>
      <c r="D2371" s="54"/>
      <c r="E2371" s="53"/>
      <c r="F2371" s="34"/>
      <c r="G2371" s="53"/>
      <c r="H2371" s="53"/>
      <c r="I2371" s="91"/>
    </row>
    <row r="2372" spans="1:9" ht="16.5">
      <c r="A2372" s="50"/>
      <c r="B2372" s="90"/>
      <c r="C2372" s="34"/>
      <c r="D2372" s="54"/>
      <c r="E2372" s="53"/>
      <c r="F2372" s="34"/>
      <c r="G2372" s="53"/>
      <c r="H2372" s="53"/>
      <c r="I2372" s="91"/>
    </row>
    <row r="2373" spans="1:9" ht="16.5">
      <c r="A2373" s="50"/>
      <c r="B2373" s="90"/>
      <c r="C2373" s="34"/>
      <c r="D2373" s="54"/>
      <c r="E2373" s="53"/>
      <c r="F2373" s="34"/>
      <c r="G2373" s="53"/>
      <c r="H2373" s="53"/>
      <c r="I2373" s="91"/>
    </row>
    <row r="2374" spans="1:9" ht="16.5">
      <c r="A2374" s="50"/>
      <c r="B2374" s="90"/>
      <c r="C2374" s="34"/>
      <c r="D2374" s="54"/>
      <c r="E2374" s="53"/>
      <c r="F2374" s="34"/>
      <c r="G2374" s="53"/>
      <c r="H2374" s="53"/>
      <c r="I2374" s="91"/>
    </row>
    <row r="2375" spans="1:9" ht="16.5">
      <c r="A2375" s="50"/>
      <c r="B2375" s="90"/>
      <c r="C2375" s="34"/>
      <c r="D2375" s="54"/>
      <c r="E2375" s="53"/>
      <c r="F2375" s="34"/>
      <c r="G2375" s="53"/>
      <c r="H2375" s="53"/>
      <c r="I2375" s="91"/>
    </row>
    <row r="2376" spans="1:9" ht="16.5">
      <c r="A2376" s="50"/>
      <c r="B2376" s="90"/>
      <c r="C2376" s="34"/>
      <c r="D2376" s="54"/>
      <c r="E2376" s="53"/>
      <c r="F2376" s="34"/>
      <c r="G2376" s="53"/>
      <c r="H2376" s="53"/>
      <c r="I2376" s="91"/>
    </row>
    <row r="2377" spans="1:9" ht="16.5">
      <c r="A2377" s="50"/>
      <c r="B2377" s="90"/>
      <c r="C2377" s="34"/>
      <c r="D2377" s="54"/>
      <c r="E2377" s="53"/>
      <c r="F2377" s="34"/>
      <c r="G2377" s="53"/>
      <c r="H2377" s="53"/>
      <c r="I2377" s="91"/>
    </row>
    <row r="2378" spans="1:9" ht="16.5">
      <c r="A2378" s="50"/>
      <c r="B2378" s="90"/>
      <c r="C2378" s="34"/>
      <c r="D2378" s="54"/>
      <c r="E2378" s="53"/>
      <c r="F2378" s="34"/>
      <c r="G2378" s="53"/>
      <c r="H2378" s="53"/>
      <c r="I2378" s="91"/>
    </row>
    <row r="2379" spans="1:9" ht="16.5">
      <c r="A2379" s="50"/>
      <c r="B2379" s="90"/>
      <c r="C2379" s="34"/>
      <c r="D2379" s="54"/>
      <c r="E2379" s="53"/>
      <c r="F2379" s="34"/>
      <c r="G2379" s="53"/>
      <c r="H2379" s="53"/>
      <c r="I2379" s="91"/>
    </row>
    <row r="2380" spans="1:9" ht="16.5">
      <c r="A2380" s="50"/>
      <c r="B2380" s="90"/>
      <c r="C2380" s="34"/>
      <c r="D2380" s="54"/>
      <c r="E2380" s="53"/>
      <c r="F2380" s="34"/>
      <c r="G2380" s="53"/>
      <c r="H2380" s="53"/>
      <c r="I2380" s="91"/>
    </row>
    <row r="2381" spans="1:9" ht="16.5">
      <c r="A2381" s="50"/>
      <c r="B2381" s="90"/>
      <c r="C2381" s="34"/>
      <c r="D2381" s="54"/>
      <c r="E2381" s="53"/>
      <c r="F2381" s="34"/>
      <c r="G2381" s="53"/>
      <c r="H2381" s="53"/>
      <c r="I2381" s="91"/>
    </row>
    <row r="2382" spans="1:9" ht="16.5">
      <c r="A2382" s="50"/>
      <c r="B2382" s="90"/>
      <c r="C2382" s="34"/>
      <c r="D2382" s="54"/>
      <c r="E2382" s="53"/>
      <c r="F2382" s="34"/>
      <c r="G2382" s="53"/>
      <c r="H2382" s="53"/>
      <c r="I2382" s="91"/>
    </row>
    <row r="2383" spans="1:9" ht="16.5">
      <c r="A2383" s="50"/>
      <c r="B2383" s="90"/>
      <c r="C2383" s="34"/>
      <c r="D2383" s="54"/>
      <c r="E2383" s="53"/>
      <c r="F2383" s="34"/>
      <c r="G2383" s="53"/>
      <c r="H2383" s="53"/>
      <c r="I2383" s="91"/>
    </row>
    <row r="2384" spans="1:9" ht="16.5">
      <c r="A2384" s="50"/>
      <c r="B2384" s="90"/>
      <c r="C2384" s="34"/>
      <c r="D2384" s="54"/>
      <c r="E2384" s="53"/>
      <c r="F2384" s="34"/>
      <c r="G2384" s="53"/>
      <c r="H2384" s="53"/>
      <c r="I2384" s="91"/>
    </row>
    <row r="2385" spans="1:9" ht="16.5">
      <c r="A2385" s="50"/>
      <c r="B2385" s="90"/>
      <c r="C2385" s="34"/>
      <c r="D2385" s="54"/>
      <c r="E2385" s="53"/>
      <c r="F2385" s="34"/>
      <c r="G2385" s="53"/>
      <c r="H2385" s="53"/>
      <c r="I2385" s="91"/>
    </row>
    <row r="2386" spans="1:9" ht="16.5">
      <c r="A2386" s="50"/>
      <c r="B2386" s="90"/>
      <c r="C2386" s="34"/>
      <c r="D2386" s="54"/>
      <c r="E2386" s="53"/>
      <c r="F2386" s="34"/>
      <c r="G2386" s="53"/>
      <c r="H2386" s="53"/>
      <c r="I2386" s="34"/>
    </row>
    <row r="2387" spans="1:9" ht="16.5">
      <c r="A2387" s="50"/>
      <c r="B2387" s="90"/>
      <c r="C2387" s="34"/>
      <c r="D2387" s="54"/>
      <c r="E2387" s="53"/>
      <c r="F2387" s="34"/>
      <c r="G2387" s="53"/>
      <c r="H2387" s="53"/>
      <c r="I2387" s="34"/>
    </row>
    <row r="2388" spans="1:9" ht="16.5">
      <c r="A2388" s="50"/>
      <c r="B2388" s="90"/>
      <c r="C2388" s="34"/>
      <c r="D2388" s="54"/>
      <c r="E2388" s="53"/>
      <c r="F2388" s="34"/>
      <c r="G2388" s="53"/>
      <c r="H2388" s="53"/>
      <c r="I2388" s="34"/>
    </row>
    <row r="2389" spans="1:9" ht="16.5">
      <c r="A2389" s="50"/>
      <c r="B2389" s="90"/>
      <c r="C2389" s="34"/>
      <c r="D2389" s="54"/>
      <c r="E2389" s="53"/>
      <c r="F2389" s="34"/>
      <c r="G2389" s="53"/>
      <c r="H2389" s="53"/>
      <c r="I2389" s="34"/>
    </row>
    <row r="2390" spans="1:9" ht="16.5">
      <c r="A2390" s="50"/>
      <c r="B2390" s="90"/>
      <c r="C2390" s="34"/>
      <c r="D2390" s="54"/>
      <c r="E2390" s="53"/>
      <c r="F2390" s="34"/>
      <c r="G2390" s="53"/>
      <c r="H2390" s="53"/>
      <c r="I2390" s="34"/>
    </row>
    <row r="2391" spans="1:9" ht="16.5">
      <c r="A2391" s="50"/>
      <c r="B2391" s="90"/>
      <c r="C2391" s="34"/>
      <c r="D2391" s="54"/>
      <c r="E2391" s="53"/>
      <c r="F2391" s="34"/>
      <c r="G2391" s="53"/>
      <c r="H2391" s="53"/>
      <c r="I2391" s="34"/>
    </row>
    <row r="2392" spans="1:9" ht="16.5">
      <c r="A2392" s="50"/>
      <c r="B2392" s="90"/>
      <c r="C2392" s="34"/>
      <c r="D2392" s="54"/>
      <c r="E2392" s="53"/>
      <c r="F2392" s="34"/>
      <c r="G2392" s="53"/>
      <c r="H2392" s="53"/>
      <c r="I2392" s="34"/>
    </row>
    <row r="2393" spans="1:9" ht="16.5">
      <c r="A2393" s="50"/>
      <c r="B2393" s="90"/>
      <c r="C2393" s="34"/>
      <c r="D2393" s="54"/>
      <c r="E2393" s="53"/>
      <c r="F2393" s="34"/>
      <c r="G2393" s="53"/>
      <c r="H2393" s="53"/>
      <c r="I2393" s="34"/>
    </row>
    <row r="2394" spans="1:9" ht="16.5">
      <c r="A2394" s="50"/>
      <c r="B2394" s="90"/>
      <c r="C2394" s="34"/>
      <c r="D2394" s="54"/>
      <c r="E2394" s="53"/>
      <c r="F2394" s="34"/>
      <c r="G2394" s="53"/>
      <c r="H2394" s="53"/>
      <c r="I2394" s="34"/>
    </row>
    <row r="2395" spans="1:9" ht="16.5">
      <c r="A2395" s="50"/>
      <c r="B2395" s="90"/>
      <c r="C2395" s="34"/>
      <c r="D2395" s="54"/>
      <c r="E2395" s="53"/>
      <c r="F2395" s="34"/>
      <c r="G2395" s="53"/>
      <c r="H2395" s="53"/>
      <c r="I2395" s="34"/>
    </row>
    <row r="2396" spans="1:9" ht="16.5">
      <c r="A2396" s="50"/>
      <c r="B2396" s="90"/>
      <c r="C2396" s="34"/>
      <c r="D2396" s="54"/>
      <c r="E2396" s="53"/>
      <c r="F2396" s="34"/>
      <c r="G2396" s="53"/>
      <c r="H2396" s="53"/>
      <c r="I2396" s="34"/>
    </row>
    <row r="2397" spans="1:9" ht="16.5">
      <c r="A2397" s="50"/>
      <c r="B2397" s="90"/>
      <c r="C2397" s="34"/>
      <c r="D2397" s="54"/>
      <c r="E2397" s="53"/>
      <c r="F2397" s="34"/>
      <c r="G2397" s="53"/>
      <c r="H2397" s="53"/>
      <c r="I2397" s="34"/>
    </row>
    <row r="2398" spans="1:9" ht="16.5">
      <c r="A2398" s="50"/>
      <c r="B2398" s="90"/>
      <c r="C2398" s="34"/>
      <c r="D2398" s="54"/>
      <c r="E2398" s="53"/>
      <c r="F2398" s="34"/>
      <c r="G2398" s="53"/>
      <c r="H2398" s="53"/>
      <c r="I2398" s="34"/>
    </row>
    <row r="2399" spans="1:9" ht="16.5">
      <c r="A2399" s="50"/>
      <c r="B2399" s="90"/>
      <c r="C2399" s="34"/>
      <c r="D2399" s="54"/>
      <c r="E2399" s="53"/>
      <c r="F2399" s="34"/>
      <c r="G2399" s="53"/>
      <c r="H2399" s="53"/>
      <c r="I2399" s="34"/>
    </row>
    <row r="2400" spans="1:9" ht="16.5">
      <c r="A2400" s="50"/>
      <c r="B2400" s="90"/>
      <c r="C2400" s="34"/>
      <c r="D2400" s="54"/>
      <c r="E2400" s="53"/>
      <c r="F2400" s="34"/>
      <c r="G2400" s="53"/>
      <c r="H2400" s="53"/>
      <c r="I2400" s="34"/>
    </row>
    <row r="2401" spans="1:9" ht="16.5">
      <c r="A2401" s="50"/>
      <c r="B2401" s="90"/>
      <c r="C2401" s="34"/>
      <c r="D2401" s="54"/>
      <c r="E2401" s="53"/>
      <c r="F2401" s="34"/>
      <c r="G2401" s="53"/>
      <c r="H2401" s="53"/>
      <c r="I2401" s="34"/>
    </row>
    <row r="2402" spans="1:9" ht="16.5">
      <c r="A2402" s="50"/>
      <c r="B2402" s="90"/>
      <c r="C2402" s="34"/>
      <c r="D2402" s="54"/>
      <c r="E2402" s="53"/>
      <c r="F2402" s="34"/>
      <c r="G2402" s="53"/>
      <c r="H2402" s="53"/>
      <c r="I2402" s="34"/>
    </row>
    <row r="2403" spans="1:9" ht="16.5">
      <c r="A2403" s="50"/>
      <c r="B2403" s="90"/>
      <c r="C2403" s="34"/>
      <c r="D2403" s="54"/>
      <c r="E2403" s="53"/>
      <c r="F2403" s="34"/>
      <c r="G2403" s="53"/>
      <c r="H2403" s="53"/>
      <c r="I2403" s="34"/>
    </row>
    <row r="2404" spans="1:9" ht="16.5">
      <c r="A2404" s="50"/>
      <c r="B2404" s="90"/>
      <c r="C2404" s="34"/>
      <c r="D2404" s="54"/>
      <c r="E2404" s="53"/>
      <c r="F2404" s="34"/>
      <c r="G2404" s="53"/>
      <c r="H2404" s="53"/>
      <c r="I2404" s="34"/>
    </row>
    <row r="2405" spans="1:9" ht="16.5">
      <c r="A2405" s="50"/>
      <c r="B2405" s="90"/>
      <c r="C2405" s="34"/>
      <c r="D2405" s="54"/>
      <c r="E2405" s="53"/>
      <c r="F2405" s="34"/>
      <c r="G2405" s="53"/>
      <c r="H2405" s="53"/>
      <c r="I2405" s="34"/>
    </row>
    <row r="2406" spans="1:9" ht="16.5">
      <c r="A2406" s="50"/>
      <c r="B2406" s="90"/>
      <c r="C2406" s="34"/>
      <c r="D2406" s="54"/>
      <c r="E2406" s="53"/>
      <c r="F2406" s="34"/>
      <c r="G2406" s="53"/>
      <c r="H2406" s="53"/>
      <c r="I2406" s="34"/>
    </row>
    <row r="2407" spans="1:9" ht="16.5">
      <c r="A2407" s="50"/>
      <c r="B2407" s="90"/>
      <c r="C2407" s="34"/>
      <c r="D2407" s="54"/>
      <c r="E2407" s="53"/>
      <c r="F2407" s="34"/>
      <c r="G2407" s="53"/>
      <c r="H2407" s="53"/>
      <c r="I2407" s="34"/>
    </row>
    <row r="2408" spans="1:9" ht="16.5">
      <c r="A2408" s="50"/>
      <c r="B2408" s="90"/>
      <c r="C2408" s="34"/>
      <c r="D2408" s="54"/>
      <c r="E2408" s="53"/>
      <c r="F2408" s="34"/>
      <c r="G2408" s="53"/>
      <c r="H2408" s="53"/>
      <c r="I2408" s="34"/>
    </row>
    <row r="2409" spans="1:9" ht="16.5">
      <c r="A2409" s="50"/>
      <c r="B2409" s="90"/>
      <c r="C2409" s="34"/>
      <c r="D2409" s="54"/>
      <c r="E2409" s="53"/>
      <c r="F2409" s="34"/>
      <c r="G2409" s="53"/>
      <c r="H2409" s="53"/>
      <c r="I2409" s="34"/>
    </row>
    <row r="2410" spans="1:9" ht="16.5">
      <c r="A2410" s="50"/>
      <c r="B2410" s="90"/>
      <c r="C2410" s="34"/>
      <c r="D2410" s="54"/>
      <c r="E2410" s="53"/>
      <c r="F2410" s="34"/>
      <c r="G2410" s="53"/>
      <c r="H2410" s="53"/>
      <c r="I2410" s="34"/>
    </row>
    <row r="2411" spans="1:9" ht="16.5">
      <c r="A2411" s="50"/>
      <c r="B2411" s="90"/>
      <c r="C2411" s="34"/>
      <c r="D2411" s="54"/>
      <c r="E2411" s="53"/>
      <c r="F2411" s="34"/>
      <c r="G2411" s="53"/>
      <c r="H2411" s="53"/>
      <c r="I2411" s="34"/>
    </row>
    <row r="2412" spans="1:9" ht="16.5">
      <c r="A2412" s="50"/>
      <c r="B2412" s="90"/>
      <c r="C2412" s="34"/>
      <c r="D2412" s="54"/>
      <c r="E2412" s="53"/>
      <c r="F2412" s="34"/>
      <c r="G2412" s="53"/>
      <c r="H2412" s="53"/>
      <c r="I2412" s="34"/>
    </row>
    <row r="2413" spans="1:9" ht="16.5">
      <c r="A2413" s="50"/>
      <c r="B2413" s="90"/>
      <c r="C2413" s="34"/>
      <c r="D2413" s="54"/>
      <c r="E2413" s="53"/>
      <c r="F2413" s="34"/>
      <c r="G2413" s="53"/>
      <c r="H2413" s="53"/>
      <c r="I2413" s="34"/>
    </row>
    <row r="2414" spans="1:9" ht="16.5">
      <c r="A2414" s="50"/>
      <c r="B2414" s="90"/>
      <c r="C2414" s="34"/>
      <c r="D2414" s="54"/>
      <c r="E2414" s="53"/>
      <c r="F2414" s="34"/>
      <c r="G2414" s="53"/>
      <c r="H2414" s="53"/>
      <c r="I2414" s="34"/>
    </row>
    <row r="2415" spans="1:9" ht="16.5">
      <c r="A2415" s="50"/>
      <c r="B2415" s="90"/>
      <c r="C2415" s="34"/>
      <c r="D2415" s="54"/>
      <c r="E2415" s="53"/>
      <c r="F2415" s="34"/>
      <c r="G2415" s="53"/>
      <c r="H2415" s="53"/>
      <c r="I2415" s="34"/>
    </row>
    <row r="2416" spans="1:9" ht="16.5">
      <c r="A2416" s="50"/>
      <c r="B2416" s="90"/>
      <c r="C2416" s="34"/>
      <c r="D2416" s="54"/>
      <c r="E2416" s="53"/>
      <c r="F2416" s="34"/>
      <c r="G2416" s="53"/>
      <c r="H2416" s="53"/>
      <c r="I2416" s="34"/>
    </row>
    <row r="2417" spans="1:9" ht="16.5">
      <c r="A2417" s="50"/>
      <c r="B2417" s="90"/>
      <c r="C2417" s="34"/>
      <c r="D2417" s="54"/>
      <c r="E2417" s="53"/>
      <c r="F2417" s="34"/>
      <c r="G2417" s="53"/>
      <c r="H2417" s="53"/>
      <c r="I2417" s="34"/>
    </row>
    <row r="2418" spans="1:9" ht="16.5">
      <c r="A2418" s="50"/>
      <c r="B2418" s="90"/>
      <c r="C2418" s="34"/>
      <c r="D2418" s="54"/>
      <c r="E2418" s="53"/>
      <c r="F2418" s="34"/>
      <c r="G2418" s="53"/>
      <c r="H2418" s="53"/>
      <c r="I2418" s="34"/>
    </row>
    <row r="2419" spans="1:9" ht="16.5">
      <c r="A2419" s="50"/>
      <c r="B2419" s="90"/>
      <c r="C2419" s="34"/>
      <c r="D2419" s="54"/>
      <c r="E2419" s="53"/>
      <c r="F2419" s="34"/>
      <c r="G2419" s="53"/>
      <c r="H2419" s="53"/>
      <c r="I2419" s="34"/>
    </row>
    <row r="2420" spans="1:9" ht="16.5">
      <c r="A2420" s="50"/>
      <c r="B2420" s="90"/>
      <c r="C2420" s="34"/>
      <c r="D2420" s="54"/>
      <c r="E2420" s="53"/>
      <c r="F2420" s="34"/>
      <c r="G2420" s="53"/>
      <c r="H2420" s="53"/>
      <c r="I2420" s="34"/>
    </row>
    <row r="2421" spans="1:9" ht="16.5">
      <c r="A2421" s="50"/>
      <c r="B2421" s="90"/>
      <c r="C2421" s="34"/>
      <c r="D2421" s="54"/>
      <c r="E2421" s="53"/>
      <c r="F2421" s="34"/>
      <c r="G2421" s="53"/>
      <c r="H2421" s="53"/>
      <c r="I2421" s="34"/>
    </row>
    <row r="2422" spans="1:9" ht="16.5">
      <c r="A2422" s="50"/>
      <c r="B2422" s="90"/>
      <c r="C2422" s="34"/>
      <c r="D2422" s="54"/>
      <c r="E2422" s="53"/>
      <c r="F2422" s="34"/>
      <c r="G2422" s="53"/>
      <c r="H2422" s="53"/>
      <c r="I2422" s="34"/>
    </row>
    <row r="2423" spans="1:9" ht="16.5">
      <c r="A2423" s="50"/>
      <c r="B2423" s="90"/>
      <c r="C2423" s="34"/>
      <c r="D2423" s="54"/>
      <c r="E2423" s="53"/>
      <c r="F2423" s="34"/>
      <c r="G2423" s="53"/>
      <c r="H2423" s="53"/>
      <c r="I2423" s="34"/>
    </row>
    <row r="2424" spans="1:9" ht="16.5">
      <c r="A2424" s="50"/>
      <c r="B2424" s="90"/>
      <c r="C2424" s="34"/>
      <c r="D2424" s="54"/>
      <c r="E2424" s="53"/>
      <c r="F2424" s="34"/>
      <c r="G2424" s="53"/>
      <c r="H2424" s="53"/>
      <c r="I2424" s="34"/>
    </row>
    <row r="2425" spans="1:9" ht="16.5">
      <c r="A2425" s="50"/>
      <c r="B2425" s="90"/>
      <c r="C2425" s="34"/>
      <c r="D2425" s="54"/>
      <c r="E2425" s="53"/>
      <c r="F2425" s="34"/>
      <c r="G2425" s="53"/>
      <c r="H2425" s="53"/>
      <c r="I2425" s="34"/>
    </row>
    <row r="2426" spans="1:9" ht="16.5">
      <c r="A2426" s="50"/>
      <c r="B2426" s="90"/>
      <c r="C2426" s="34"/>
      <c r="D2426" s="54"/>
      <c r="E2426" s="53"/>
      <c r="F2426" s="34"/>
      <c r="G2426" s="53"/>
      <c r="H2426" s="53"/>
      <c r="I2426" s="34"/>
    </row>
    <row r="2427" spans="1:9" ht="16.5">
      <c r="A2427" s="50"/>
      <c r="B2427" s="90"/>
      <c r="C2427" s="34"/>
      <c r="D2427" s="54"/>
      <c r="E2427" s="53"/>
      <c r="F2427" s="34"/>
      <c r="G2427" s="53"/>
      <c r="H2427" s="53"/>
      <c r="I2427" s="34"/>
    </row>
    <row r="2428" spans="1:9" ht="16.5">
      <c r="A2428" s="50"/>
      <c r="B2428" s="90"/>
      <c r="C2428" s="34"/>
      <c r="D2428" s="54"/>
      <c r="E2428" s="53"/>
      <c r="F2428" s="34"/>
      <c r="G2428" s="53"/>
      <c r="H2428" s="53"/>
      <c r="I2428" s="34"/>
    </row>
    <row r="2429" spans="1:9" ht="16.5">
      <c r="A2429" s="50"/>
      <c r="B2429" s="90"/>
      <c r="C2429" s="34"/>
      <c r="D2429" s="54"/>
      <c r="E2429" s="53"/>
      <c r="F2429" s="34"/>
      <c r="G2429" s="53"/>
      <c r="H2429" s="53"/>
      <c r="I2429" s="34"/>
    </row>
    <row r="2430" spans="1:9" ht="16.5">
      <c r="A2430" s="50"/>
      <c r="B2430" s="90"/>
      <c r="C2430" s="34"/>
      <c r="D2430" s="54"/>
      <c r="E2430" s="53"/>
      <c r="F2430" s="34"/>
      <c r="G2430" s="53"/>
      <c r="H2430" s="53"/>
      <c r="I2430" s="34"/>
    </row>
    <row r="2431" spans="1:9" ht="16.5">
      <c r="A2431" s="50"/>
      <c r="B2431" s="90"/>
      <c r="C2431" s="34"/>
      <c r="D2431" s="54"/>
      <c r="E2431" s="53"/>
      <c r="F2431" s="34"/>
      <c r="G2431" s="53"/>
      <c r="H2431" s="53"/>
      <c r="I2431" s="34"/>
    </row>
    <row r="2432" spans="1:9" ht="16.5">
      <c r="A2432" s="50"/>
      <c r="B2432" s="90"/>
      <c r="C2432" s="34"/>
      <c r="D2432" s="54"/>
      <c r="E2432" s="53"/>
      <c r="F2432" s="34"/>
      <c r="G2432" s="53"/>
      <c r="H2432" s="53"/>
      <c r="I2432" s="34"/>
    </row>
    <row r="2433" spans="1:9" ht="16.5">
      <c r="A2433" s="50"/>
      <c r="B2433" s="90"/>
      <c r="C2433" s="34"/>
      <c r="D2433" s="54"/>
      <c r="E2433" s="53"/>
      <c r="F2433" s="34"/>
      <c r="G2433" s="53"/>
      <c r="H2433" s="53"/>
      <c r="I2433" s="34"/>
    </row>
    <row r="2434" spans="1:9" ht="16.5">
      <c r="A2434" s="50"/>
      <c r="B2434" s="90"/>
      <c r="C2434" s="34"/>
      <c r="D2434" s="54"/>
      <c r="E2434" s="53"/>
      <c r="F2434" s="34"/>
      <c r="G2434" s="53"/>
      <c r="H2434" s="53"/>
      <c r="I2434" s="34"/>
    </row>
    <row r="2435" spans="1:9" ht="16.5">
      <c r="A2435" s="50"/>
      <c r="B2435" s="90"/>
      <c r="C2435" s="34"/>
      <c r="D2435" s="54"/>
      <c r="E2435" s="53"/>
      <c r="F2435" s="34"/>
      <c r="G2435" s="53"/>
      <c r="H2435" s="53"/>
      <c r="I2435" s="34"/>
    </row>
    <row r="2436" spans="1:9" ht="16.5">
      <c r="A2436" s="50"/>
      <c r="B2436" s="90"/>
      <c r="C2436" s="34"/>
      <c r="D2436" s="54"/>
      <c r="E2436" s="53"/>
      <c r="F2436" s="34"/>
      <c r="G2436" s="53"/>
      <c r="H2436" s="53"/>
      <c r="I2436" s="34"/>
    </row>
    <row r="2437" spans="1:9" ht="16.5">
      <c r="A2437" s="50"/>
      <c r="B2437" s="90"/>
      <c r="C2437" s="34"/>
      <c r="D2437" s="54"/>
      <c r="E2437" s="53"/>
      <c r="F2437" s="34"/>
      <c r="G2437" s="53"/>
      <c r="H2437" s="53"/>
      <c r="I2437" s="34"/>
    </row>
    <row r="2438" spans="1:9" ht="16.5">
      <c r="A2438" s="50"/>
      <c r="B2438" s="90"/>
      <c r="C2438" s="34"/>
      <c r="D2438" s="54"/>
      <c r="E2438" s="53"/>
      <c r="F2438" s="34"/>
      <c r="G2438" s="53"/>
      <c r="H2438" s="53"/>
      <c r="I2438" s="34"/>
    </row>
    <row r="2439" spans="1:9" ht="16.5">
      <c r="A2439" s="50"/>
      <c r="B2439" s="90"/>
      <c r="C2439" s="34"/>
      <c r="D2439" s="54"/>
      <c r="E2439" s="53"/>
      <c r="F2439" s="34"/>
      <c r="G2439" s="53"/>
      <c r="H2439" s="53"/>
      <c r="I2439" s="34"/>
    </row>
    <row r="2440" spans="1:9" ht="16.5">
      <c r="A2440" s="50"/>
      <c r="B2440" s="90"/>
      <c r="C2440" s="34"/>
      <c r="D2440" s="54"/>
      <c r="E2440" s="53"/>
      <c r="F2440" s="34"/>
      <c r="G2440" s="53"/>
      <c r="H2440" s="53"/>
      <c r="I2440" s="34"/>
    </row>
    <row r="2441" spans="1:9" ht="16.5">
      <c r="A2441" s="50"/>
      <c r="B2441" s="90"/>
      <c r="C2441" s="34"/>
      <c r="D2441" s="54"/>
      <c r="E2441" s="53"/>
      <c r="F2441" s="34"/>
      <c r="G2441" s="53"/>
      <c r="H2441" s="53"/>
      <c r="I2441" s="34"/>
    </row>
    <row r="2442" spans="1:9" ht="16.5">
      <c r="A2442" s="50"/>
      <c r="B2442" s="90"/>
      <c r="C2442" s="34"/>
      <c r="D2442" s="54"/>
      <c r="E2442" s="53"/>
      <c r="F2442" s="34"/>
      <c r="G2442" s="53"/>
      <c r="H2442" s="53"/>
      <c r="I2442" s="34"/>
    </row>
    <row r="2443" spans="1:9" ht="16.5">
      <c r="A2443" s="50"/>
      <c r="B2443" s="90"/>
      <c r="C2443" s="34"/>
      <c r="D2443" s="54"/>
      <c r="E2443" s="53"/>
      <c r="F2443" s="34"/>
      <c r="G2443" s="53"/>
      <c r="H2443" s="53"/>
      <c r="I2443" s="34"/>
    </row>
    <row r="2444" spans="1:9" ht="16.5">
      <c r="A2444" s="50"/>
      <c r="B2444" s="90"/>
      <c r="C2444" s="34"/>
      <c r="D2444" s="54"/>
      <c r="E2444" s="53"/>
      <c r="F2444" s="34"/>
      <c r="G2444" s="53"/>
      <c r="H2444" s="53"/>
      <c r="I2444" s="34"/>
    </row>
    <row r="2445" spans="1:9" ht="16.5">
      <c r="A2445" s="50"/>
      <c r="B2445" s="90"/>
      <c r="C2445" s="34"/>
      <c r="D2445" s="54"/>
      <c r="E2445" s="53"/>
      <c r="F2445" s="34"/>
      <c r="G2445" s="53"/>
      <c r="H2445" s="53"/>
      <c r="I2445" s="34"/>
    </row>
    <row r="2446" spans="1:9" ht="16.5">
      <c r="A2446" s="50"/>
      <c r="B2446" s="90"/>
      <c r="C2446" s="34"/>
      <c r="D2446" s="54"/>
      <c r="E2446" s="53"/>
      <c r="F2446" s="34"/>
      <c r="G2446" s="53"/>
      <c r="H2446" s="53"/>
      <c r="I2446" s="34"/>
    </row>
    <row r="2447" spans="1:9" ht="16.5">
      <c r="A2447" s="50"/>
      <c r="B2447" s="90"/>
      <c r="C2447" s="34"/>
      <c r="D2447" s="54"/>
      <c r="E2447" s="53"/>
      <c r="F2447" s="34"/>
      <c r="G2447" s="53"/>
      <c r="H2447" s="53"/>
      <c r="I2447" s="34"/>
    </row>
    <row r="2448" spans="1:9" ht="16.5">
      <c r="A2448" s="50"/>
      <c r="B2448" s="90"/>
      <c r="C2448" s="34"/>
      <c r="D2448" s="54"/>
      <c r="E2448" s="53"/>
      <c r="F2448" s="34"/>
      <c r="G2448" s="53"/>
      <c r="H2448" s="53"/>
      <c r="I2448" s="34"/>
    </row>
    <row r="2449" spans="1:9" ht="16.5">
      <c r="A2449" s="50"/>
      <c r="B2449" s="90"/>
      <c r="C2449" s="34"/>
      <c r="D2449" s="54"/>
      <c r="E2449" s="53"/>
      <c r="F2449" s="34"/>
      <c r="G2449" s="53"/>
      <c r="H2449" s="53"/>
      <c r="I2449" s="34"/>
    </row>
    <row r="2450" spans="1:9" ht="16.5">
      <c r="A2450" s="50"/>
      <c r="B2450" s="90"/>
      <c r="C2450" s="34"/>
      <c r="D2450" s="54"/>
      <c r="E2450" s="53"/>
      <c r="F2450" s="34"/>
      <c r="G2450" s="53"/>
      <c r="H2450" s="53"/>
      <c r="I2450" s="34"/>
    </row>
    <row r="2451" spans="1:9" ht="16.5">
      <c r="A2451" s="50"/>
      <c r="B2451" s="90"/>
      <c r="C2451" s="34"/>
      <c r="D2451" s="54"/>
      <c r="E2451" s="53"/>
      <c r="F2451" s="34"/>
      <c r="G2451" s="53"/>
      <c r="H2451" s="53"/>
      <c r="I2451" s="34"/>
    </row>
    <row r="2452" spans="1:9" ht="16.5">
      <c r="A2452" s="50"/>
      <c r="B2452" s="90"/>
      <c r="C2452" s="34"/>
      <c r="D2452" s="54"/>
      <c r="E2452" s="53"/>
      <c r="F2452" s="34"/>
      <c r="G2452" s="53"/>
      <c r="H2452" s="53"/>
      <c r="I2452" s="34"/>
    </row>
    <row r="2453" spans="1:9" ht="16.5">
      <c r="A2453" s="50"/>
      <c r="B2453" s="90"/>
      <c r="C2453" s="34"/>
      <c r="D2453" s="54"/>
      <c r="E2453" s="53"/>
      <c r="F2453" s="34"/>
      <c r="G2453" s="53"/>
      <c r="H2453" s="53"/>
      <c r="I2453" s="34"/>
    </row>
    <row r="2454" spans="1:9" ht="16.5">
      <c r="A2454" s="50"/>
      <c r="B2454" s="90"/>
      <c r="C2454" s="34"/>
      <c r="D2454" s="54"/>
      <c r="E2454" s="53"/>
      <c r="F2454" s="34"/>
      <c r="G2454" s="53"/>
      <c r="H2454" s="53"/>
      <c r="I2454" s="34"/>
    </row>
    <row r="2455" spans="1:9" ht="16.5">
      <c r="A2455" s="50"/>
      <c r="B2455" s="90"/>
      <c r="C2455" s="34"/>
      <c r="D2455" s="54"/>
      <c r="E2455" s="53"/>
      <c r="F2455" s="34"/>
      <c r="G2455" s="53"/>
      <c r="H2455" s="53"/>
      <c r="I2455" s="34"/>
    </row>
    <row r="2456" spans="1:9" ht="16.5">
      <c r="A2456" s="50"/>
      <c r="B2456" s="90"/>
      <c r="C2456" s="34"/>
      <c r="D2456" s="54"/>
      <c r="E2456" s="53"/>
      <c r="F2456" s="34"/>
      <c r="G2456" s="53"/>
      <c r="H2456" s="53"/>
      <c r="I2456" s="34"/>
    </row>
    <row r="2457" spans="1:9" ht="16.5">
      <c r="A2457" s="50"/>
      <c r="B2457" s="90"/>
      <c r="C2457" s="34"/>
      <c r="D2457" s="54"/>
      <c r="E2457" s="53"/>
      <c r="F2457" s="34"/>
      <c r="G2457" s="53"/>
      <c r="H2457" s="53"/>
      <c r="I2457" s="34"/>
    </row>
    <row r="2458" spans="1:9" ht="16.5">
      <c r="A2458" s="50"/>
      <c r="B2458" s="90"/>
      <c r="C2458" s="34"/>
      <c r="D2458" s="54"/>
      <c r="E2458" s="53"/>
      <c r="F2458" s="34"/>
      <c r="G2458" s="53"/>
      <c r="H2458" s="53"/>
      <c r="I2458" s="34"/>
    </row>
    <row r="2459" spans="1:9" ht="16.5">
      <c r="A2459" s="50"/>
      <c r="B2459" s="90"/>
      <c r="C2459" s="34"/>
      <c r="D2459" s="54"/>
      <c r="E2459" s="53"/>
      <c r="F2459" s="34"/>
      <c r="G2459" s="53"/>
      <c r="H2459" s="53"/>
      <c r="I2459" s="34"/>
    </row>
    <row r="2460" spans="1:9" ht="16.5">
      <c r="A2460" s="50"/>
      <c r="B2460" s="90"/>
      <c r="C2460" s="34"/>
      <c r="D2460" s="54"/>
      <c r="E2460" s="53"/>
      <c r="F2460" s="34"/>
      <c r="G2460" s="53"/>
      <c r="H2460" s="53"/>
      <c r="I2460" s="34"/>
    </row>
    <row r="2461" spans="1:9" ht="16.5">
      <c r="A2461" s="50"/>
      <c r="B2461" s="90"/>
      <c r="C2461" s="34"/>
      <c r="D2461" s="54"/>
      <c r="E2461" s="53"/>
      <c r="F2461" s="34"/>
      <c r="G2461" s="53"/>
      <c r="H2461" s="53"/>
      <c r="I2461" s="34"/>
    </row>
    <row r="2462" spans="1:9" ht="16.5">
      <c r="A2462" s="50"/>
      <c r="B2462" s="90"/>
      <c r="C2462" s="34"/>
      <c r="D2462" s="54"/>
      <c r="E2462" s="53"/>
      <c r="F2462" s="34"/>
      <c r="G2462" s="53"/>
      <c r="H2462" s="53"/>
      <c r="I2462" s="34"/>
    </row>
    <row r="2463" spans="1:9" ht="16.5">
      <c r="A2463" s="50"/>
      <c r="B2463" s="90"/>
      <c r="C2463" s="34"/>
      <c r="D2463" s="54"/>
      <c r="E2463" s="53"/>
      <c r="F2463" s="34"/>
      <c r="G2463" s="53"/>
    </row>
    <row r="2464" spans="1:9" ht="16.5">
      <c r="A2464" s="50"/>
      <c r="B2464" s="90"/>
      <c r="C2464" s="34"/>
      <c r="D2464" s="54"/>
      <c r="E2464" s="53"/>
      <c r="F2464" s="34"/>
      <c r="G2464" s="53"/>
    </row>
    <row r="2465" spans="1:7" ht="16.5">
      <c r="A2465" s="50"/>
      <c r="B2465" s="90"/>
      <c r="C2465" s="34"/>
      <c r="D2465" s="54"/>
      <c r="E2465" s="53"/>
      <c r="F2465" s="34"/>
      <c r="G2465" s="53"/>
    </row>
    <row r="2466" spans="1:7" ht="16.5">
      <c r="A2466" s="50"/>
      <c r="B2466" s="90"/>
      <c r="C2466" s="34"/>
      <c r="D2466" s="54"/>
      <c r="E2466" s="53"/>
      <c r="F2466" s="34"/>
      <c r="G2466" s="53"/>
    </row>
    <row r="2467" spans="1:7" ht="16.5">
      <c r="A2467" s="50"/>
      <c r="B2467" s="90"/>
      <c r="C2467" s="34"/>
      <c r="D2467" s="54"/>
      <c r="E2467" s="53"/>
      <c r="F2467" s="34"/>
      <c r="G2467" s="53"/>
    </row>
    <row r="2468" spans="1:7" ht="16.5">
      <c r="A2468" s="50"/>
      <c r="B2468" s="90"/>
      <c r="C2468" s="34"/>
      <c r="D2468" s="54"/>
      <c r="E2468" s="53"/>
      <c r="F2468" s="34"/>
      <c r="G2468" s="53"/>
    </row>
    <row r="2469" spans="1:7" ht="16.5">
      <c r="A2469" s="50"/>
      <c r="B2469" s="90"/>
      <c r="C2469" s="34"/>
      <c r="D2469" s="54"/>
      <c r="E2469" s="53"/>
      <c r="F2469" s="34"/>
      <c r="G2469" s="53"/>
    </row>
    <row r="2470" spans="1:7" ht="16.5">
      <c r="A2470" s="50"/>
      <c r="B2470" s="90"/>
      <c r="C2470" s="34"/>
      <c r="D2470" s="54"/>
      <c r="E2470" s="53"/>
      <c r="F2470" s="34"/>
      <c r="G2470" s="53"/>
    </row>
    <row r="2471" spans="1:7" ht="16.5">
      <c r="A2471" s="50"/>
      <c r="B2471" s="90"/>
      <c r="C2471" s="34"/>
      <c r="D2471" s="54"/>
      <c r="E2471" s="53"/>
      <c r="F2471" s="34"/>
      <c r="G2471" s="53"/>
    </row>
    <row r="2472" spans="1:7" ht="16.5">
      <c r="A2472" s="50"/>
      <c r="B2472" s="90"/>
      <c r="C2472" s="34"/>
      <c r="D2472" s="54"/>
      <c r="E2472" s="53"/>
      <c r="F2472" s="34"/>
      <c r="G2472" s="53"/>
    </row>
    <row r="2473" spans="1:7" ht="16.5">
      <c r="A2473" s="50"/>
      <c r="B2473" s="90"/>
      <c r="C2473" s="34"/>
      <c r="D2473" s="54"/>
      <c r="E2473" s="53"/>
      <c r="F2473" s="34"/>
      <c r="G2473" s="53"/>
    </row>
    <row r="2474" spans="1:7" ht="16.5">
      <c r="A2474" s="50"/>
      <c r="B2474" s="90"/>
      <c r="C2474" s="34"/>
      <c r="D2474" s="54"/>
      <c r="E2474" s="53"/>
      <c r="F2474" s="34"/>
      <c r="G2474" s="53"/>
    </row>
    <row r="2475" spans="1:7" ht="16.5">
      <c r="A2475" s="50"/>
      <c r="B2475" s="90"/>
      <c r="C2475" s="34"/>
      <c r="D2475" s="54"/>
      <c r="E2475" s="53"/>
      <c r="F2475" s="34"/>
      <c r="G2475" s="53"/>
    </row>
    <row r="2476" spans="1:7" ht="16.5">
      <c r="A2476" s="50"/>
      <c r="B2476" s="90"/>
      <c r="C2476" s="34"/>
      <c r="D2476" s="54"/>
      <c r="E2476" s="53"/>
      <c r="F2476" s="34"/>
      <c r="G2476" s="53"/>
    </row>
    <row r="2477" spans="1:7" ht="16.5">
      <c r="A2477" s="50"/>
      <c r="B2477" s="90"/>
      <c r="C2477" s="34"/>
      <c r="D2477" s="54"/>
      <c r="E2477" s="53"/>
      <c r="F2477" s="34"/>
      <c r="G2477" s="53"/>
    </row>
    <row r="2478" spans="1:7" ht="16.5">
      <c r="A2478" s="50"/>
      <c r="B2478" s="90"/>
      <c r="C2478" s="34"/>
      <c r="D2478" s="54"/>
      <c r="E2478" s="53"/>
      <c r="F2478" s="34"/>
      <c r="G2478" s="53"/>
    </row>
    <row r="2479" spans="1:7" ht="16.5">
      <c r="A2479" s="50"/>
      <c r="B2479" s="90"/>
      <c r="C2479" s="34"/>
      <c r="D2479" s="54"/>
      <c r="E2479" s="53"/>
      <c r="F2479" s="34"/>
      <c r="G2479" s="53"/>
    </row>
    <row r="2480" spans="1:7" ht="16.5">
      <c r="A2480" s="50"/>
      <c r="B2480" s="90"/>
      <c r="C2480" s="34"/>
      <c r="D2480" s="54"/>
      <c r="E2480" s="53"/>
      <c r="F2480" s="34"/>
      <c r="G2480" s="53"/>
    </row>
    <row r="2481" spans="1:7" ht="122.45" customHeight="1">
      <c r="A2481" s="50"/>
      <c r="B2481" s="90"/>
      <c r="C2481" s="34"/>
      <c r="D2481" s="54"/>
      <c r="E2481" s="53"/>
      <c r="F2481" s="34"/>
      <c r="G2481" s="53"/>
    </row>
    <row r="2482" spans="1:7" ht="16.5">
      <c r="A2482" s="50"/>
      <c r="B2482" s="90"/>
      <c r="C2482" s="34"/>
      <c r="D2482" s="54"/>
      <c r="E2482" s="53"/>
      <c r="F2482" s="34"/>
      <c r="G2482" s="53"/>
    </row>
    <row r="2483" spans="1:7" ht="16.5">
      <c r="A2483" s="50"/>
      <c r="B2483" s="90"/>
      <c r="C2483" s="34"/>
      <c r="D2483" s="54"/>
      <c r="E2483" s="53"/>
      <c r="F2483" s="34"/>
      <c r="G2483" s="53"/>
    </row>
    <row r="2484" spans="1:7" ht="16.5">
      <c r="A2484" s="50"/>
      <c r="B2484" s="90"/>
      <c r="C2484" s="34"/>
      <c r="D2484" s="54"/>
      <c r="E2484" s="53"/>
      <c r="F2484" s="34"/>
      <c r="G2484" s="53"/>
    </row>
    <row r="2485" spans="1:7" ht="16.5">
      <c r="A2485" s="50"/>
      <c r="B2485" s="90"/>
      <c r="C2485" s="34"/>
      <c r="D2485" s="54"/>
      <c r="E2485" s="53"/>
      <c r="F2485" s="34"/>
      <c r="G2485" s="53"/>
    </row>
    <row r="2486" spans="1:7" ht="16.5">
      <c r="A2486" s="50"/>
      <c r="B2486" s="90"/>
      <c r="C2486" s="34"/>
      <c r="D2486" s="54"/>
      <c r="E2486" s="53"/>
      <c r="F2486" s="34"/>
      <c r="G2486" s="53"/>
    </row>
    <row r="2487" spans="1:7" ht="16.5">
      <c r="A2487" s="50"/>
      <c r="B2487" s="90"/>
      <c r="C2487" s="34"/>
      <c r="D2487" s="54"/>
      <c r="E2487" s="53"/>
      <c r="F2487" s="34"/>
      <c r="G2487" s="53"/>
    </row>
    <row r="2488" spans="1:7" ht="16.5">
      <c r="A2488" s="50"/>
      <c r="B2488" s="90"/>
      <c r="C2488" s="34"/>
      <c r="D2488" s="54"/>
      <c r="E2488" s="53"/>
      <c r="F2488" s="34"/>
      <c r="G2488" s="53"/>
    </row>
    <row r="2489" spans="1:7" ht="16.5">
      <c r="A2489" s="50"/>
      <c r="B2489" s="90"/>
      <c r="C2489" s="34"/>
      <c r="D2489" s="54"/>
      <c r="E2489" s="53"/>
      <c r="F2489" s="34"/>
      <c r="G2489" s="53"/>
    </row>
    <row r="2490" spans="1:7" ht="16.5">
      <c r="A2490" s="50"/>
      <c r="B2490" s="90"/>
      <c r="C2490" s="34"/>
      <c r="D2490" s="54"/>
      <c r="E2490" s="53"/>
      <c r="F2490" s="34"/>
      <c r="G2490" s="53"/>
    </row>
    <row r="2491" spans="1:7" ht="16.5">
      <c r="A2491" s="50"/>
      <c r="B2491" s="90"/>
      <c r="C2491" s="34"/>
      <c r="D2491" s="54"/>
      <c r="E2491" s="53"/>
      <c r="F2491" s="34"/>
      <c r="G2491" s="53"/>
    </row>
    <row r="2492" spans="1:7" ht="16.5">
      <c r="A2492" s="50"/>
      <c r="B2492" s="90"/>
      <c r="C2492" s="34"/>
      <c r="D2492" s="54"/>
      <c r="E2492" s="53"/>
      <c r="F2492" s="34"/>
      <c r="G2492" s="53"/>
    </row>
    <row r="2493" spans="1:7" ht="16.5">
      <c r="A2493" s="50"/>
      <c r="B2493" s="90"/>
      <c r="C2493" s="34"/>
      <c r="D2493" s="54"/>
      <c r="E2493" s="53"/>
      <c r="F2493" s="34"/>
      <c r="G2493" s="53"/>
    </row>
    <row r="2494" spans="1:7" ht="16.5">
      <c r="A2494" s="50"/>
      <c r="B2494" s="90"/>
      <c r="C2494" s="34"/>
      <c r="D2494" s="54"/>
      <c r="E2494" s="53"/>
      <c r="F2494" s="34"/>
      <c r="G2494" s="53"/>
    </row>
    <row r="2495" spans="1:7" ht="16.5">
      <c r="A2495" s="50"/>
      <c r="B2495" s="90"/>
      <c r="C2495" s="34"/>
      <c r="D2495" s="54"/>
      <c r="E2495" s="53"/>
      <c r="F2495" s="34"/>
      <c r="G2495" s="53"/>
    </row>
    <row r="2496" spans="1:7" ht="16.5">
      <c r="A2496" s="50"/>
      <c r="B2496" s="90"/>
      <c r="C2496" s="34"/>
      <c r="D2496" s="54"/>
      <c r="E2496" s="53"/>
      <c r="F2496" s="34"/>
      <c r="G2496" s="53"/>
    </row>
    <row r="2497" spans="1:7" ht="16.5">
      <c r="A2497" s="50"/>
      <c r="B2497" s="90"/>
      <c r="C2497" s="34"/>
      <c r="D2497" s="54"/>
      <c r="E2497" s="53"/>
      <c r="F2497" s="34"/>
      <c r="G2497" s="53"/>
    </row>
    <row r="2498" spans="1:7" ht="16.5">
      <c r="A2498" s="50"/>
      <c r="B2498" s="90"/>
      <c r="C2498" s="34"/>
      <c r="D2498" s="54"/>
      <c r="E2498" s="53"/>
      <c r="F2498" s="34"/>
      <c r="G2498" s="53"/>
    </row>
    <row r="2499" spans="1:7" ht="16.5">
      <c r="A2499" s="50"/>
      <c r="B2499" s="90"/>
      <c r="C2499" s="34"/>
      <c r="D2499" s="54"/>
      <c r="E2499" s="53"/>
      <c r="F2499" s="34"/>
      <c r="G2499" s="53"/>
    </row>
    <row r="2500" spans="1:7" ht="16.5">
      <c r="A2500" s="50"/>
      <c r="B2500" s="90"/>
      <c r="C2500" s="34"/>
      <c r="D2500" s="54"/>
      <c r="E2500" s="53"/>
      <c r="F2500" s="34"/>
      <c r="G2500" s="53"/>
    </row>
    <row r="2501" spans="1:7" ht="16.5">
      <c r="A2501" s="50"/>
      <c r="B2501" s="90"/>
      <c r="C2501" s="34"/>
      <c r="D2501" s="54"/>
      <c r="E2501" s="53"/>
      <c r="F2501" s="34"/>
      <c r="G2501" s="53"/>
    </row>
    <row r="2502" spans="1:7" ht="16.5">
      <c r="A2502" s="50"/>
      <c r="B2502" s="90"/>
      <c r="C2502" s="34"/>
      <c r="D2502" s="54"/>
      <c r="E2502" s="53"/>
      <c r="F2502" s="34"/>
      <c r="G2502" s="53"/>
    </row>
    <row r="2503" spans="1:7" ht="16.5">
      <c r="A2503" s="50"/>
      <c r="B2503" s="90"/>
      <c r="C2503" s="34"/>
      <c r="D2503" s="54"/>
      <c r="E2503" s="53"/>
      <c r="F2503" s="34"/>
      <c r="G2503" s="53"/>
    </row>
    <row r="2504" spans="1:7" ht="16.5">
      <c r="A2504" s="50"/>
      <c r="B2504" s="90"/>
      <c r="C2504" s="34"/>
      <c r="D2504" s="54"/>
      <c r="E2504" s="53"/>
      <c r="F2504" s="34"/>
      <c r="G2504" s="53"/>
    </row>
    <row r="2505" spans="1:7" ht="16.5">
      <c r="A2505" s="50"/>
      <c r="B2505" s="90"/>
      <c r="C2505" s="34"/>
      <c r="D2505" s="54"/>
      <c r="E2505" s="53"/>
      <c r="F2505" s="34"/>
      <c r="G2505" s="53"/>
    </row>
    <row r="2506" spans="1:7" ht="16.5">
      <c r="A2506" s="50"/>
      <c r="B2506" s="90"/>
      <c r="C2506" s="34"/>
      <c r="D2506" s="54"/>
      <c r="E2506" s="53"/>
      <c r="F2506" s="34"/>
      <c r="G2506" s="53"/>
    </row>
    <row r="2507" spans="1:7" ht="16.5">
      <c r="A2507" s="50"/>
      <c r="B2507" s="90"/>
      <c r="C2507" s="34"/>
      <c r="D2507" s="54"/>
      <c r="E2507" s="53"/>
      <c r="F2507" s="34"/>
      <c r="G2507" s="53"/>
    </row>
    <row r="2508" spans="1:7" ht="16.5">
      <c r="A2508" s="50"/>
      <c r="B2508" s="90"/>
      <c r="C2508" s="34"/>
      <c r="D2508" s="54"/>
      <c r="E2508" s="53"/>
      <c r="F2508" s="34"/>
      <c r="G2508" s="53"/>
    </row>
    <row r="2509" spans="1:7" ht="16.5">
      <c r="A2509" s="50"/>
      <c r="B2509" s="90"/>
      <c r="C2509" s="34"/>
      <c r="D2509" s="54"/>
      <c r="E2509" s="53"/>
      <c r="F2509" s="34"/>
      <c r="G2509" s="53"/>
    </row>
    <row r="2510" spans="1:7" ht="16.5">
      <c r="A2510" s="50"/>
      <c r="B2510" s="90"/>
      <c r="C2510" s="34"/>
      <c r="D2510" s="54"/>
      <c r="E2510" s="53"/>
      <c r="F2510" s="34"/>
      <c r="G2510" s="53"/>
    </row>
    <row r="2511" spans="1:7" ht="16.5">
      <c r="A2511" s="50"/>
      <c r="B2511" s="90"/>
      <c r="C2511" s="34"/>
      <c r="D2511" s="54"/>
      <c r="E2511" s="53"/>
      <c r="F2511" s="34"/>
      <c r="G2511" s="53"/>
    </row>
    <row r="2512" spans="1:7" ht="16.5">
      <c r="A2512" s="50"/>
      <c r="B2512" s="90"/>
      <c r="C2512" s="34"/>
      <c r="D2512" s="54"/>
      <c r="E2512" s="53"/>
      <c r="F2512" s="34"/>
      <c r="G2512" s="53"/>
    </row>
    <row r="2513" spans="1:7" ht="16.5">
      <c r="A2513" s="50"/>
      <c r="B2513" s="90"/>
      <c r="C2513" s="34"/>
      <c r="D2513" s="54"/>
      <c r="E2513" s="53"/>
      <c r="F2513" s="34"/>
      <c r="G2513" s="53"/>
    </row>
    <row r="2514" spans="1:7" ht="16.5">
      <c r="A2514" s="50"/>
      <c r="B2514" s="90"/>
      <c r="C2514" s="34"/>
      <c r="D2514" s="54"/>
      <c r="E2514" s="53"/>
      <c r="F2514" s="34"/>
      <c r="G2514" s="53"/>
    </row>
    <row r="2515" spans="1:7" ht="16.5">
      <c r="A2515" s="50"/>
      <c r="B2515" s="90"/>
      <c r="C2515" s="34"/>
      <c r="D2515" s="54"/>
      <c r="E2515" s="53"/>
      <c r="F2515" s="34"/>
      <c r="G2515" s="53"/>
    </row>
    <row r="2516" spans="1:7" ht="16.5">
      <c r="A2516" s="50"/>
      <c r="B2516" s="90"/>
      <c r="C2516" s="34"/>
      <c r="D2516" s="54"/>
      <c r="E2516" s="53"/>
      <c r="F2516" s="34"/>
      <c r="G2516" s="53"/>
    </row>
    <row r="2517" spans="1:7" ht="16.5">
      <c r="A2517" s="50"/>
      <c r="B2517" s="90"/>
      <c r="C2517" s="34"/>
      <c r="D2517" s="54"/>
      <c r="E2517" s="53"/>
      <c r="F2517" s="34"/>
      <c r="G2517" s="53"/>
    </row>
    <row r="2518" spans="1:7" ht="16.5">
      <c r="A2518" s="50"/>
      <c r="B2518" s="90"/>
      <c r="C2518" s="34"/>
      <c r="D2518" s="54"/>
      <c r="E2518" s="53"/>
      <c r="F2518" s="34"/>
      <c r="G2518" s="53"/>
    </row>
    <row r="2519" spans="1:7" ht="16.5">
      <c r="A2519" s="50"/>
      <c r="B2519" s="90"/>
      <c r="C2519" s="34"/>
      <c r="D2519" s="54"/>
      <c r="E2519" s="53"/>
      <c r="F2519" s="34"/>
      <c r="G2519" s="53"/>
    </row>
    <row r="2520" spans="1:7" ht="16.5">
      <c r="A2520" s="50"/>
      <c r="B2520" s="90"/>
      <c r="C2520" s="34"/>
      <c r="D2520" s="54"/>
      <c r="E2520" s="53"/>
      <c r="F2520" s="34"/>
      <c r="G2520" s="53"/>
    </row>
    <row r="2521" spans="1:7" ht="16.5">
      <c r="A2521" s="50"/>
      <c r="B2521" s="90"/>
      <c r="C2521" s="34"/>
      <c r="D2521" s="54"/>
      <c r="E2521" s="53"/>
      <c r="F2521" s="34"/>
      <c r="G2521" s="53"/>
    </row>
    <row r="2522" spans="1:7" ht="16.5">
      <c r="A2522" s="50"/>
      <c r="B2522" s="90"/>
      <c r="C2522" s="34"/>
      <c r="D2522" s="54"/>
      <c r="E2522" s="53"/>
      <c r="F2522" s="34"/>
      <c r="G2522" s="53"/>
    </row>
    <row r="2523" spans="1:7" ht="16.5">
      <c r="A2523" s="50"/>
      <c r="B2523" s="90"/>
      <c r="C2523" s="34"/>
      <c r="D2523" s="54"/>
      <c r="E2523" s="53"/>
      <c r="F2523" s="34"/>
      <c r="G2523" s="53"/>
    </row>
    <row r="2524" spans="1:7" ht="16.5">
      <c r="A2524" s="50"/>
      <c r="B2524" s="90"/>
      <c r="C2524" s="34"/>
      <c r="D2524" s="54"/>
      <c r="E2524" s="53"/>
      <c r="F2524" s="34"/>
      <c r="G2524" s="53"/>
    </row>
    <row r="2525" spans="1:7" ht="16.5">
      <c r="A2525" s="50"/>
      <c r="B2525" s="90"/>
      <c r="C2525" s="34"/>
      <c r="D2525" s="54"/>
      <c r="E2525" s="53"/>
      <c r="F2525" s="34"/>
      <c r="G2525" s="53"/>
    </row>
    <row r="2526" spans="1:7" ht="16.5">
      <c r="A2526" s="50"/>
      <c r="B2526" s="90"/>
      <c r="C2526" s="34"/>
      <c r="D2526" s="54"/>
      <c r="E2526" s="53"/>
      <c r="F2526" s="34"/>
      <c r="G2526" s="53"/>
    </row>
    <row r="2527" spans="1:7" ht="16.5">
      <c r="A2527" s="50"/>
      <c r="B2527" s="90"/>
      <c r="C2527" s="34"/>
      <c r="D2527" s="54"/>
      <c r="E2527" s="53"/>
      <c r="F2527" s="34"/>
      <c r="G2527" s="53"/>
    </row>
    <row r="2528" spans="1:7" ht="16.5">
      <c r="A2528" s="50"/>
      <c r="B2528" s="90"/>
      <c r="C2528" s="34"/>
      <c r="D2528" s="54"/>
      <c r="E2528" s="53"/>
      <c r="F2528" s="34"/>
      <c r="G2528" s="53"/>
    </row>
    <row r="2529" spans="1:7" ht="16.5">
      <c r="A2529" s="50"/>
      <c r="B2529" s="90"/>
      <c r="C2529" s="34"/>
      <c r="D2529" s="54"/>
      <c r="E2529" s="53"/>
      <c r="F2529" s="34"/>
      <c r="G2529" s="53"/>
    </row>
    <row r="2530" spans="1:7" ht="16.5">
      <c r="A2530" s="50"/>
      <c r="B2530" s="90"/>
      <c r="C2530" s="34"/>
      <c r="D2530" s="54"/>
      <c r="E2530" s="53"/>
      <c r="F2530" s="34"/>
      <c r="G2530" s="53"/>
    </row>
    <row r="2531" spans="1:7" ht="16.5">
      <c r="A2531" s="50"/>
      <c r="B2531" s="90"/>
      <c r="C2531" s="34"/>
      <c r="D2531" s="54"/>
      <c r="E2531" s="53"/>
      <c r="F2531" s="34"/>
      <c r="G2531" s="53"/>
    </row>
    <row r="2532" spans="1:7" ht="16.5">
      <c r="A2532" s="50"/>
      <c r="B2532" s="90"/>
      <c r="C2532" s="34"/>
      <c r="D2532" s="54"/>
      <c r="E2532" s="53"/>
      <c r="F2532" s="34"/>
      <c r="G2532" s="53"/>
    </row>
    <row r="2533" spans="1:7" ht="16.5">
      <c r="A2533" s="50"/>
      <c r="B2533" s="90"/>
      <c r="C2533" s="34"/>
      <c r="D2533" s="54"/>
      <c r="E2533" s="53"/>
      <c r="F2533" s="34"/>
      <c r="G2533" s="53"/>
    </row>
    <row r="2534" spans="1:7" ht="16.5">
      <c r="A2534" s="50"/>
      <c r="B2534" s="90"/>
      <c r="C2534" s="34"/>
      <c r="D2534" s="54"/>
      <c r="E2534" s="53"/>
      <c r="F2534" s="34"/>
      <c r="G2534" s="53"/>
    </row>
    <row r="2535" spans="1:7" ht="16.5">
      <c r="A2535" s="50"/>
      <c r="B2535" s="90"/>
      <c r="C2535" s="34"/>
      <c r="D2535" s="54"/>
      <c r="E2535" s="53"/>
      <c r="F2535" s="34"/>
      <c r="G2535" s="53"/>
    </row>
    <row r="2536" spans="1:7" ht="16.5">
      <c r="A2536" s="50"/>
      <c r="B2536" s="90"/>
      <c r="C2536" s="34"/>
      <c r="D2536" s="54"/>
      <c r="E2536" s="53"/>
      <c r="F2536" s="34"/>
      <c r="G2536" s="53"/>
    </row>
    <row r="2537" spans="1:7" ht="16.5">
      <c r="A2537" s="50"/>
      <c r="B2537" s="90"/>
      <c r="C2537" s="34"/>
      <c r="D2537" s="54"/>
      <c r="E2537" s="53"/>
      <c r="F2537" s="34"/>
      <c r="G2537" s="53"/>
    </row>
    <row r="2538" spans="1:7" ht="16.5">
      <c r="A2538" s="50"/>
      <c r="B2538" s="90"/>
      <c r="C2538" s="34"/>
      <c r="D2538" s="54"/>
      <c r="E2538" s="53"/>
      <c r="F2538" s="34"/>
      <c r="G2538" s="53"/>
    </row>
    <row r="2539" spans="1:7" ht="16.5">
      <c r="A2539" s="50"/>
      <c r="B2539" s="90"/>
      <c r="C2539" s="34"/>
      <c r="D2539" s="54"/>
      <c r="E2539" s="53"/>
      <c r="F2539" s="34"/>
      <c r="G2539" s="53"/>
    </row>
    <row r="2540" spans="1:7" ht="16.5">
      <c r="A2540" s="50"/>
      <c r="B2540" s="90"/>
      <c r="C2540" s="34"/>
      <c r="D2540" s="54"/>
      <c r="E2540" s="53"/>
      <c r="F2540" s="34"/>
      <c r="G2540" s="53"/>
    </row>
    <row r="2541" spans="1:7" ht="16.5">
      <c r="A2541" s="50"/>
      <c r="B2541" s="90"/>
      <c r="C2541" s="34"/>
      <c r="D2541" s="54"/>
      <c r="E2541" s="53"/>
      <c r="F2541" s="34"/>
      <c r="G2541" s="53"/>
    </row>
    <row r="2542" spans="1:7" ht="16.5">
      <c r="A2542" s="50"/>
      <c r="B2542" s="90"/>
      <c r="C2542" s="34"/>
      <c r="D2542" s="54"/>
      <c r="E2542" s="53"/>
      <c r="F2542" s="34"/>
      <c r="G2542" s="53"/>
    </row>
    <row r="2543" spans="1:7" ht="16.5">
      <c r="A2543" s="50"/>
      <c r="B2543" s="90"/>
      <c r="C2543" s="34"/>
      <c r="D2543" s="54"/>
      <c r="E2543" s="53"/>
      <c r="F2543" s="34"/>
      <c r="G2543" s="53"/>
    </row>
    <row r="2544" spans="1:7" ht="16.5">
      <c r="A2544" s="50"/>
      <c r="B2544" s="90"/>
      <c r="C2544" s="34"/>
      <c r="D2544" s="54"/>
      <c r="E2544" s="53"/>
      <c r="F2544" s="34"/>
      <c r="G2544" s="53"/>
    </row>
    <row r="2545" spans="1:7" ht="16.5">
      <c r="A2545" s="50"/>
      <c r="B2545" s="90"/>
      <c r="C2545" s="34"/>
      <c r="D2545" s="54"/>
      <c r="E2545" s="53"/>
      <c r="F2545" s="34"/>
      <c r="G2545" s="53"/>
    </row>
    <row r="2546" spans="1:7" ht="16.5">
      <c r="A2546" s="50"/>
      <c r="B2546" s="90"/>
      <c r="C2546" s="34"/>
      <c r="D2546" s="54"/>
      <c r="E2546" s="53"/>
      <c r="F2546" s="34"/>
      <c r="G2546" s="53"/>
    </row>
    <row r="2547" spans="1:7" ht="16.5">
      <c r="A2547" s="50"/>
      <c r="B2547" s="90"/>
      <c r="C2547" s="34"/>
      <c r="D2547" s="54"/>
      <c r="E2547" s="53"/>
      <c r="F2547" s="34"/>
      <c r="G2547" s="53"/>
    </row>
    <row r="2548" spans="1:7" ht="16.5">
      <c r="A2548" s="50"/>
      <c r="B2548" s="90"/>
      <c r="C2548" s="34"/>
      <c r="D2548" s="54"/>
      <c r="E2548" s="53"/>
      <c r="F2548" s="34"/>
      <c r="G2548" s="53"/>
    </row>
    <row r="2549" spans="1:7" ht="16.5">
      <c r="A2549" s="50"/>
      <c r="B2549" s="90"/>
      <c r="C2549" s="34"/>
      <c r="D2549" s="54"/>
      <c r="E2549" s="53"/>
      <c r="F2549" s="34"/>
      <c r="G2549" s="53"/>
    </row>
    <row r="2550" spans="1:7" ht="16.5">
      <c r="A2550" s="50"/>
      <c r="B2550" s="90"/>
      <c r="C2550" s="34"/>
      <c r="D2550" s="54"/>
      <c r="E2550" s="53"/>
      <c r="F2550" s="34"/>
      <c r="G2550" s="53"/>
    </row>
    <row r="2551" spans="1:7" ht="16.5">
      <c r="A2551" s="50"/>
      <c r="B2551" s="90"/>
      <c r="C2551" s="34"/>
      <c r="D2551" s="54"/>
      <c r="E2551" s="53"/>
      <c r="F2551" s="34"/>
      <c r="G2551" s="53"/>
    </row>
    <row r="2552" spans="1:7" ht="16.5">
      <c r="A2552" s="50"/>
      <c r="B2552" s="90"/>
      <c r="C2552" s="34"/>
      <c r="D2552" s="54"/>
      <c r="E2552" s="53"/>
      <c r="F2552" s="34"/>
      <c r="G2552" s="53"/>
    </row>
    <row r="2553" spans="1:7" ht="16.5">
      <c r="A2553" s="50"/>
      <c r="B2553" s="90"/>
      <c r="C2553" s="34"/>
      <c r="D2553" s="54"/>
      <c r="E2553" s="53"/>
      <c r="F2553" s="34"/>
      <c r="G2553" s="53"/>
    </row>
    <row r="2554" spans="1:7" ht="16.5">
      <c r="A2554" s="50"/>
      <c r="B2554" s="90"/>
      <c r="C2554" s="34"/>
      <c r="D2554" s="54"/>
      <c r="E2554" s="53"/>
      <c r="F2554" s="34"/>
      <c r="G2554" s="53"/>
    </row>
    <row r="2555" spans="1:7" ht="16.5">
      <c r="A2555" s="50"/>
      <c r="B2555" s="90"/>
      <c r="C2555" s="34"/>
      <c r="D2555" s="54"/>
      <c r="E2555" s="53"/>
      <c r="F2555" s="34"/>
      <c r="G2555" s="53"/>
    </row>
    <row r="2556" spans="1:7" ht="16.5">
      <c r="A2556" s="50"/>
      <c r="B2556" s="90"/>
      <c r="C2556" s="34"/>
      <c r="D2556" s="54"/>
      <c r="E2556" s="53"/>
      <c r="F2556" s="34"/>
      <c r="G2556" s="53"/>
    </row>
    <row r="2557" spans="1:7" ht="16.5">
      <c r="A2557" s="50"/>
      <c r="B2557" s="90"/>
      <c r="C2557" s="34"/>
      <c r="D2557" s="54"/>
      <c r="E2557" s="53"/>
      <c r="F2557" s="34"/>
      <c r="G2557" s="53"/>
    </row>
    <row r="2558" spans="1:7" ht="16.5">
      <c r="A2558" s="50"/>
      <c r="B2558" s="90"/>
      <c r="C2558" s="34"/>
      <c r="D2558" s="54"/>
      <c r="E2558" s="53"/>
      <c r="F2558" s="34"/>
      <c r="G2558" s="53"/>
    </row>
    <row r="2559" spans="1:7" ht="16.5">
      <c r="A2559" s="50"/>
      <c r="B2559" s="90"/>
      <c r="C2559" s="34"/>
      <c r="D2559" s="54"/>
      <c r="E2559" s="53"/>
      <c r="F2559" s="34"/>
      <c r="G2559" s="53"/>
    </row>
    <row r="2560" spans="1:7" ht="16.5">
      <c r="A2560" s="50"/>
      <c r="B2560" s="90"/>
      <c r="C2560" s="34"/>
      <c r="D2560" s="54"/>
      <c r="E2560" s="53"/>
      <c r="F2560" s="34"/>
      <c r="G2560" s="53"/>
    </row>
    <row r="2561" spans="1:7" ht="16.5">
      <c r="A2561" s="50"/>
      <c r="B2561" s="90"/>
      <c r="C2561" s="34"/>
      <c r="D2561" s="54"/>
      <c r="E2561" s="53"/>
      <c r="F2561" s="34"/>
      <c r="G2561" s="53"/>
    </row>
    <row r="2562" spans="1:7" ht="16.5">
      <c r="A2562" s="50"/>
      <c r="B2562" s="90"/>
      <c r="C2562" s="34"/>
      <c r="D2562" s="54"/>
      <c r="E2562" s="53"/>
      <c r="F2562" s="34"/>
      <c r="G2562" s="53"/>
    </row>
    <row r="2563" spans="1:7" ht="16.5">
      <c r="A2563" s="50"/>
      <c r="B2563" s="90"/>
      <c r="C2563" s="34"/>
      <c r="D2563" s="54"/>
      <c r="E2563" s="53"/>
      <c r="F2563" s="34"/>
      <c r="G2563" s="53"/>
    </row>
    <row r="2564" spans="1:7" ht="16.5">
      <c r="A2564" s="50"/>
      <c r="B2564" s="90"/>
      <c r="C2564" s="34"/>
      <c r="D2564" s="54"/>
      <c r="E2564" s="53"/>
      <c r="F2564" s="34"/>
      <c r="G2564" s="53"/>
    </row>
    <row r="2565" spans="1:7" ht="16.5">
      <c r="A2565" s="50"/>
      <c r="B2565" s="90"/>
      <c r="C2565" s="34"/>
      <c r="D2565" s="54"/>
      <c r="E2565" s="53"/>
      <c r="F2565" s="34"/>
      <c r="G2565" s="53"/>
    </row>
    <row r="2566" spans="1:7" ht="16.5">
      <c r="A2566" s="50"/>
      <c r="B2566" s="90"/>
      <c r="C2566" s="34"/>
      <c r="D2566" s="54"/>
      <c r="E2566" s="53"/>
      <c r="F2566" s="34"/>
      <c r="G2566" s="53"/>
    </row>
    <row r="2567" spans="1:7" ht="16.5">
      <c r="A2567" s="50"/>
      <c r="B2567" s="90"/>
      <c r="C2567" s="34"/>
      <c r="D2567" s="54"/>
      <c r="E2567" s="53"/>
      <c r="F2567" s="34"/>
      <c r="G2567" s="53"/>
    </row>
    <row r="2568" spans="1:7" ht="16.5">
      <c r="A2568" s="50"/>
      <c r="B2568" s="90"/>
      <c r="C2568" s="34"/>
      <c r="D2568" s="54"/>
      <c r="E2568" s="53"/>
      <c r="F2568" s="34"/>
      <c r="G2568" s="53"/>
    </row>
    <row r="2569" spans="1:7" ht="16.5">
      <c r="A2569" s="50"/>
      <c r="B2569" s="90"/>
      <c r="C2569" s="34"/>
      <c r="D2569" s="54"/>
      <c r="E2569" s="53"/>
      <c r="F2569" s="34"/>
      <c r="G2569" s="53"/>
    </row>
    <row r="2570" spans="1:7" ht="16.5">
      <c r="A2570" s="50"/>
      <c r="B2570" s="90"/>
      <c r="C2570" s="34"/>
      <c r="D2570" s="54"/>
      <c r="E2570" s="53"/>
      <c r="F2570" s="34"/>
      <c r="G2570" s="53"/>
    </row>
    <row r="2571" spans="1:7" ht="16.5">
      <c r="A2571" s="50"/>
      <c r="B2571" s="90"/>
      <c r="C2571" s="34"/>
      <c r="D2571" s="54"/>
      <c r="E2571" s="53"/>
      <c r="F2571" s="34"/>
      <c r="G2571" s="53"/>
    </row>
    <row r="2572" spans="1:7" ht="16.5">
      <c r="A2572" s="50"/>
      <c r="B2572" s="90"/>
      <c r="C2572" s="34"/>
      <c r="D2572" s="54"/>
      <c r="E2572" s="53"/>
      <c r="F2572" s="34"/>
      <c r="G2572" s="53"/>
    </row>
    <row r="2573" spans="1:7" ht="16.5">
      <c r="A2573" s="50"/>
      <c r="B2573" s="90"/>
      <c r="C2573" s="34"/>
      <c r="D2573" s="54"/>
      <c r="E2573" s="53"/>
      <c r="F2573" s="34"/>
      <c r="G2573" s="53"/>
    </row>
    <row r="2574" spans="1:7" ht="16.5">
      <c r="A2574" s="50"/>
      <c r="B2574" s="90"/>
      <c r="C2574" s="34"/>
      <c r="D2574" s="54"/>
      <c r="E2574" s="53"/>
      <c r="F2574" s="34"/>
      <c r="G2574" s="53"/>
    </row>
    <row r="2575" spans="1:7" ht="16.5">
      <c r="A2575" s="50"/>
      <c r="B2575" s="90"/>
      <c r="C2575" s="34"/>
      <c r="D2575" s="54"/>
      <c r="E2575" s="53"/>
      <c r="F2575" s="34"/>
      <c r="G2575" s="53"/>
    </row>
    <row r="2576" spans="1:7" ht="16.5">
      <c r="A2576" s="50"/>
      <c r="B2576" s="90"/>
      <c r="C2576" s="34"/>
      <c r="D2576" s="54"/>
      <c r="E2576" s="53"/>
      <c r="F2576" s="34"/>
      <c r="G2576" s="53"/>
    </row>
    <row r="2577" spans="1:7" ht="16.5">
      <c r="A2577" s="50"/>
      <c r="B2577" s="90"/>
      <c r="C2577" s="34"/>
      <c r="D2577" s="54"/>
      <c r="E2577" s="53"/>
      <c r="F2577" s="34"/>
      <c r="G2577" s="53"/>
    </row>
    <row r="2578" spans="1:7" ht="16.5">
      <c r="A2578" s="50"/>
      <c r="B2578" s="90"/>
      <c r="C2578" s="34"/>
      <c r="D2578" s="54"/>
      <c r="E2578" s="53"/>
      <c r="F2578" s="34"/>
      <c r="G2578" s="53"/>
    </row>
    <row r="2579" spans="1:7" ht="16.5">
      <c r="A2579" s="50"/>
      <c r="B2579" s="90"/>
      <c r="C2579" s="34"/>
      <c r="D2579" s="54"/>
      <c r="E2579" s="53"/>
      <c r="F2579" s="34"/>
      <c r="G2579" s="53"/>
    </row>
    <row r="2580" spans="1:7" ht="16.5">
      <c r="A2580" s="50"/>
      <c r="B2580" s="90"/>
      <c r="C2580" s="34"/>
      <c r="D2580" s="54"/>
      <c r="E2580" s="53"/>
      <c r="F2580" s="34"/>
      <c r="G2580" s="53"/>
    </row>
    <row r="2581" spans="1:7" ht="16.5">
      <c r="A2581" s="50"/>
      <c r="B2581" s="90"/>
      <c r="C2581" s="34"/>
      <c r="D2581" s="54"/>
      <c r="E2581" s="53"/>
      <c r="F2581" s="34"/>
      <c r="G2581" s="53"/>
    </row>
    <row r="2582" spans="1:7" ht="16.5">
      <c r="A2582" s="50"/>
      <c r="B2582" s="90"/>
      <c r="C2582" s="34"/>
      <c r="D2582" s="54"/>
      <c r="E2582" s="53"/>
      <c r="F2582" s="34"/>
      <c r="G2582" s="53"/>
    </row>
    <row r="2583" spans="1:7" ht="16.5">
      <c r="A2583" s="50"/>
      <c r="B2583" s="90"/>
      <c r="C2583" s="34"/>
      <c r="D2583" s="54"/>
      <c r="E2583" s="53"/>
      <c r="F2583" s="34"/>
      <c r="G2583" s="53"/>
    </row>
    <row r="2584" spans="1:7" ht="16.5">
      <c r="A2584" s="50"/>
      <c r="B2584" s="90"/>
      <c r="C2584" s="34"/>
      <c r="D2584" s="54"/>
      <c r="E2584" s="53"/>
      <c r="F2584" s="34"/>
      <c r="G2584" s="53"/>
    </row>
    <row r="2585" spans="1:7" ht="16.5">
      <c r="A2585" s="50"/>
      <c r="B2585" s="90"/>
      <c r="C2585" s="34"/>
      <c r="D2585" s="54"/>
      <c r="E2585" s="53"/>
      <c r="F2585" s="34"/>
      <c r="G2585" s="53"/>
    </row>
    <row r="2586" spans="1:7" ht="16.5">
      <c r="A2586" s="50"/>
      <c r="B2586" s="90"/>
      <c r="C2586" s="34"/>
      <c r="D2586" s="54"/>
      <c r="E2586" s="53"/>
      <c r="F2586" s="34"/>
      <c r="G2586" s="53"/>
    </row>
    <row r="2587" spans="1:7" ht="16.5">
      <c r="A2587" s="50"/>
      <c r="B2587" s="90"/>
      <c r="C2587" s="34"/>
      <c r="D2587" s="54"/>
      <c r="E2587" s="53"/>
      <c r="F2587" s="34"/>
      <c r="G2587" s="53"/>
    </row>
    <row r="2588" spans="1:7" ht="16.5">
      <c r="A2588" s="50"/>
      <c r="B2588" s="90"/>
      <c r="C2588" s="34"/>
      <c r="D2588" s="54"/>
      <c r="E2588" s="53"/>
      <c r="F2588" s="34"/>
      <c r="G2588" s="53"/>
    </row>
    <row r="2589" spans="1:7" ht="16.5">
      <c r="A2589" s="50"/>
      <c r="B2589" s="90"/>
      <c r="C2589" s="34"/>
      <c r="D2589" s="54"/>
      <c r="E2589" s="53"/>
      <c r="F2589" s="34"/>
      <c r="G2589" s="53"/>
    </row>
    <row r="2590" spans="1:7" ht="16.5">
      <c r="A2590" s="50"/>
      <c r="B2590" s="90"/>
      <c r="C2590" s="34"/>
      <c r="D2590" s="54"/>
      <c r="E2590" s="53"/>
      <c r="F2590" s="34"/>
      <c r="G2590" s="53"/>
    </row>
    <row r="2591" spans="1:7" ht="16.5">
      <c r="A2591" s="50"/>
      <c r="B2591" s="90"/>
      <c r="C2591" s="34"/>
      <c r="D2591" s="54"/>
      <c r="E2591" s="53"/>
      <c r="F2591" s="34"/>
      <c r="G2591" s="53"/>
    </row>
    <row r="2592" spans="1:7" ht="16.5">
      <c r="A2592" s="50"/>
      <c r="B2592" s="90"/>
      <c r="C2592" s="34"/>
      <c r="D2592" s="54"/>
      <c r="E2592" s="53"/>
      <c r="F2592" s="34"/>
      <c r="G2592" s="53"/>
    </row>
    <row r="2593" spans="1:7" ht="16.5">
      <c r="A2593" s="50"/>
      <c r="B2593" s="90"/>
      <c r="C2593" s="34"/>
      <c r="D2593" s="54"/>
      <c r="E2593" s="53"/>
      <c r="F2593" s="34"/>
      <c r="G2593" s="53"/>
    </row>
    <row r="2594" spans="1:7" ht="16.5">
      <c r="A2594" s="50"/>
      <c r="B2594" s="90"/>
      <c r="C2594" s="34"/>
      <c r="D2594" s="54"/>
      <c r="E2594" s="53"/>
      <c r="F2594" s="34"/>
      <c r="G2594" s="53"/>
    </row>
    <row r="2595" spans="1:7" ht="16.5">
      <c r="A2595" s="50"/>
      <c r="B2595" s="90"/>
      <c r="C2595" s="34"/>
      <c r="D2595" s="54"/>
      <c r="E2595" s="53"/>
      <c r="F2595" s="34"/>
      <c r="G2595" s="53"/>
    </row>
    <row r="2596" spans="1:7" ht="16.5">
      <c r="A2596" s="50"/>
      <c r="B2596" s="90"/>
      <c r="C2596" s="34"/>
      <c r="D2596" s="54"/>
      <c r="E2596" s="53"/>
      <c r="F2596" s="34"/>
      <c r="G2596" s="53"/>
    </row>
    <row r="2597" spans="1:7" ht="16.5">
      <c r="A2597" s="50"/>
      <c r="B2597" s="90"/>
      <c r="C2597" s="34"/>
      <c r="D2597" s="54"/>
      <c r="E2597" s="53"/>
      <c r="F2597" s="34"/>
      <c r="G2597" s="53"/>
    </row>
    <row r="2598" spans="1:7" ht="16.5">
      <c r="A2598" s="50"/>
      <c r="B2598" s="90"/>
      <c r="C2598" s="34"/>
      <c r="D2598" s="54"/>
      <c r="E2598" s="53"/>
      <c r="F2598" s="34"/>
      <c r="G2598" s="53"/>
    </row>
    <row r="2599" spans="1:7" ht="16.5">
      <c r="A2599" s="50"/>
      <c r="B2599" s="90"/>
      <c r="C2599" s="34"/>
      <c r="D2599" s="54"/>
      <c r="E2599" s="53"/>
      <c r="F2599" s="34"/>
      <c r="G2599" s="53"/>
    </row>
    <row r="2600" spans="1:7" ht="16.5">
      <c r="A2600" s="50"/>
      <c r="B2600" s="90"/>
      <c r="C2600" s="34"/>
      <c r="D2600" s="54"/>
      <c r="E2600" s="53"/>
      <c r="F2600" s="34"/>
      <c r="G2600" s="53"/>
    </row>
    <row r="2601" spans="1:7" ht="16.5">
      <c r="A2601" s="50"/>
      <c r="B2601" s="90"/>
      <c r="C2601" s="34"/>
      <c r="D2601" s="54"/>
      <c r="E2601" s="53"/>
      <c r="F2601" s="34"/>
      <c r="G2601" s="53"/>
    </row>
    <row r="2602" spans="1:7" ht="16.5">
      <c r="A2602" s="50"/>
      <c r="B2602" s="90"/>
      <c r="C2602" s="34"/>
      <c r="D2602" s="54"/>
      <c r="E2602" s="53"/>
      <c r="F2602" s="34"/>
      <c r="G2602" s="53"/>
    </row>
    <row r="2603" spans="1:7" ht="16.5">
      <c r="A2603" s="50"/>
      <c r="B2603" s="90"/>
      <c r="C2603" s="34"/>
      <c r="D2603" s="54"/>
      <c r="E2603" s="53"/>
      <c r="F2603" s="34"/>
      <c r="G2603" s="53"/>
    </row>
    <row r="2604" spans="1:7" ht="16.5">
      <c r="A2604" s="50"/>
      <c r="B2604" s="90"/>
      <c r="C2604" s="34"/>
      <c r="D2604" s="54"/>
      <c r="E2604" s="53"/>
      <c r="F2604" s="34"/>
      <c r="G2604" s="53"/>
    </row>
    <row r="2605" spans="1:7" ht="16.5">
      <c r="A2605" s="50"/>
      <c r="B2605" s="90"/>
      <c r="C2605" s="34"/>
      <c r="D2605" s="54"/>
      <c r="E2605" s="53"/>
      <c r="F2605" s="34"/>
      <c r="G2605" s="53"/>
    </row>
    <row r="2606" spans="1:7" ht="16.5">
      <c r="A2606" s="50"/>
      <c r="B2606" s="90"/>
      <c r="C2606" s="34"/>
      <c r="D2606" s="54"/>
      <c r="E2606" s="53"/>
      <c r="F2606" s="34"/>
      <c r="G2606" s="53"/>
    </row>
    <row r="2607" spans="1:7" ht="16.5">
      <c r="A2607" s="50"/>
      <c r="B2607" s="90"/>
      <c r="C2607" s="34"/>
      <c r="D2607" s="54"/>
      <c r="E2607" s="53"/>
      <c r="F2607" s="34"/>
      <c r="G2607" s="53"/>
    </row>
    <row r="2608" spans="1:7" ht="16.5">
      <c r="A2608" s="50"/>
      <c r="B2608" s="90"/>
      <c r="C2608" s="34"/>
      <c r="D2608" s="54"/>
      <c r="E2608" s="53"/>
      <c r="F2608" s="34"/>
      <c r="G2608" s="53"/>
    </row>
    <row r="2609" spans="1:7" ht="16.5">
      <c r="A2609" s="50"/>
      <c r="B2609" s="90"/>
      <c r="C2609" s="34"/>
      <c r="D2609" s="54"/>
      <c r="E2609" s="53"/>
      <c r="F2609" s="34"/>
      <c r="G2609" s="53"/>
    </row>
    <row r="2610" spans="1:7" ht="16.5">
      <c r="A2610" s="50"/>
      <c r="B2610" s="90"/>
      <c r="C2610" s="34"/>
      <c r="D2610" s="54"/>
      <c r="E2610" s="53"/>
      <c r="F2610" s="34"/>
      <c r="G2610" s="53"/>
    </row>
    <row r="2611" spans="1:7" ht="16.5">
      <c r="A2611" s="50"/>
      <c r="B2611" s="90"/>
      <c r="C2611" s="34"/>
      <c r="D2611" s="54"/>
      <c r="E2611" s="53"/>
      <c r="F2611" s="34"/>
      <c r="G2611" s="53"/>
    </row>
    <row r="2612" spans="1:7" ht="16.5">
      <c r="A2612" s="50"/>
      <c r="B2612" s="90"/>
      <c r="C2612" s="34"/>
      <c r="D2612" s="54"/>
      <c r="E2612" s="53"/>
      <c r="F2612" s="34"/>
      <c r="G2612" s="53"/>
    </row>
    <row r="2613" spans="1:7" ht="16.5">
      <c r="A2613" s="50"/>
      <c r="B2613" s="90"/>
      <c r="C2613" s="34"/>
      <c r="D2613" s="54"/>
      <c r="E2613" s="53"/>
      <c r="F2613" s="34"/>
      <c r="G2613" s="53"/>
    </row>
    <row r="2614" spans="1:7" ht="16.5">
      <c r="A2614" s="50"/>
      <c r="B2614" s="90"/>
      <c r="C2614" s="34"/>
      <c r="D2614" s="54"/>
      <c r="E2614" s="53"/>
      <c r="F2614" s="34"/>
      <c r="G2614" s="53"/>
    </row>
    <row r="2615" spans="1:7" ht="16.5">
      <c r="A2615" s="50"/>
      <c r="B2615" s="90"/>
      <c r="C2615" s="34"/>
      <c r="D2615" s="54"/>
      <c r="E2615" s="53"/>
      <c r="F2615" s="34"/>
      <c r="G2615" s="53"/>
    </row>
    <row r="2616" spans="1:7" ht="16.5">
      <c r="A2616" s="50"/>
      <c r="B2616" s="90"/>
      <c r="C2616" s="34"/>
      <c r="D2616" s="54"/>
      <c r="E2616" s="53"/>
      <c r="F2616" s="34"/>
      <c r="G2616" s="53"/>
    </row>
    <row r="2617" spans="1:7" ht="16.5">
      <c r="A2617" s="50"/>
      <c r="B2617" s="90"/>
      <c r="C2617" s="34"/>
      <c r="D2617" s="54"/>
      <c r="E2617" s="53"/>
      <c r="F2617" s="34"/>
      <c r="G2617" s="53"/>
    </row>
    <row r="2618" spans="1:7" ht="16.5">
      <c r="A2618" s="50"/>
      <c r="B2618" s="90"/>
      <c r="C2618" s="34"/>
      <c r="D2618" s="54"/>
      <c r="E2618" s="53"/>
      <c r="F2618" s="34"/>
      <c r="G2618" s="53"/>
    </row>
    <row r="2619" spans="1:7" ht="16.5">
      <c r="A2619" s="50"/>
      <c r="B2619" s="90"/>
      <c r="C2619" s="34"/>
      <c r="D2619" s="54"/>
      <c r="E2619" s="53"/>
      <c r="F2619" s="34"/>
      <c r="G2619" s="53"/>
    </row>
    <row r="2620" spans="1:7" ht="16.5">
      <c r="A2620" s="50"/>
      <c r="B2620" s="90"/>
      <c r="C2620" s="34"/>
      <c r="D2620" s="54"/>
      <c r="E2620" s="53"/>
      <c r="F2620" s="34"/>
      <c r="G2620" s="53"/>
    </row>
    <row r="2621" spans="1:7" ht="16.5">
      <c r="A2621" s="50"/>
      <c r="B2621" s="90"/>
      <c r="C2621" s="34"/>
      <c r="D2621" s="54"/>
      <c r="E2621" s="53"/>
      <c r="F2621" s="34"/>
      <c r="G2621" s="53"/>
    </row>
    <row r="2622" spans="1:7" ht="16.5">
      <c r="A2622" s="50"/>
      <c r="B2622" s="90"/>
      <c r="C2622" s="34"/>
      <c r="D2622" s="54"/>
      <c r="E2622" s="53"/>
      <c r="F2622" s="34"/>
      <c r="G2622" s="53"/>
    </row>
    <row r="2623" spans="1:7" ht="16.5">
      <c r="A2623" s="50"/>
      <c r="B2623" s="90"/>
      <c r="C2623" s="34"/>
      <c r="D2623" s="54"/>
      <c r="E2623" s="53"/>
      <c r="F2623" s="34"/>
      <c r="G2623" s="53"/>
    </row>
    <row r="2624" spans="1:7" ht="16.5">
      <c r="A2624" s="50"/>
      <c r="B2624" s="90"/>
      <c r="C2624" s="34"/>
      <c r="D2624" s="54"/>
      <c r="E2624" s="53"/>
      <c r="F2624" s="34"/>
      <c r="G2624" s="53"/>
    </row>
    <row r="2625" spans="1:7" ht="16.5">
      <c r="A2625" s="50"/>
      <c r="B2625" s="90"/>
      <c r="C2625" s="34"/>
      <c r="D2625" s="54"/>
      <c r="E2625" s="53"/>
      <c r="F2625" s="34"/>
      <c r="G2625" s="53"/>
    </row>
    <row r="2626" spans="1:7" ht="16.5">
      <c r="A2626" s="50"/>
      <c r="B2626" s="90"/>
      <c r="C2626" s="34"/>
      <c r="D2626" s="54"/>
      <c r="E2626" s="53"/>
      <c r="F2626" s="34"/>
      <c r="G2626" s="53"/>
    </row>
    <row r="2627" spans="1:7" ht="16.5">
      <c r="A2627" s="50"/>
      <c r="B2627" s="90"/>
      <c r="C2627" s="34"/>
      <c r="D2627" s="54"/>
      <c r="E2627" s="53"/>
      <c r="F2627" s="34"/>
      <c r="G2627" s="53"/>
    </row>
    <row r="2628" spans="1:7" ht="16.5">
      <c r="A2628" s="50"/>
      <c r="B2628" s="90"/>
      <c r="C2628" s="34"/>
      <c r="D2628" s="54"/>
      <c r="E2628" s="53"/>
      <c r="F2628" s="34"/>
      <c r="G2628" s="53"/>
    </row>
    <row r="2629" spans="1:7" ht="16.5">
      <c r="A2629" s="50"/>
      <c r="B2629" s="90"/>
      <c r="C2629" s="34"/>
      <c r="D2629" s="54"/>
      <c r="E2629" s="53"/>
      <c r="F2629" s="34"/>
      <c r="G2629" s="53"/>
    </row>
    <row r="2630" spans="1:7" ht="16.5">
      <c r="A2630" s="50"/>
      <c r="B2630" s="90"/>
      <c r="C2630" s="34"/>
      <c r="D2630" s="54"/>
      <c r="E2630" s="53"/>
      <c r="F2630" s="34"/>
      <c r="G2630" s="53"/>
    </row>
    <row r="2631" spans="1:7" ht="16.5">
      <c r="A2631" s="50"/>
      <c r="B2631" s="90"/>
      <c r="C2631" s="34"/>
      <c r="D2631" s="54"/>
      <c r="E2631" s="53"/>
      <c r="F2631" s="34"/>
      <c r="G2631" s="53"/>
    </row>
    <row r="2632" spans="1:7" ht="16.5">
      <c r="A2632" s="50"/>
      <c r="B2632" s="90"/>
      <c r="C2632" s="34"/>
      <c r="D2632" s="54"/>
      <c r="E2632" s="53"/>
      <c r="F2632" s="34"/>
      <c r="G2632" s="53"/>
    </row>
    <row r="2633" spans="1:7" ht="16.5">
      <c r="A2633" s="50"/>
      <c r="B2633" s="90"/>
      <c r="C2633" s="34"/>
      <c r="D2633" s="54"/>
      <c r="E2633" s="53"/>
      <c r="F2633" s="34"/>
      <c r="G2633" s="53"/>
    </row>
    <row r="2634" spans="1:7" ht="16.5">
      <c r="A2634" s="50"/>
      <c r="B2634" s="90"/>
      <c r="C2634" s="34"/>
      <c r="D2634" s="54"/>
      <c r="E2634" s="53"/>
      <c r="F2634" s="34"/>
      <c r="G2634" s="53"/>
    </row>
    <row r="2635" spans="1:7" ht="16.5">
      <c r="A2635" s="50"/>
      <c r="B2635" s="90"/>
      <c r="C2635" s="34"/>
      <c r="D2635" s="54"/>
      <c r="E2635" s="53"/>
      <c r="F2635" s="34"/>
      <c r="G2635" s="53"/>
    </row>
    <row r="2636" spans="1:7" ht="16.5">
      <c r="A2636" s="50"/>
      <c r="B2636" s="90"/>
      <c r="C2636" s="34"/>
      <c r="D2636" s="54"/>
      <c r="E2636" s="53"/>
      <c r="F2636" s="34"/>
      <c r="G2636" s="53"/>
    </row>
    <row r="2637" spans="1:7" ht="16.5">
      <c r="A2637" s="50"/>
      <c r="B2637" s="90"/>
      <c r="C2637" s="34"/>
      <c r="D2637" s="54"/>
      <c r="E2637" s="53"/>
      <c r="F2637" s="34"/>
      <c r="G2637" s="53"/>
    </row>
    <row r="2638" spans="1:7" ht="16.5">
      <c r="A2638" s="50"/>
      <c r="B2638" s="90"/>
      <c r="C2638" s="34"/>
      <c r="D2638" s="54"/>
      <c r="E2638" s="53"/>
      <c r="F2638" s="34"/>
      <c r="G2638" s="53"/>
    </row>
    <row r="2639" spans="1:7" ht="16.5">
      <c r="A2639" s="50"/>
      <c r="B2639" s="90"/>
      <c r="C2639" s="34"/>
      <c r="D2639" s="54"/>
      <c r="E2639" s="53"/>
      <c r="F2639" s="34"/>
      <c r="G2639" s="53"/>
    </row>
    <row r="2640" spans="1:7" ht="16.5">
      <c r="A2640" s="50"/>
      <c r="B2640" s="90"/>
      <c r="C2640" s="34"/>
      <c r="D2640" s="54"/>
      <c r="E2640" s="53"/>
      <c r="F2640" s="34"/>
      <c r="G2640" s="53"/>
    </row>
    <row r="2641" spans="1:7" ht="16.5">
      <c r="A2641" s="50"/>
      <c r="B2641" s="90"/>
      <c r="C2641" s="34"/>
      <c r="D2641" s="54"/>
      <c r="E2641" s="53"/>
      <c r="F2641" s="34"/>
      <c r="G2641" s="53"/>
    </row>
    <row r="2642" spans="1:7" ht="16.5">
      <c r="A2642" s="50"/>
      <c r="B2642" s="90"/>
      <c r="C2642" s="34"/>
      <c r="D2642" s="54"/>
      <c r="E2642" s="53"/>
      <c r="F2642" s="34"/>
      <c r="G2642" s="53"/>
    </row>
    <row r="2643" spans="1:7" ht="16.5">
      <c r="A2643" s="50"/>
      <c r="B2643" s="90"/>
      <c r="C2643" s="34"/>
      <c r="D2643" s="54"/>
      <c r="E2643" s="53"/>
      <c r="F2643" s="34"/>
      <c r="G2643" s="53"/>
    </row>
    <row r="2644" spans="1:7" ht="16.5">
      <c r="A2644" s="50"/>
      <c r="B2644" s="90"/>
      <c r="C2644" s="34"/>
      <c r="D2644" s="54"/>
      <c r="E2644" s="53"/>
      <c r="F2644" s="34"/>
      <c r="G2644" s="53"/>
    </row>
    <row r="2645" spans="1:7" ht="16.5">
      <c r="A2645" s="50"/>
      <c r="B2645" s="90"/>
      <c r="C2645" s="34"/>
      <c r="D2645" s="54"/>
      <c r="E2645" s="53"/>
      <c r="F2645" s="34"/>
      <c r="G2645" s="53"/>
    </row>
    <row r="2646" spans="1:7" ht="16.5">
      <c r="A2646" s="50"/>
      <c r="B2646" s="90"/>
      <c r="C2646" s="34"/>
      <c r="D2646" s="54"/>
      <c r="E2646" s="53"/>
      <c r="F2646" s="34"/>
      <c r="G2646" s="53"/>
    </row>
    <row r="2647" spans="1:7" ht="16.5">
      <c r="A2647" s="50"/>
      <c r="B2647" s="90"/>
      <c r="C2647" s="34"/>
      <c r="D2647" s="54"/>
      <c r="E2647" s="53"/>
      <c r="F2647" s="34"/>
      <c r="G2647" s="53"/>
    </row>
    <row r="2648" spans="1:7" ht="16.5">
      <c r="A2648" s="50"/>
      <c r="B2648" s="90"/>
      <c r="C2648" s="34"/>
      <c r="D2648" s="54"/>
      <c r="E2648" s="53"/>
      <c r="F2648" s="34"/>
      <c r="G2648" s="53"/>
    </row>
    <row r="2649" spans="1:7" ht="16.5">
      <c r="A2649" s="50"/>
      <c r="B2649" s="90"/>
      <c r="C2649" s="34"/>
      <c r="D2649" s="54"/>
      <c r="E2649" s="53"/>
      <c r="F2649" s="34"/>
      <c r="G2649" s="53"/>
    </row>
    <row r="2650" spans="1:7" ht="16.5">
      <c r="A2650" s="50"/>
      <c r="B2650" s="90"/>
      <c r="C2650" s="34"/>
      <c r="D2650" s="54"/>
      <c r="E2650" s="53"/>
      <c r="F2650" s="34"/>
      <c r="G2650" s="53"/>
    </row>
    <row r="2651" spans="1:7" ht="16.5">
      <c r="A2651" s="50"/>
      <c r="B2651" s="90"/>
      <c r="C2651" s="34"/>
      <c r="D2651" s="54"/>
      <c r="E2651" s="53"/>
      <c r="F2651" s="34"/>
      <c r="G2651" s="53"/>
    </row>
    <row r="2652" spans="1:7" ht="16.5">
      <c r="A2652" s="50"/>
      <c r="B2652" s="90"/>
      <c r="C2652" s="34"/>
      <c r="D2652" s="54"/>
      <c r="E2652" s="53"/>
      <c r="F2652" s="34"/>
      <c r="G2652" s="53"/>
    </row>
    <row r="2653" spans="1:7" ht="16.5">
      <c r="A2653" s="50"/>
      <c r="B2653" s="90"/>
      <c r="C2653" s="34"/>
      <c r="D2653" s="54"/>
      <c r="E2653" s="53"/>
      <c r="F2653" s="34"/>
      <c r="G2653" s="53"/>
    </row>
    <row r="2654" spans="1:7" ht="16.5">
      <c r="A2654" s="50"/>
      <c r="B2654" s="90"/>
      <c r="C2654" s="34"/>
      <c r="D2654" s="54"/>
      <c r="E2654" s="53"/>
      <c r="F2654" s="34"/>
      <c r="G2654" s="53"/>
    </row>
    <row r="2655" spans="1:7" ht="16.5">
      <c r="A2655" s="50"/>
      <c r="B2655" s="90"/>
      <c r="C2655" s="34"/>
      <c r="D2655" s="54"/>
      <c r="E2655" s="53"/>
      <c r="F2655" s="34"/>
      <c r="G2655" s="53"/>
    </row>
    <row r="2656" spans="1:7" ht="16.5">
      <c r="A2656" s="50"/>
      <c r="B2656" s="90"/>
      <c r="C2656" s="34"/>
      <c r="D2656" s="54"/>
      <c r="E2656" s="53"/>
      <c r="F2656" s="34"/>
      <c r="G2656" s="53"/>
    </row>
    <row r="2657" spans="1:7" ht="16.5">
      <c r="A2657" s="50"/>
      <c r="B2657" s="90"/>
      <c r="C2657" s="34"/>
      <c r="D2657" s="54"/>
      <c r="E2657" s="53"/>
      <c r="F2657" s="34"/>
      <c r="G2657" s="53"/>
    </row>
    <row r="2658" spans="1:7" ht="16.5">
      <c r="A2658" s="50"/>
      <c r="B2658" s="90"/>
      <c r="C2658" s="34"/>
      <c r="D2658" s="54"/>
      <c r="E2658" s="53"/>
      <c r="F2658" s="34"/>
      <c r="G2658" s="53"/>
    </row>
    <row r="2659" spans="1:7" ht="16.5">
      <c r="A2659" s="50"/>
      <c r="B2659" s="90"/>
      <c r="C2659" s="34"/>
      <c r="D2659" s="54"/>
      <c r="E2659" s="53"/>
      <c r="F2659" s="34"/>
      <c r="G2659" s="53"/>
    </row>
    <row r="2660" spans="1:7" ht="16.5">
      <c r="A2660" s="50"/>
      <c r="B2660" s="90"/>
      <c r="C2660" s="34"/>
      <c r="D2660" s="54"/>
      <c r="E2660" s="53"/>
      <c r="F2660" s="34"/>
      <c r="G2660" s="53"/>
    </row>
    <row r="2661" spans="1:7" ht="16.5">
      <c r="A2661" s="50"/>
      <c r="B2661" s="90"/>
      <c r="C2661" s="34"/>
      <c r="D2661" s="54"/>
      <c r="E2661" s="53"/>
      <c r="F2661" s="34"/>
      <c r="G2661" s="53"/>
    </row>
    <row r="2662" spans="1:7" ht="16.5">
      <c r="A2662" s="50"/>
      <c r="B2662" s="90"/>
      <c r="C2662" s="34"/>
      <c r="D2662" s="54"/>
      <c r="E2662" s="53"/>
      <c r="F2662" s="34"/>
      <c r="G2662" s="53"/>
    </row>
    <row r="2663" spans="1:7" ht="16.5">
      <c r="A2663" s="50"/>
      <c r="B2663" s="90"/>
      <c r="C2663" s="34"/>
      <c r="D2663" s="54"/>
      <c r="E2663" s="53"/>
      <c r="F2663" s="34"/>
      <c r="G2663" s="53"/>
    </row>
    <row r="2664" spans="1:7" ht="16.5">
      <c r="A2664" s="50"/>
      <c r="B2664" s="90"/>
      <c r="C2664" s="34"/>
      <c r="D2664" s="54"/>
      <c r="E2664" s="53"/>
      <c r="F2664" s="34"/>
      <c r="G2664" s="53"/>
    </row>
    <row r="2665" spans="1:7" ht="16.5">
      <c r="A2665" s="50"/>
      <c r="B2665" s="90"/>
      <c r="C2665" s="34"/>
      <c r="D2665" s="54"/>
      <c r="E2665" s="53"/>
      <c r="F2665" s="34"/>
      <c r="G2665" s="53"/>
    </row>
    <row r="2666" spans="1:7" ht="16.5">
      <c r="A2666" s="50"/>
      <c r="B2666" s="90"/>
      <c r="C2666" s="34"/>
      <c r="D2666" s="54"/>
      <c r="E2666" s="53"/>
      <c r="F2666" s="34"/>
      <c r="G2666" s="53"/>
    </row>
    <row r="2667" spans="1:7" ht="16.5">
      <c r="A2667" s="50"/>
      <c r="B2667" s="90"/>
      <c r="C2667" s="34"/>
      <c r="D2667" s="54"/>
      <c r="E2667" s="53"/>
      <c r="F2667" s="34"/>
      <c r="G2667" s="53"/>
    </row>
    <row r="2668" spans="1:7" ht="16.5">
      <c r="A2668" s="50"/>
      <c r="B2668" s="90"/>
      <c r="C2668" s="34"/>
      <c r="D2668" s="54"/>
      <c r="E2668" s="53"/>
      <c r="F2668" s="34"/>
      <c r="G2668" s="53"/>
    </row>
    <row r="2669" spans="1:7" ht="16.5">
      <c r="A2669" s="50"/>
      <c r="B2669" s="90"/>
      <c r="C2669" s="34"/>
      <c r="D2669" s="54"/>
      <c r="E2669" s="53"/>
      <c r="F2669" s="34"/>
      <c r="G2669" s="53"/>
    </row>
    <row r="2670" spans="1:7" ht="16.5">
      <c r="A2670" s="50"/>
      <c r="B2670" s="90"/>
      <c r="C2670" s="34"/>
      <c r="D2670" s="54"/>
      <c r="E2670" s="53"/>
      <c r="F2670" s="34"/>
      <c r="G2670" s="53"/>
    </row>
    <row r="2671" spans="1:7" ht="16.5">
      <c r="A2671" s="50"/>
      <c r="B2671" s="90"/>
      <c r="C2671" s="34"/>
      <c r="D2671" s="54"/>
      <c r="E2671" s="53"/>
      <c r="F2671" s="34"/>
      <c r="G2671" s="53"/>
    </row>
    <row r="2672" spans="1:7" ht="16.5">
      <c r="A2672" s="50"/>
      <c r="B2672" s="90"/>
      <c r="C2672" s="34"/>
      <c r="D2672" s="54"/>
      <c r="E2672" s="53"/>
      <c r="F2672" s="34"/>
      <c r="G2672" s="53"/>
    </row>
    <row r="2673" spans="1:7" ht="16.5">
      <c r="A2673" s="50"/>
      <c r="B2673" s="90"/>
      <c r="C2673" s="34"/>
      <c r="D2673" s="54"/>
      <c r="E2673" s="53"/>
      <c r="F2673" s="34"/>
      <c r="G2673" s="53"/>
    </row>
    <row r="2674" spans="1:7" ht="16.5">
      <c r="A2674" s="50"/>
      <c r="B2674" s="90"/>
      <c r="C2674" s="34"/>
      <c r="D2674" s="54"/>
      <c r="E2674" s="53"/>
      <c r="F2674" s="34"/>
      <c r="G2674" s="53"/>
    </row>
    <row r="2675" spans="1:7" ht="16.5">
      <c r="A2675" s="50"/>
      <c r="B2675" s="90"/>
      <c r="C2675" s="34"/>
      <c r="D2675" s="54"/>
      <c r="E2675" s="53"/>
      <c r="F2675" s="34"/>
      <c r="G2675" s="53"/>
    </row>
    <row r="2676" spans="1:7" ht="16.5">
      <c r="A2676" s="50"/>
      <c r="B2676" s="90"/>
      <c r="C2676" s="34"/>
      <c r="D2676" s="54"/>
      <c r="E2676" s="53"/>
      <c r="F2676" s="34"/>
      <c r="G2676" s="53"/>
    </row>
    <row r="2677" spans="1:7" ht="16.5">
      <c r="A2677" s="50"/>
      <c r="B2677" s="90"/>
      <c r="C2677" s="34"/>
      <c r="D2677" s="54"/>
      <c r="E2677" s="53"/>
      <c r="F2677" s="34"/>
      <c r="G2677" s="53"/>
    </row>
    <row r="2678" spans="1:7" ht="16.5">
      <c r="A2678" s="50"/>
      <c r="B2678" s="90"/>
      <c r="C2678" s="34"/>
      <c r="D2678" s="54"/>
      <c r="E2678" s="53"/>
      <c r="F2678" s="34"/>
      <c r="G2678" s="53"/>
    </row>
    <row r="2679" spans="1:7" ht="16.5">
      <c r="A2679" s="50"/>
      <c r="B2679" s="90"/>
      <c r="C2679" s="34"/>
      <c r="D2679" s="54"/>
      <c r="E2679" s="53"/>
      <c r="F2679" s="34"/>
      <c r="G2679" s="53"/>
    </row>
    <row r="2680" spans="1:7" ht="16.5">
      <c r="A2680" s="50"/>
      <c r="B2680" s="90"/>
      <c r="C2680" s="34"/>
      <c r="D2680" s="54"/>
      <c r="E2680" s="53"/>
      <c r="F2680" s="34"/>
      <c r="G2680" s="53"/>
    </row>
    <row r="2681" spans="1:7" ht="16.5">
      <c r="A2681" s="50"/>
      <c r="B2681" s="90"/>
      <c r="C2681" s="34"/>
      <c r="D2681" s="54"/>
      <c r="E2681" s="53"/>
      <c r="F2681" s="34"/>
      <c r="G2681" s="53"/>
    </row>
    <row r="2682" spans="1:7" ht="16.5">
      <c r="A2682" s="50"/>
      <c r="B2682" s="90"/>
      <c r="C2682" s="34"/>
      <c r="D2682" s="54"/>
      <c r="E2682" s="53"/>
      <c r="F2682" s="34"/>
      <c r="G2682" s="53"/>
    </row>
    <row r="2683" spans="1:7" ht="16.5">
      <c r="A2683" s="50"/>
      <c r="B2683" s="90"/>
      <c r="C2683" s="34"/>
      <c r="D2683" s="54"/>
      <c r="E2683" s="53"/>
      <c r="F2683" s="34"/>
      <c r="G2683" s="53"/>
    </row>
    <row r="2684" spans="1:7" ht="16.5">
      <c r="A2684" s="50"/>
      <c r="B2684" s="90"/>
      <c r="C2684" s="34"/>
      <c r="D2684" s="54"/>
      <c r="E2684" s="53"/>
      <c r="F2684" s="34"/>
      <c r="G2684" s="53"/>
    </row>
    <row r="2685" spans="1:7" ht="16.5">
      <c r="A2685" s="50"/>
      <c r="B2685" s="90"/>
      <c r="C2685" s="34"/>
      <c r="D2685" s="54"/>
      <c r="E2685" s="53"/>
      <c r="F2685" s="34"/>
      <c r="G2685" s="53"/>
    </row>
    <row r="2686" spans="1:7" ht="16.5">
      <c r="A2686" s="50"/>
      <c r="B2686" s="90"/>
      <c r="C2686" s="34"/>
      <c r="D2686" s="54"/>
      <c r="E2686" s="53"/>
      <c r="F2686" s="34"/>
      <c r="G2686" s="53"/>
    </row>
    <row r="2687" spans="1:7" ht="16.5">
      <c r="A2687" s="50"/>
      <c r="B2687" s="90"/>
      <c r="C2687" s="34"/>
      <c r="D2687" s="54"/>
      <c r="E2687" s="53"/>
      <c r="F2687" s="34"/>
      <c r="G2687" s="53"/>
    </row>
    <row r="2688" spans="1:7" ht="16.5">
      <c r="A2688" s="50"/>
      <c r="B2688" s="90"/>
      <c r="C2688" s="34"/>
      <c r="D2688" s="54"/>
      <c r="E2688" s="53"/>
      <c r="F2688" s="34"/>
      <c r="G2688" s="53"/>
    </row>
    <row r="2689" spans="1:7" ht="16.5">
      <c r="A2689" s="50"/>
      <c r="B2689" s="90"/>
      <c r="C2689" s="34"/>
      <c r="D2689" s="54"/>
      <c r="E2689" s="53"/>
      <c r="F2689" s="34"/>
      <c r="G2689" s="53"/>
    </row>
    <row r="2690" spans="1:7" ht="16.5">
      <c r="A2690" s="50"/>
      <c r="B2690" s="90"/>
      <c r="C2690" s="34"/>
      <c r="D2690" s="54"/>
      <c r="E2690" s="53"/>
      <c r="F2690" s="34"/>
      <c r="G2690" s="53"/>
    </row>
    <row r="2691" spans="1:7" ht="16.5">
      <c r="A2691" s="50"/>
      <c r="B2691" s="90"/>
      <c r="C2691" s="34"/>
      <c r="D2691" s="54"/>
      <c r="E2691" s="53"/>
      <c r="F2691" s="34"/>
      <c r="G2691" s="53"/>
    </row>
    <row r="2692" spans="1:7" ht="16.5">
      <c r="A2692" s="50"/>
      <c r="B2692" s="90"/>
      <c r="C2692" s="34"/>
      <c r="D2692" s="54"/>
      <c r="E2692" s="53"/>
      <c r="F2692" s="34"/>
      <c r="G2692" s="53"/>
    </row>
    <row r="2693" spans="1:7" ht="16.5">
      <c r="A2693" s="50"/>
      <c r="B2693" s="90"/>
      <c r="C2693" s="34"/>
      <c r="D2693" s="54"/>
      <c r="E2693" s="53"/>
      <c r="F2693" s="34"/>
      <c r="G2693" s="53"/>
    </row>
    <row r="2694" spans="1:7" ht="16.5">
      <c r="A2694" s="50"/>
      <c r="B2694" s="90"/>
      <c r="C2694" s="34"/>
      <c r="D2694" s="54"/>
      <c r="E2694" s="53"/>
      <c r="F2694" s="34"/>
      <c r="G2694" s="53"/>
    </row>
    <row r="2695" spans="1:7" ht="16.5">
      <c r="A2695" s="50"/>
      <c r="B2695" s="90"/>
      <c r="C2695" s="34"/>
      <c r="D2695" s="54"/>
      <c r="E2695" s="53"/>
      <c r="F2695" s="34"/>
      <c r="G2695" s="53"/>
    </row>
    <row r="2696" spans="1:7" ht="16.5">
      <c r="A2696" s="50"/>
      <c r="B2696" s="90"/>
      <c r="C2696" s="34"/>
      <c r="D2696" s="54"/>
      <c r="E2696" s="53"/>
      <c r="F2696" s="34"/>
      <c r="G2696" s="53"/>
    </row>
    <row r="2697" spans="1:7" ht="16.5">
      <c r="A2697" s="50"/>
      <c r="B2697" s="90"/>
      <c r="C2697" s="34"/>
      <c r="D2697" s="54"/>
      <c r="E2697" s="53"/>
      <c r="F2697" s="34"/>
      <c r="G2697" s="53"/>
    </row>
    <row r="2698" spans="1:7" ht="16.5">
      <c r="A2698" s="50"/>
      <c r="B2698" s="90"/>
      <c r="C2698" s="34"/>
      <c r="D2698" s="54"/>
      <c r="E2698" s="53"/>
      <c r="F2698" s="34"/>
      <c r="G2698" s="53"/>
    </row>
    <row r="2699" spans="1:7" ht="16.5">
      <c r="A2699" s="50"/>
      <c r="B2699" s="90"/>
      <c r="C2699" s="34"/>
      <c r="D2699" s="54"/>
      <c r="E2699" s="53"/>
      <c r="F2699" s="34"/>
      <c r="G2699" s="53"/>
    </row>
    <row r="2700" spans="1:7" ht="16.5">
      <c r="A2700" s="50"/>
      <c r="B2700" s="90"/>
      <c r="C2700" s="34"/>
      <c r="D2700" s="54"/>
      <c r="E2700" s="53"/>
      <c r="F2700" s="34"/>
      <c r="G2700" s="53"/>
    </row>
    <row r="2701" spans="1:7" ht="16.5">
      <c r="A2701" s="50"/>
      <c r="B2701" s="90"/>
      <c r="C2701" s="34"/>
      <c r="D2701" s="54"/>
      <c r="E2701" s="53"/>
      <c r="F2701" s="34"/>
      <c r="G2701" s="53"/>
    </row>
    <row r="2702" spans="1:7" ht="16.5">
      <c r="A2702" s="50"/>
      <c r="B2702" s="90"/>
      <c r="C2702" s="34"/>
      <c r="D2702" s="54"/>
      <c r="E2702" s="53"/>
      <c r="F2702" s="34"/>
      <c r="G2702" s="53"/>
    </row>
    <row r="2703" spans="1:7" ht="16.5">
      <c r="A2703" s="50"/>
      <c r="B2703" s="90"/>
      <c r="C2703" s="34"/>
      <c r="D2703" s="54"/>
      <c r="E2703" s="53"/>
      <c r="F2703" s="34"/>
      <c r="G2703" s="53"/>
    </row>
    <row r="2704" spans="1:7" ht="16.5">
      <c r="A2704" s="50"/>
      <c r="B2704" s="90"/>
      <c r="C2704" s="34"/>
      <c r="D2704" s="54"/>
      <c r="E2704" s="53"/>
      <c r="F2704" s="34"/>
      <c r="G2704" s="53"/>
    </row>
    <row r="2705" spans="1:9" ht="16.5">
      <c r="A2705" s="50"/>
      <c r="B2705" s="90"/>
      <c r="C2705" s="34"/>
      <c r="D2705" s="54"/>
      <c r="E2705" s="53"/>
      <c r="F2705" s="34"/>
      <c r="G2705" s="53"/>
    </row>
    <row r="2706" spans="1:9" ht="16.5">
      <c r="A2706" s="50"/>
      <c r="B2706" s="90"/>
      <c r="C2706" s="34"/>
      <c r="D2706" s="54"/>
      <c r="E2706" s="53"/>
      <c r="F2706" s="34"/>
      <c r="G2706" s="53"/>
    </row>
    <row r="2707" spans="1:9" ht="16.5">
      <c r="A2707" s="50"/>
      <c r="B2707" s="90"/>
      <c r="C2707" s="34"/>
      <c r="D2707" s="54"/>
      <c r="E2707" s="53"/>
      <c r="F2707" s="34"/>
      <c r="G2707" s="53"/>
    </row>
    <row r="2708" spans="1:9" ht="16.5">
      <c r="A2708" s="50"/>
      <c r="B2708" s="90"/>
      <c r="C2708" s="34"/>
      <c r="D2708" s="54"/>
      <c r="E2708" s="53"/>
      <c r="F2708" s="34"/>
      <c r="G2708" s="53"/>
    </row>
    <row r="2709" spans="1:9" ht="16.5">
      <c r="A2709" s="50"/>
      <c r="B2709" s="90"/>
      <c r="C2709" s="34"/>
      <c r="D2709" s="54"/>
      <c r="E2709" s="53"/>
      <c r="F2709" s="34"/>
      <c r="G2709" s="53"/>
    </row>
    <row r="2710" spans="1:9" ht="16.5">
      <c r="A2710" s="50"/>
      <c r="B2710" s="90"/>
      <c r="C2710" s="34"/>
      <c r="D2710" s="54"/>
      <c r="E2710" s="53"/>
      <c r="F2710" s="34"/>
      <c r="G2710" s="53"/>
    </row>
    <row r="2711" spans="1:9" ht="16.5">
      <c r="A2711" s="50"/>
      <c r="B2711" s="90"/>
      <c r="C2711" s="34"/>
      <c r="D2711" s="54"/>
      <c r="E2711" s="53"/>
      <c r="F2711" s="34"/>
      <c r="G2711" s="53"/>
    </row>
    <row r="2712" spans="1:9" ht="16.5">
      <c r="A2712" s="50"/>
      <c r="B2712" s="90"/>
      <c r="C2712" s="34"/>
      <c r="D2712" s="54"/>
      <c r="E2712" s="53"/>
      <c r="F2712" s="34"/>
      <c r="G2712" s="53"/>
    </row>
    <row r="2713" spans="1:9" ht="16.5">
      <c r="A2713" s="50"/>
      <c r="B2713" s="90"/>
      <c r="C2713" s="34"/>
      <c r="D2713" s="54"/>
      <c r="E2713" s="53"/>
      <c r="F2713" s="34"/>
      <c r="G2713" s="53"/>
    </row>
    <row r="2714" spans="1:9" ht="16.5">
      <c r="A2714" s="50"/>
      <c r="B2714" s="90"/>
      <c r="C2714" s="34"/>
      <c r="D2714" s="54"/>
      <c r="E2714" s="53"/>
      <c r="F2714" s="34"/>
      <c r="G2714" s="53"/>
    </row>
    <row r="2715" spans="1:9" ht="16.5">
      <c r="A2715" s="50"/>
      <c r="B2715" s="90"/>
      <c r="C2715" s="34"/>
      <c r="D2715" s="54"/>
      <c r="E2715" s="53"/>
      <c r="F2715" s="34"/>
      <c r="G2715" s="53"/>
    </row>
    <row r="2716" spans="1:9" ht="16.5">
      <c r="A2716" s="164"/>
      <c r="B2716" s="165"/>
      <c r="C2716" s="167"/>
      <c r="D2716" s="168"/>
      <c r="E2716" s="166"/>
      <c r="F2716" s="167"/>
      <c r="G2716" s="166"/>
    </row>
    <row r="2717" spans="1:9" ht="16.5">
      <c r="A2717" s="50"/>
      <c r="B2717" s="90"/>
      <c r="C2717" s="34"/>
      <c r="D2717" s="54"/>
      <c r="E2717" s="53"/>
      <c r="F2717" s="34"/>
      <c r="G2717" s="53"/>
      <c r="H2717" s="53"/>
      <c r="I2717" s="34"/>
    </row>
    <row r="2718" spans="1:9" ht="16.5">
      <c r="A2718" s="50"/>
      <c r="B2718" s="90"/>
      <c r="C2718" s="34"/>
      <c r="D2718" s="54"/>
      <c r="E2718" s="53"/>
      <c r="F2718" s="34"/>
      <c r="G2718" s="53"/>
      <c r="H2718" s="53"/>
      <c r="I2718" s="34"/>
    </row>
    <row r="2719" spans="1:9" ht="16.5">
      <c r="A2719" s="50"/>
      <c r="B2719" s="90"/>
      <c r="C2719" s="34"/>
      <c r="D2719" s="54"/>
      <c r="E2719" s="53"/>
      <c r="F2719" s="34"/>
      <c r="G2719" s="53"/>
      <c r="H2719" s="53"/>
      <c r="I2719" s="34"/>
    </row>
    <row r="2720" spans="1:9" ht="16.5">
      <c r="A2720" s="50"/>
      <c r="B2720" s="90"/>
      <c r="C2720" s="34"/>
      <c r="D2720" s="54"/>
      <c r="E2720" s="53"/>
      <c r="F2720" s="34"/>
      <c r="G2720" s="53"/>
      <c r="H2720" s="53"/>
      <c r="I2720" s="34"/>
    </row>
    <row r="2721" spans="1:9" ht="16.5">
      <c r="A2721" s="50"/>
      <c r="B2721" s="90"/>
      <c r="C2721" s="34"/>
      <c r="D2721" s="54"/>
      <c r="E2721" s="53"/>
      <c r="F2721" s="34"/>
      <c r="G2721" s="53"/>
      <c r="H2721" s="53"/>
      <c r="I2721" s="34"/>
    </row>
    <row r="2722" spans="1:9" ht="16.5">
      <c r="A2722" s="50"/>
      <c r="B2722" s="90"/>
      <c r="C2722" s="34"/>
      <c r="D2722" s="54"/>
      <c r="E2722" s="53"/>
      <c r="F2722" s="34"/>
      <c r="G2722" s="53"/>
      <c r="H2722" s="53"/>
      <c r="I2722" s="34"/>
    </row>
    <row r="2723" spans="1:9" ht="16.5">
      <c r="A2723" s="50"/>
      <c r="B2723" s="90"/>
      <c r="C2723" s="34"/>
      <c r="D2723" s="54"/>
      <c r="E2723" s="53"/>
      <c r="F2723" s="34"/>
      <c r="G2723" s="53"/>
      <c r="H2723" s="53"/>
      <c r="I2723" s="34"/>
    </row>
    <row r="2724" spans="1:9" ht="16.5">
      <c r="A2724" s="50"/>
      <c r="B2724" s="90"/>
      <c r="C2724" s="34"/>
      <c r="D2724" s="54"/>
      <c r="E2724" s="53"/>
      <c r="F2724" s="34"/>
      <c r="G2724" s="53"/>
      <c r="H2724" s="53"/>
      <c r="I2724" s="34"/>
    </row>
    <row r="2725" spans="1:9" ht="16.5">
      <c r="A2725" s="50"/>
      <c r="B2725" s="90"/>
      <c r="C2725" s="34"/>
      <c r="D2725" s="54"/>
      <c r="E2725" s="53"/>
      <c r="F2725" s="34"/>
      <c r="G2725" s="53"/>
      <c r="H2725" s="53"/>
      <c r="I2725" s="34"/>
    </row>
    <row r="2726" spans="1:9" ht="16.5">
      <c r="A2726" s="50"/>
      <c r="B2726" s="90"/>
      <c r="C2726" s="34"/>
      <c r="D2726" s="54"/>
      <c r="E2726" s="53"/>
      <c r="F2726" s="34"/>
      <c r="G2726" s="53"/>
      <c r="H2726" s="53"/>
      <c r="I2726" s="34"/>
    </row>
    <row r="2727" spans="1:9" ht="16.5">
      <c r="A2727" s="50"/>
      <c r="B2727" s="90"/>
      <c r="C2727" s="34"/>
      <c r="D2727" s="54"/>
      <c r="E2727" s="53"/>
      <c r="F2727" s="34"/>
      <c r="G2727" s="53"/>
      <c r="H2727" s="53"/>
      <c r="I2727" s="34"/>
    </row>
    <row r="2728" spans="1:9" ht="16.5">
      <c r="A2728" s="50"/>
      <c r="B2728" s="90"/>
      <c r="C2728" s="34"/>
      <c r="D2728" s="54"/>
      <c r="E2728" s="53"/>
      <c r="F2728" s="34"/>
      <c r="G2728" s="53"/>
      <c r="H2728" s="53"/>
      <c r="I2728" s="34"/>
    </row>
    <row r="2729" spans="1:9" ht="16.5">
      <c r="A2729" s="50"/>
      <c r="B2729" s="90"/>
      <c r="C2729" s="34"/>
      <c r="D2729" s="54"/>
      <c r="E2729" s="53"/>
      <c r="F2729" s="34"/>
      <c r="G2729" s="53"/>
      <c r="H2729" s="53"/>
      <c r="I2729" s="34"/>
    </row>
    <row r="2730" spans="1:9" ht="16.5">
      <c r="A2730" s="50"/>
      <c r="B2730" s="90"/>
      <c r="C2730" s="34"/>
      <c r="D2730" s="54"/>
      <c r="E2730" s="53"/>
      <c r="F2730" s="34"/>
      <c r="G2730" s="53"/>
      <c r="H2730" s="53"/>
      <c r="I2730" s="34"/>
    </row>
    <row r="2731" spans="1:9" ht="16.5">
      <c r="A2731" s="50"/>
      <c r="B2731" s="90"/>
      <c r="C2731" s="34"/>
      <c r="D2731" s="54"/>
      <c r="E2731" s="53"/>
      <c r="F2731" s="34"/>
      <c r="G2731" s="53"/>
      <c r="H2731" s="53"/>
      <c r="I2731" s="34"/>
    </row>
    <row r="2732" spans="1:9" ht="16.5">
      <c r="A2732" s="50"/>
      <c r="B2732" s="90"/>
      <c r="C2732" s="34"/>
      <c r="D2732" s="54"/>
      <c r="E2732" s="53"/>
      <c r="F2732" s="34"/>
      <c r="G2732" s="53"/>
      <c r="H2732" s="53"/>
      <c r="I2732" s="34"/>
    </row>
    <row r="2733" spans="1:9" ht="16.5">
      <c r="A2733" s="50"/>
      <c r="B2733" s="90"/>
      <c r="C2733" s="34"/>
      <c r="D2733" s="54"/>
      <c r="E2733" s="53"/>
      <c r="F2733" s="34"/>
      <c r="G2733" s="53"/>
      <c r="H2733" s="53"/>
      <c r="I2733" s="34"/>
    </row>
    <row r="2734" spans="1:9" ht="16.5">
      <c r="A2734" s="50"/>
      <c r="B2734" s="90"/>
      <c r="C2734" s="34"/>
      <c r="D2734" s="54"/>
      <c r="E2734" s="53"/>
      <c r="F2734" s="34"/>
      <c r="G2734" s="53"/>
      <c r="H2734" s="53"/>
      <c r="I2734" s="34"/>
    </row>
    <row r="2735" spans="1:9" ht="16.5">
      <c r="A2735" s="50"/>
      <c r="B2735" s="90"/>
      <c r="C2735" s="34"/>
      <c r="D2735" s="54"/>
      <c r="E2735" s="53"/>
      <c r="F2735" s="34"/>
      <c r="G2735" s="53"/>
      <c r="H2735" s="53"/>
      <c r="I2735" s="34"/>
    </row>
    <row r="2736" spans="1:9" ht="16.5">
      <c r="A2736" s="50"/>
      <c r="B2736" s="90"/>
      <c r="C2736" s="34"/>
      <c r="D2736" s="54"/>
      <c r="E2736" s="53"/>
      <c r="F2736" s="34"/>
      <c r="G2736" s="53"/>
      <c r="H2736" s="53"/>
      <c r="I2736" s="34"/>
    </row>
    <row r="2737" spans="1:9" ht="16.5">
      <c r="A2737" s="50"/>
      <c r="B2737" s="90"/>
      <c r="C2737" s="34"/>
      <c r="D2737" s="54"/>
      <c r="E2737" s="53"/>
      <c r="F2737" s="34"/>
      <c r="G2737" s="53"/>
      <c r="H2737" s="53"/>
      <c r="I2737" s="34"/>
    </row>
    <row r="2738" spans="1:9" ht="16.5">
      <c r="A2738" s="50"/>
      <c r="B2738" s="90"/>
      <c r="C2738" s="34"/>
      <c r="D2738" s="54"/>
      <c r="E2738" s="53"/>
      <c r="F2738" s="34"/>
      <c r="G2738" s="53"/>
      <c r="H2738" s="53"/>
      <c r="I2738" s="34"/>
    </row>
    <row r="2739" spans="1:9" ht="16.5">
      <c r="A2739" s="50"/>
      <c r="B2739" s="90"/>
      <c r="C2739" s="34"/>
      <c r="D2739" s="54"/>
      <c r="E2739" s="53"/>
      <c r="F2739" s="34"/>
      <c r="G2739" s="53"/>
      <c r="H2739" s="53"/>
      <c r="I2739" s="34"/>
    </row>
    <row r="2740" spans="1:9" ht="16.5">
      <c r="A2740" s="50"/>
      <c r="B2740" s="90"/>
      <c r="C2740" s="34"/>
      <c r="D2740" s="54"/>
      <c r="E2740" s="53"/>
      <c r="F2740" s="170"/>
      <c r="G2740" s="53"/>
      <c r="H2740" s="53"/>
      <c r="I2740" s="34"/>
    </row>
    <row r="2741" spans="1:9" ht="16.5">
      <c r="A2741" s="50"/>
      <c r="B2741" s="90"/>
      <c r="C2741" s="34"/>
      <c r="D2741" s="54"/>
      <c r="E2741" s="53"/>
      <c r="F2741" s="34"/>
      <c r="G2741" s="53"/>
      <c r="H2741" s="53"/>
      <c r="I2741" s="34"/>
    </row>
    <row r="2742" spans="1:9" ht="16.5">
      <c r="A2742" s="50"/>
      <c r="B2742" s="90"/>
      <c r="C2742" s="34"/>
      <c r="D2742" s="54"/>
      <c r="E2742" s="53"/>
      <c r="F2742" s="34"/>
      <c r="G2742" s="53"/>
      <c r="H2742" s="53"/>
      <c r="I2742" s="34"/>
    </row>
    <row r="2743" spans="1:9" ht="16.5">
      <c r="A2743" s="50"/>
      <c r="B2743" s="90"/>
      <c r="C2743" s="34"/>
      <c r="D2743" s="54"/>
      <c r="E2743" s="53"/>
      <c r="F2743" s="34"/>
      <c r="G2743" s="53"/>
      <c r="H2743" s="53"/>
      <c r="I2743" s="34"/>
    </row>
    <row r="2744" spans="1:9" ht="16.5">
      <c r="A2744" s="50"/>
      <c r="B2744" s="90"/>
      <c r="C2744" s="34"/>
      <c r="D2744" s="54"/>
      <c r="E2744" s="53"/>
      <c r="F2744" s="34"/>
      <c r="G2744" s="53"/>
      <c r="H2744" s="53"/>
      <c r="I2744" s="34"/>
    </row>
    <row r="2745" spans="1:9" ht="16.5">
      <c r="A2745" s="50"/>
      <c r="B2745" s="90"/>
      <c r="C2745" s="34"/>
      <c r="D2745" s="54"/>
      <c r="E2745" s="53"/>
      <c r="F2745" s="34"/>
      <c r="G2745" s="53"/>
      <c r="H2745" s="53"/>
      <c r="I2745" s="34"/>
    </row>
    <row r="2746" spans="1:9" ht="16.5">
      <c r="A2746" s="50"/>
      <c r="B2746" s="90"/>
      <c r="C2746" s="34"/>
      <c r="D2746" s="54"/>
      <c r="E2746" s="53"/>
      <c r="F2746" s="34"/>
      <c r="G2746" s="53"/>
      <c r="H2746" s="53"/>
      <c r="I2746" s="34"/>
    </row>
    <row r="2747" spans="1:9" ht="16.5">
      <c r="A2747" s="50"/>
      <c r="B2747" s="90"/>
      <c r="C2747" s="34"/>
      <c r="D2747" s="54"/>
      <c r="E2747" s="53"/>
      <c r="F2747" s="34"/>
      <c r="G2747" s="53"/>
      <c r="H2747" s="53"/>
      <c r="I2747" s="34"/>
    </row>
    <row r="2748" spans="1:9" ht="16.5">
      <c r="A2748" s="50"/>
      <c r="B2748" s="90"/>
      <c r="C2748" s="34"/>
      <c r="D2748" s="54"/>
      <c r="E2748" s="53"/>
      <c r="F2748" s="34"/>
      <c r="G2748" s="53"/>
      <c r="H2748" s="53"/>
      <c r="I2748" s="34"/>
    </row>
    <row r="2749" spans="1:9" ht="16.5">
      <c r="A2749" s="50"/>
      <c r="B2749" s="90"/>
      <c r="C2749" s="34"/>
      <c r="D2749" s="54"/>
      <c r="E2749" s="53"/>
      <c r="F2749" s="34"/>
      <c r="G2749" s="53"/>
      <c r="H2749" s="53"/>
      <c r="I2749" s="34"/>
    </row>
    <row r="2750" spans="1:9" ht="16.5">
      <c r="A2750" s="50"/>
      <c r="B2750" s="90"/>
      <c r="C2750" s="34"/>
      <c r="D2750" s="54"/>
      <c r="E2750" s="53"/>
      <c r="F2750" s="34"/>
      <c r="G2750" s="53"/>
      <c r="H2750" s="53"/>
      <c r="I2750" s="34"/>
    </row>
    <row r="2751" spans="1:9" ht="16.5">
      <c r="A2751" s="50"/>
      <c r="B2751" s="90"/>
      <c r="C2751" s="34"/>
      <c r="D2751" s="54"/>
      <c r="E2751" s="53"/>
      <c r="F2751" s="34"/>
      <c r="G2751" s="53"/>
      <c r="H2751" s="53"/>
      <c r="I2751" s="34"/>
    </row>
    <row r="2752" spans="1:9" ht="16.5">
      <c r="A2752" s="50"/>
      <c r="B2752" s="90"/>
      <c r="C2752" s="34"/>
      <c r="D2752" s="54"/>
      <c r="E2752" s="53"/>
      <c r="F2752" s="34"/>
      <c r="G2752" s="53"/>
      <c r="H2752" s="53"/>
      <c r="I2752" s="34"/>
    </row>
    <row r="2753" spans="1:9" ht="16.5">
      <c r="A2753" s="50"/>
      <c r="B2753" s="90"/>
      <c r="C2753" s="34"/>
      <c r="D2753" s="54"/>
      <c r="E2753" s="53"/>
      <c r="F2753" s="34"/>
      <c r="G2753" s="53"/>
      <c r="H2753" s="53"/>
      <c r="I2753" s="34"/>
    </row>
    <row r="2754" spans="1:9" ht="16.5">
      <c r="A2754" s="50"/>
      <c r="B2754" s="90"/>
      <c r="C2754" s="34"/>
      <c r="D2754" s="54"/>
      <c r="E2754" s="53"/>
      <c r="F2754" s="34"/>
      <c r="G2754" s="53"/>
      <c r="H2754" s="53"/>
      <c r="I2754" s="34"/>
    </row>
    <row r="2755" spans="1:9" ht="16.5">
      <c r="A2755" s="50"/>
      <c r="B2755" s="90"/>
      <c r="C2755" s="34"/>
      <c r="D2755" s="54"/>
      <c r="E2755" s="53"/>
      <c r="F2755" s="34"/>
      <c r="G2755" s="53"/>
      <c r="H2755" s="53"/>
      <c r="I2755" s="34"/>
    </row>
    <row r="2756" spans="1:9" ht="16.5">
      <c r="A2756" s="50"/>
      <c r="B2756" s="90"/>
      <c r="C2756" s="34"/>
      <c r="D2756" s="54"/>
      <c r="E2756" s="53"/>
      <c r="F2756" s="34"/>
      <c r="G2756" s="53"/>
      <c r="H2756" s="53"/>
      <c r="I2756" s="34"/>
    </row>
    <row r="2757" spans="1:9" ht="16.5">
      <c r="A2757" s="50"/>
      <c r="B2757" s="90"/>
      <c r="C2757" s="34"/>
      <c r="D2757" s="54"/>
      <c r="E2757" s="53"/>
      <c r="F2757" s="34"/>
      <c r="G2757" s="53"/>
      <c r="H2757" s="53"/>
      <c r="I2757" s="34"/>
    </row>
    <row r="2758" spans="1:9" ht="16.5">
      <c r="A2758" s="50"/>
      <c r="B2758" s="90"/>
      <c r="C2758" s="34"/>
      <c r="D2758" s="54"/>
      <c r="E2758" s="53"/>
      <c r="F2758" s="34"/>
      <c r="G2758" s="53"/>
      <c r="H2758" s="53"/>
      <c r="I2758" s="34"/>
    </row>
    <row r="2759" spans="1:9" ht="16.5">
      <c r="A2759" s="50"/>
      <c r="B2759" s="90"/>
      <c r="C2759" s="34"/>
      <c r="D2759" s="54"/>
      <c r="E2759" s="53"/>
      <c r="F2759" s="34"/>
      <c r="G2759" s="53"/>
      <c r="H2759" s="53"/>
      <c r="I2759" s="34"/>
    </row>
    <row r="2760" spans="1:9" ht="16.5">
      <c r="A2760" s="50"/>
      <c r="B2760" s="90"/>
      <c r="C2760" s="34"/>
      <c r="D2760" s="54"/>
      <c r="E2760" s="53"/>
      <c r="F2760" s="34"/>
      <c r="G2760" s="53"/>
      <c r="H2760" s="53"/>
      <c r="I2760" s="34"/>
    </row>
    <row r="2761" spans="1:9" ht="16.5">
      <c r="A2761" s="50"/>
      <c r="B2761" s="90"/>
      <c r="C2761" s="34"/>
      <c r="D2761" s="54"/>
      <c r="E2761" s="53"/>
      <c r="F2761" s="34"/>
      <c r="G2761" s="53"/>
      <c r="H2761" s="53"/>
      <c r="I2761" s="34"/>
    </row>
    <row r="2762" spans="1:9" ht="16.5">
      <c r="A2762" s="50"/>
      <c r="B2762" s="90"/>
      <c r="C2762" s="34"/>
      <c r="D2762" s="54"/>
      <c r="E2762" s="53"/>
      <c r="F2762" s="34"/>
      <c r="G2762" s="53"/>
      <c r="H2762" s="53"/>
      <c r="I2762" s="34"/>
    </row>
    <row r="2763" spans="1:9" ht="16.5">
      <c r="A2763" s="50"/>
      <c r="B2763" s="90"/>
      <c r="C2763" s="34"/>
      <c r="D2763" s="54"/>
      <c r="E2763" s="53"/>
      <c r="F2763" s="34"/>
      <c r="G2763" s="53"/>
      <c r="H2763" s="53"/>
      <c r="I2763" s="34"/>
    </row>
    <row r="2764" spans="1:9" ht="16.5">
      <c r="A2764" s="50"/>
      <c r="B2764" s="90"/>
      <c r="C2764" s="34"/>
      <c r="D2764" s="54"/>
      <c r="E2764" s="53"/>
      <c r="F2764" s="34"/>
      <c r="G2764" s="53"/>
      <c r="H2764" s="53"/>
      <c r="I2764" s="34"/>
    </row>
    <row r="2765" spans="1:9" ht="16.5">
      <c r="A2765" s="50"/>
      <c r="B2765" s="90"/>
      <c r="C2765" s="34"/>
      <c r="D2765" s="54"/>
      <c r="E2765" s="53"/>
      <c r="F2765" s="34"/>
      <c r="G2765" s="53"/>
      <c r="H2765" s="53"/>
      <c r="I2765" s="34"/>
    </row>
    <row r="2766" spans="1:9" ht="16.5">
      <c r="A2766" s="50"/>
      <c r="B2766" s="90"/>
      <c r="C2766" s="34"/>
      <c r="D2766" s="54"/>
      <c r="E2766" s="53"/>
      <c r="F2766" s="34"/>
      <c r="G2766" s="53"/>
      <c r="H2766" s="53"/>
      <c r="I2766" s="34"/>
    </row>
    <row r="2767" spans="1:9" ht="16.5">
      <c r="A2767" s="50"/>
      <c r="B2767" s="90"/>
      <c r="C2767" s="34"/>
      <c r="D2767" s="54"/>
      <c r="E2767" s="53"/>
      <c r="F2767" s="34"/>
      <c r="G2767" s="53"/>
      <c r="H2767" s="53"/>
      <c r="I2767" s="34"/>
    </row>
    <row r="2768" spans="1:9" ht="16.5">
      <c r="A2768" s="50"/>
      <c r="B2768" s="90"/>
      <c r="C2768" s="34"/>
      <c r="D2768" s="54"/>
      <c r="E2768" s="53"/>
      <c r="F2768" s="34"/>
      <c r="G2768" s="53"/>
      <c r="H2768" s="53"/>
      <c r="I2768" s="34"/>
    </row>
    <row r="2769" spans="1:9" ht="16.5">
      <c r="A2769" s="50"/>
      <c r="B2769" s="90"/>
      <c r="C2769" s="34"/>
      <c r="D2769" s="54"/>
      <c r="E2769" s="53"/>
      <c r="F2769" s="34"/>
      <c r="G2769" s="53"/>
      <c r="H2769" s="53"/>
      <c r="I2769" s="34"/>
    </row>
    <row r="2770" spans="1:9" ht="16.5">
      <c r="A2770" s="50"/>
      <c r="B2770" s="90"/>
      <c r="C2770" s="34"/>
      <c r="D2770" s="54"/>
      <c r="E2770" s="53"/>
      <c r="F2770" s="34"/>
      <c r="G2770" s="53"/>
      <c r="H2770" s="53"/>
      <c r="I2770" s="34"/>
    </row>
    <row r="2771" spans="1:9" ht="16.5">
      <c r="A2771" s="50"/>
      <c r="B2771" s="90"/>
      <c r="C2771" s="34"/>
      <c r="D2771" s="54"/>
      <c r="E2771" s="53"/>
      <c r="F2771" s="34"/>
      <c r="G2771" s="53"/>
      <c r="H2771" s="53"/>
      <c r="I2771" s="34"/>
    </row>
    <row r="2772" spans="1:9" ht="16.5">
      <c r="A2772" s="50"/>
      <c r="B2772" s="90"/>
      <c r="C2772" s="34"/>
      <c r="D2772" s="54"/>
      <c r="E2772" s="53"/>
      <c r="F2772" s="34"/>
      <c r="G2772" s="53"/>
      <c r="H2772" s="53"/>
      <c r="I2772" s="34"/>
    </row>
    <row r="2773" spans="1:9" ht="16.5">
      <c r="A2773" s="50"/>
      <c r="B2773" s="90"/>
      <c r="C2773" s="34"/>
      <c r="D2773" s="54"/>
      <c r="E2773" s="53"/>
      <c r="F2773" s="34"/>
      <c r="G2773" s="53"/>
      <c r="H2773" s="53"/>
      <c r="I2773" s="34"/>
    </row>
    <row r="2774" spans="1:9" ht="16.5">
      <c r="A2774" s="50"/>
      <c r="B2774" s="90"/>
      <c r="C2774" s="34"/>
      <c r="D2774" s="54"/>
      <c r="E2774" s="53"/>
      <c r="F2774" s="34"/>
      <c r="G2774" s="53"/>
      <c r="H2774" s="53"/>
      <c r="I2774" s="34"/>
    </row>
    <row r="2775" spans="1:9" ht="16.5">
      <c r="A2775" s="50"/>
      <c r="B2775" s="90"/>
      <c r="C2775" s="34"/>
      <c r="D2775" s="54"/>
      <c r="E2775" s="53"/>
      <c r="F2775" s="34"/>
      <c r="G2775" s="53"/>
      <c r="H2775" s="53"/>
      <c r="I2775" s="34"/>
    </row>
    <row r="2776" spans="1:9" ht="16.5">
      <c r="A2776" s="50"/>
      <c r="B2776" s="90"/>
      <c r="C2776" s="34"/>
      <c r="D2776" s="54"/>
      <c r="E2776" s="53"/>
      <c r="F2776" s="34"/>
      <c r="G2776" s="53"/>
      <c r="H2776" s="53"/>
      <c r="I2776" s="34"/>
    </row>
    <row r="2777" spans="1:9" ht="16.5">
      <c r="A2777" s="50"/>
      <c r="B2777" s="90"/>
      <c r="C2777" s="34"/>
      <c r="D2777" s="54"/>
      <c r="E2777" s="53"/>
      <c r="F2777" s="34"/>
      <c r="G2777" s="53"/>
      <c r="H2777" s="53"/>
      <c r="I2777" s="34"/>
    </row>
    <row r="2778" spans="1:9" ht="16.5">
      <c r="A2778" s="50"/>
      <c r="B2778" s="90"/>
      <c r="C2778" s="34"/>
      <c r="D2778" s="54"/>
      <c r="E2778" s="53"/>
      <c r="F2778" s="34"/>
      <c r="G2778" s="53"/>
      <c r="H2778" s="53"/>
      <c r="I2778" s="34"/>
    </row>
    <row r="2779" spans="1:9" ht="16.5">
      <c r="A2779" s="50"/>
      <c r="B2779" s="90"/>
      <c r="C2779" s="34"/>
      <c r="D2779" s="54"/>
      <c r="E2779" s="53"/>
      <c r="F2779" s="34"/>
      <c r="G2779" s="53"/>
      <c r="H2779" s="53"/>
      <c r="I2779" s="34"/>
    </row>
    <row r="2780" spans="1:9" ht="16.5">
      <c r="A2780" s="50"/>
      <c r="B2780" s="90"/>
      <c r="C2780" s="34"/>
      <c r="D2780" s="54"/>
      <c r="E2780" s="53"/>
      <c r="F2780" s="34"/>
      <c r="G2780" s="53"/>
      <c r="H2780" s="53"/>
      <c r="I2780" s="34"/>
    </row>
    <row r="2781" spans="1:9" ht="16.5">
      <c r="A2781" s="50"/>
      <c r="B2781" s="90"/>
      <c r="C2781" s="34"/>
      <c r="D2781" s="54"/>
      <c r="E2781" s="53"/>
      <c r="F2781" s="34"/>
      <c r="G2781" s="53"/>
      <c r="H2781" s="53"/>
      <c r="I2781" s="34"/>
    </row>
    <row r="2782" spans="1:9" ht="82.15" customHeight="1">
      <c r="A2782" s="50"/>
      <c r="B2782" s="90"/>
      <c r="C2782" s="34"/>
      <c r="D2782" s="54"/>
      <c r="E2782" s="53"/>
      <c r="F2782" s="34"/>
      <c r="G2782" s="53"/>
      <c r="H2782" s="53"/>
      <c r="I2782" s="34"/>
    </row>
    <row r="2783" spans="1:9" ht="16.5">
      <c r="A2783" s="50"/>
      <c r="B2783" s="90"/>
      <c r="C2783" s="34"/>
      <c r="D2783" s="54"/>
      <c r="E2783" s="53"/>
      <c r="F2783" s="34"/>
      <c r="G2783" s="53"/>
      <c r="H2783" s="53"/>
      <c r="I2783" s="34"/>
    </row>
    <row r="2784" spans="1:9" ht="16.5">
      <c r="A2784" s="50"/>
      <c r="B2784" s="90"/>
      <c r="C2784" s="34"/>
      <c r="D2784" s="54"/>
      <c r="E2784" s="53"/>
      <c r="F2784" s="34"/>
      <c r="G2784" s="53"/>
      <c r="H2784" s="53"/>
      <c r="I2784" s="34"/>
    </row>
    <row r="2785" spans="1:12" ht="16.5">
      <c r="A2785" s="50"/>
      <c r="B2785" s="90"/>
      <c r="C2785" s="34"/>
      <c r="D2785" s="54"/>
      <c r="E2785" s="53"/>
      <c r="F2785" s="34"/>
      <c r="G2785" s="53"/>
      <c r="H2785" s="53"/>
      <c r="I2785" s="34"/>
    </row>
    <row r="2786" spans="1:12" ht="16.5">
      <c r="A2786" s="50"/>
      <c r="B2786" s="90"/>
      <c r="C2786" s="34"/>
      <c r="D2786" s="54"/>
      <c r="E2786" s="53"/>
      <c r="F2786" s="34"/>
      <c r="G2786" s="53"/>
      <c r="H2786" s="53"/>
      <c r="I2786" s="34"/>
    </row>
    <row r="2787" spans="1:12" ht="16.5">
      <c r="A2787" s="50"/>
      <c r="B2787" s="90"/>
      <c r="C2787" s="34"/>
      <c r="D2787" s="54"/>
      <c r="E2787" s="53"/>
      <c r="F2787" s="34"/>
      <c r="G2787" s="53"/>
      <c r="H2787" s="53"/>
      <c r="I2787" s="34"/>
    </row>
    <row r="2788" spans="1:12" ht="71.45" customHeight="1">
      <c r="A2788" s="50"/>
      <c r="B2788" s="90"/>
      <c r="C2788" s="34"/>
      <c r="D2788" s="54"/>
      <c r="E2788" s="53"/>
      <c r="F2788" s="34"/>
      <c r="G2788" s="53"/>
      <c r="H2788" s="53"/>
      <c r="I2788" s="34"/>
    </row>
    <row r="2789" spans="1:12" ht="62.45" customHeight="1">
      <c r="A2789" s="50"/>
      <c r="B2789" s="90"/>
      <c r="C2789" s="34"/>
      <c r="D2789" s="54"/>
      <c r="E2789" s="53"/>
      <c r="F2789" s="34"/>
      <c r="G2789" s="53"/>
      <c r="H2789" s="53"/>
      <c r="I2789" s="34"/>
    </row>
    <row r="2790" spans="1:12" s="138" customFormat="1" ht="16.5">
      <c r="A2790" s="135"/>
      <c r="B2790" s="134"/>
      <c r="C2790" s="136"/>
      <c r="D2790" s="159"/>
      <c r="E2790" s="80"/>
      <c r="F2790" s="136"/>
      <c r="G2790" s="80"/>
      <c r="H2790" s="80"/>
      <c r="I2790" s="136"/>
      <c r="J2790" s="148"/>
      <c r="K2790" s="148"/>
      <c r="L2790" s="148"/>
    </row>
    <row r="2791" spans="1:12" ht="49.9" customHeight="1">
      <c r="A2791" s="50"/>
      <c r="B2791" s="90"/>
      <c r="C2791" s="70"/>
      <c r="D2791" s="54"/>
      <c r="E2791" s="53"/>
      <c r="F2791" s="70"/>
      <c r="G2791" s="53"/>
      <c r="H2791" s="53"/>
      <c r="I2791" s="34"/>
    </row>
    <row r="2792" spans="1:12" ht="49.9" customHeight="1">
      <c r="A2792" s="50"/>
      <c r="B2792" s="90"/>
      <c r="C2792" s="70"/>
      <c r="D2792" s="54"/>
      <c r="E2792" s="53"/>
      <c r="F2792" s="70"/>
      <c r="G2792" s="53"/>
      <c r="H2792" s="53"/>
      <c r="I2792" s="34"/>
    </row>
    <row r="2793" spans="1:12" ht="49.9" customHeight="1">
      <c r="A2793" s="50"/>
      <c r="B2793" s="90"/>
      <c r="C2793" s="70"/>
      <c r="D2793" s="54"/>
      <c r="E2793" s="53"/>
      <c r="F2793" s="70"/>
      <c r="G2793" s="53"/>
      <c r="H2793" s="53"/>
      <c r="I2793" s="34"/>
    </row>
    <row r="2794" spans="1:12" ht="49.9" customHeight="1">
      <c r="A2794" s="50"/>
      <c r="B2794" s="90"/>
      <c r="C2794" s="70"/>
      <c r="D2794" s="54"/>
      <c r="E2794" s="53"/>
      <c r="F2794" s="70"/>
      <c r="G2794" s="53"/>
      <c r="H2794" s="53"/>
      <c r="I2794" s="34"/>
    </row>
    <row r="2795" spans="1:12" ht="49.9" customHeight="1">
      <c r="A2795" s="50"/>
      <c r="B2795" s="90"/>
      <c r="C2795" s="70"/>
      <c r="D2795" s="54"/>
      <c r="E2795" s="53"/>
      <c r="F2795" s="70"/>
      <c r="G2795" s="53"/>
      <c r="H2795" s="53"/>
      <c r="I2795" s="34"/>
    </row>
    <row r="2796" spans="1:12" ht="54.6" customHeight="1">
      <c r="A2796" s="50"/>
      <c r="B2796" s="90"/>
      <c r="C2796" s="70"/>
      <c r="D2796" s="54"/>
      <c r="E2796" s="53"/>
      <c r="F2796" s="70"/>
      <c r="G2796" s="53"/>
      <c r="H2796" s="53"/>
      <c r="I2796" s="34"/>
    </row>
    <row r="2797" spans="1:12" ht="42.6" customHeight="1">
      <c r="A2797" s="50"/>
      <c r="B2797" s="90"/>
      <c r="C2797" s="70"/>
      <c r="D2797" s="54"/>
      <c r="E2797" s="53"/>
      <c r="F2797" s="70"/>
      <c r="G2797" s="53"/>
      <c r="H2797" s="53"/>
      <c r="I2797" s="34"/>
    </row>
    <row r="2798" spans="1:12" ht="42.6" customHeight="1">
      <c r="A2798" s="50"/>
      <c r="B2798" s="90"/>
      <c r="C2798" s="70"/>
      <c r="D2798" s="54"/>
      <c r="E2798" s="53"/>
      <c r="F2798" s="70"/>
      <c r="G2798" s="53"/>
      <c r="H2798" s="53"/>
      <c r="I2798" s="34"/>
    </row>
    <row r="2799" spans="1:12" ht="42.6" customHeight="1">
      <c r="A2799" s="50"/>
      <c r="B2799" s="90"/>
      <c r="C2799" s="70"/>
      <c r="D2799" s="54"/>
      <c r="E2799" s="53"/>
      <c r="F2799" s="70"/>
      <c r="G2799" s="53"/>
      <c r="H2799" s="53"/>
      <c r="I2799" s="34"/>
    </row>
    <row r="2800" spans="1:12" ht="42.6" customHeight="1">
      <c r="A2800" s="50"/>
      <c r="B2800" s="90"/>
      <c r="C2800" s="70"/>
      <c r="D2800" s="54"/>
      <c r="E2800" s="53"/>
      <c r="F2800" s="70"/>
      <c r="G2800" s="53"/>
      <c r="H2800" s="53"/>
      <c r="I2800" s="34"/>
    </row>
    <row r="2801" spans="1:9" ht="42.6" customHeight="1">
      <c r="A2801" s="50"/>
      <c r="B2801" s="90"/>
      <c r="C2801" s="70"/>
      <c r="D2801" s="54"/>
      <c r="E2801" s="53"/>
      <c r="F2801" s="70"/>
      <c r="G2801" s="53"/>
      <c r="H2801" s="53"/>
      <c r="I2801" s="34"/>
    </row>
    <row r="2802" spans="1:9" ht="42.6" customHeight="1">
      <c r="A2802" s="50"/>
      <c r="B2802" s="90"/>
      <c r="C2802" s="70"/>
      <c r="D2802" s="54"/>
      <c r="E2802" s="53"/>
      <c r="F2802" s="70"/>
      <c r="G2802" s="53"/>
      <c r="H2802" s="53"/>
      <c r="I2802" s="34"/>
    </row>
    <row r="2803" spans="1:9" ht="42.6" customHeight="1">
      <c r="A2803" s="50"/>
      <c r="B2803" s="90"/>
      <c r="C2803" s="70"/>
      <c r="D2803" s="54"/>
      <c r="E2803" s="53"/>
      <c r="F2803" s="70"/>
      <c r="G2803" s="53"/>
      <c r="H2803" s="53"/>
      <c r="I2803" s="34"/>
    </row>
    <row r="2804" spans="1:9" ht="42.6" customHeight="1">
      <c r="A2804" s="50"/>
      <c r="B2804" s="90"/>
      <c r="C2804" s="70"/>
      <c r="D2804" s="54"/>
      <c r="E2804" s="53"/>
      <c r="F2804" s="70"/>
      <c r="G2804" s="53"/>
      <c r="H2804" s="53"/>
      <c r="I2804" s="34"/>
    </row>
    <row r="2805" spans="1:9" ht="42.6" customHeight="1">
      <c r="A2805" s="50"/>
      <c r="B2805" s="90"/>
      <c r="C2805" s="70"/>
      <c r="D2805" s="54"/>
      <c r="E2805" s="53"/>
      <c r="F2805" s="70"/>
      <c r="G2805" s="53"/>
      <c r="H2805" s="53"/>
      <c r="I2805" s="34"/>
    </row>
    <row r="2806" spans="1:9" ht="42.6" customHeight="1">
      <c r="A2806" s="50"/>
      <c r="B2806" s="90"/>
      <c r="C2806" s="70"/>
      <c r="D2806" s="54"/>
      <c r="E2806" s="53"/>
      <c r="F2806" s="70"/>
      <c r="G2806" s="53"/>
      <c r="H2806" s="53"/>
      <c r="I2806" s="34"/>
    </row>
    <row r="2807" spans="1:9" ht="42.6" customHeight="1">
      <c r="A2807" s="50"/>
      <c r="B2807" s="90"/>
      <c r="C2807" s="70"/>
      <c r="D2807" s="54"/>
      <c r="E2807" s="53"/>
      <c r="F2807" s="70"/>
      <c r="G2807" s="53"/>
      <c r="H2807" s="53"/>
      <c r="I2807" s="34"/>
    </row>
    <row r="2808" spans="1:9" ht="42.6" customHeight="1">
      <c r="A2808" s="50"/>
      <c r="B2808" s="90"/>
      <c r="C2808" s="70"/>
      <c r="D2808" s="54"/>
      <c r="E2808" s="53"/>
      <c r="F2808" s="70"/>
      <c r="G2808" s="53"/>
      <c r="H2808" s="53"/>
      <c r="I2808" s="34"/>
    </row>
    <row r="2809" spans="1:9" ht="42.6" customHeight="1">
      <c r="A2809" s="50"/>
      <c r="B2809" s="90"/>
      <c r="C2809" s="70"/>
      <c r="D2809" s="54"/>
      <c r="E2809" s="53"/>
      <c r="F2809" s="70"/>
      <c r="G2809" s="53"/>
      <c r="H2809" s="53"/>
      <c r="I2809" s="34"/>
    </row>
    <row r="2810" spans="1:9" ht="42.6" customHeight="1">
      <c r="A2810" s="50"/>
      <c r="B2810" s="90"/>
      <c r="C2810" s="70"/>
      <c r="D2810" s="54"/>
      <c r="E2810" s="53"/>
      <c r="F2810" s="70"/>
      <c r="G2810" s="53"/>
      <c r="H2810" s="53"/>
      <c r="I2810" s="34"/>
    </row>
    <row r="2811" spans="1:9" ht="42.6" customHeight="1">
      <c r="A2811" s="50"/>
      <c r="B2811" s="90"/>
      <c r="C2811" s="70"/>
      <c r="D2811" s="54"/>
      <c r="E2811" s="53"/>
      <c r="F2811" s="70"/>
      <c r="G2811" s="53"/>
      <c r="H2811" s="53"/>
      <c r="I2811" s="34"/>
    </row>
    <row r="2812" spans="1:9" ht="42.6" customHeight="1">
      <c r="A2812" s="50"/>
      <c r="B2812" s="90"/>
      <c r="C2812" s="70"/>
      <c r="D2812" s="54"/>
      <c r="E2812" s="53"/>
      <c r="F2812" s="70"/>
      <c r="G2812" s="53"/>
      <c r="H2812" s="53"/>
      <c r="I2812" s="34"/>
    </row>
    <row r="2813" spans="1:9" ht="42.6" customHeight="1">
      <c r="A2813" s="50"/>
      <c r="B2813" s="90"/>
      <c r="C2813" s="70"/>
      <c r="D2813" s="54"/>
      <c r="E2813" s="53"/>
      <c r="F2813" s="70"/>
      <c r="G2813" s="53"/>
      <c r="H2813" s="53"/>
      <c r="I2813" s="34"/>
    </row>
    <row r="2814" spans="1:9" ht="42.6" customHeight="1">
      <c r="A2814" s="50"/>
      <c r="B2814" s="90"/>
      <c r="C2814" s="70"/>
      <c r="D2814" s="54"/>
      <c r="E2814" s="53"/>
      <c r="F2814" s="70"/>
      <c r="G2814" s="53"/>
      <c r="H2814" s="53"/>
      <c r="I2814" s="34"/>
    </row>
    <row r="2815" spans="1:9" ht="42.6" customHeight="1">
      <c r="A2815" s="50"/>
      <c r="B2815" s="90"/>
      <c r="C2815" s="70"/>
      <c r="D2815" s="54"/>
      <c r="E2815" s="53"/>
      <c r="F2815" s="70"/>
      <c r="G2815" s="53"/>
      <c r="H2815" s="53"/>
      <c r="I2815" s="34"/>
    </row>
    <row r="2816" spans="1:9" ht="42.6" customHeight="1">
      <c r="A2816" s="50"/>
      <c r="B2816" s="90"/>
      <c r="C2816" s="70"/>
      <c r="D2816" s="54"/>
      <c r="E2816" s="53"/>
      <c r="F2816" s="70"/>
      <c r="G2816" s="53"/>
      <c r="H2816" s="53"/>
      <c r="I2816" s="34"/>
    </row>
    <row r="2817" spans="1:9" ht="42.6" customHeight="1">
      <c r="A2817" s="50"/>
      <c r="B2817" s="90"/>
      <c r="C2817" s="70"/>
      <c r="D2817" s="54"/>
      <c r="E2817" s="53"/>
      <c r="F2817" s="70"/>
      <c r="G2817" s="53"/>
      <c r="H2817" s="53"/>
      <c r="I2817" s="34"/>
    </row>
    <row r="2818" spans="1:9" ht="42.6" customHeight="1">
      <c r="A2818" s="50"/>
      <c r="B2818" s="90"/>
      <c r="C2818" s="70"/>
      <c r="D2818" s="54"/>
      <c r="E2818" s="53"/>
      <c r="F2818" s="70"/>
      <c r="G2818" s="53"/>
      <c r="H2818" s="53"/>
      <c r="I2818" s="34"/>
    </row>
    <row r="2819" spans="1:9" ht="42.6" customHeight="1">
      <c r="A2819" s="50"/>
      <c r="B2819" s="90"/>
      <c r="C2819" s="70"/>
      <c r="D2819" s="54"/>
      <c r="E2819" s="53"/>
      <c r="F2819" s="70"/>
      <c r="G2819" s="53"/>
      <c r="H2819" s="53"/>
      <c r="I2819" s="34"/>
    </row>
    <row r="2820" spans="1:9" ht="42.6" customHeight="1">
      <c r="A2820" s="50"/>
      <c r="B2820" s="90"/>
      <c r="C2820" s="70"/>
      <c r="D2820" s="54"/>
      <c r="E2820" s="53"/>
      <c r="F2820" s="70"/>
      <c r="G2820" s="53"/>
      <c r="H2820" s="53"/>
      <c r="I2820" s="34"/>
    </row>
    <row r="2821" spans="1:9" ht="42.6" customHeight="1">
      <c r="A2821" s="50"/>
      <c r="B2821" s="90"/>
      <c r="C2821" s="70"/>
      <c r="D2821" s="54"/>
      <c r="E2821" s="53"/>
      <c r="F2821" s="70"/>
      <c r="G2821" s="53"/>
      <c r="H2821" s="53"/>
      <c r="I2821" s="34"/>
    </row>
    <row r="2822" spans="1:9" ht="42.6" customHeight="1">
      <c r="A2822" s="50"/>
      <c r="B2822" s="90"/>
      <c r="C2822" s="70"/>
      <c r="D2822" s="54"/>
      <c r="E2822" s="53"/>
      <c r="F2822" s="70"/>
      <c r="G2822" s="53"/>
      <c r="H2822" s="53"/>
      <c r="I2822" s="34"/>
    </row>
    <row r="2823" spans="1:9" ht="42.6" customHeight="1">
      <c r="A2823" s="50"/>
      <c r="B2823" s="90"/>
      <c r="C2823" s="70"/>
      <c r="D2823" s="54"/>
      <c r="E2823" s="53"/>
      <c r="F2823" s="70"/>
      <c r="G2823" s="53"/>
      <c r="H2823" s="53"/>
      <c r="I2823" s="34"/>
    </row>
    <row r="2824" spans="1:9" ht="42.6" customHeight="1">
      <c r="A2824" s="50"/>
      <c r="B2824" s="90"/>
      <c r="C2824" s="70"/>
      <c r="D2824" s="54"/>
      <c r="E2824" s="53"/>
      <c r="F2824" s="70"/>
      <c r="G2824" s="53"/>
      <c r="H2824" s="53"/>
      <c r="I2824" s="34"/>
    </row>
    <row r="2825" spans="1:9" ht="42.6" customHeight="1">
      <c r="A2825" s="50"/>
      <c r="B2825" s="90"/>
      <c r="C2825" s="70"/>
      <c r="D2825" s="54"/>
      <c r="E2825" s="53"/>
      <c r="F2825" s="70"/>
      <c r="G2825" s="53"/>
      <c r="H2825" s="53"/>
      <c r="I2825" s="34"/>
    </row>
    <row r="2826" spans="1:9" ht="42.6" customHeight="1">
      <c r="A2826" s="50"/>
      <c r="B2826" s="90"/>
      <c r="C2826" s="70"/>
      <c r="D2826" s="54"/>
      <c r="E2826" s="53"/>
      <c r="F2826" s="70"/>
      <c r="G2826" s="53"/>
      <c r="H2826" s="53"/>
      <c r="I2826" s="34"/>
    </row>
    <row r="2827" spans="1:9" ht="42.6" customHeight="1">
      <c r="A2827" s="50"/>
      <c r="B2827" s="90"/>
      <c r="C2827" s="70"/>
      <c r="D2827" s="54"/>
      <c r="E2827" s="53"/>
      <c r="F2827" s="70"/>
      <c r="G2827" s="53"/>
      <c r="H2827" s="53"/>
      <c r="I2827" s="34"/>
    </row>
    <row r="2828" spans="1:9" ht="42.6" customHeight="1">
      <c r="A2828" s="50"/>
      <c r="B2828" s="90"/>
      <c r="C2828" s="70"/>
      <c r="D2828" s="54"/>
      <c r="E2828" s="53"/>
      <c r="F2828" s="70"/>
      <c r="G2828" s="53"/>
      <c r="H2828" s="53"/>
      <c r="I2828" s="34"/>
    </row>
    <row r="2829" spans="1:9" ht="42.6" customHeight="1">
      <c r="A2829" s="50"/>
      <c r="B2829" s="90"/>
      <c r="C2829" s="70"/>
      <c r="D2829" s="54"/>
      <c r="E2829" s="53"/>
      <c r="F2829" s="70"/>
      <c r="G2829" s="53"/>
      <c r="H2829" s="53"/>
      <c r="I2829" s="34"/>
    </row>
    <row r="2830" spans="1:9" ht="42.6" customHeight="1">
      <c r="A2830" s="50"/>
      <c r="B2830" s="90"/>
      <c r="C2830" s="70"/>
      <c r="D2830" s="54"/>
      <c r="E2830" s="53"/>
      <c r="F2830" s="70"/>
      <c r="G2830" s="53"/>
      <c r="H2830" s="53"/>
      <c r="I2830" s="34"/>
    </row>
    <row r="2831" spans="1:9" ht="42.6" customHeight="1">
      <c r="A2831" s="50"/>
      <c r="B2831" s="90"/>
      <c r="C2831" s="70"/>
      <c r="D2831" s="54"/>
      <c r="E2831" s="53"/>
      <c r="F2831" s="70"/>
      <c r="G2831" s="53"/>
      <c r="H2831" s="53"/>
      <c r="I2831" s="34"/>
    </row>
    <row r="2832" spans="1:9" ht="42.6" customHeight="1">
      <c r="A2832" s="50"/>
      <c r="B2832" s="90"/>
      <c r="C2832" s="70"/>
      <c r="D2832" s="54"/>
      <c r="E2832" s="53"/>
      <c r="F2832" s="70"/>
      <c r="G2832" s="53"/>
      <c r="H2832" s="53"/>
      <c r="I2832" s="34"/>
    </row>
    <row r="2833" spans="1:9" ht="42.6" customHeight="1">
      <c r="A2833" s="50"/>
      <c r="B2833" s="90"/>
      <c r="C2833" s="70"/>
      <c r="D2833" s="54"/>
      <c r="E2833" s="53"/>
      <c r="F2833" s="70"/>
      <c r="G2833" s="53"/>
      <c r="H2833" s="53"/>
      <c r="I2833" s="34"/>
    </row>
    <row r="2834" spans="1:9" ht="42.6" customHeight="1">
      <c r="A2834" s="50"/>
      <c r="B2834" s="90"/>
      <c r="C2834" s="70"/>
      <c r="D2834" s="54"/>
      <c r="E2834" s="53"/>
      <c r="F2834" s="70"/>
      <c r="G2834" s="53"/>
      <c r="H2834" s="53"/>
      <c r="I2834" s="34"/>
    </row>
    <row r="2835" spans="1:9" ht="42.6" customHeight="1">
      <c r="A2835" s="50"/>
      <c r="B2835" s="90"/>
      <c r="C2835" s="70"/>
      <c r="D2835" s="54"/>
      <c r="E2835" s="53"/>
      <c r="F2835" s="70"/>
      <c r="G2835" s="53"/>
      <c r="H2835" s="53"/>
      <c r="I2835" s="34"/>
    </row>
    <row r="2836" spans="1:9" ht="42.6" customHeight="1">
      <c r="A2836" s="50"/>
      <c r="B2836" s="90"/>
      <c r="C2836" s="70"/>
      <c r="D2836" s="54"/>
      <c r="E2836" s="53"/>
      <c r="F2836" s="70"/>
      <c r="G2836" s="53"/>
      <c r="H2836" s="53"/>
      <c r="I2836" s="34"/>
    </row>
    <row r="2837" spans="1:9" ht="42.6" customHeight="1">
      <c r="A2837" s="50"/>
      <c r="B2837" s="90"/>
      <c r="C2837" s="70"/>
      <c r="D2837" s="54"/>
      <c r="E2837" s="53"/>
      <c r="F2837" s="70"/>
      <c r="G2837" s="53"/>
      <c r="H2837" s="53"/>
      <c r="I2837" s="34"/>
    </row>
    <row r="2838" spans="1:9" ht="42.6" customHeight="1">
      <c r="A2838" s="50"/>
      <c r="B2838" s="90"/>
      <c r="C2838" s="70"/>
      <c r="D2838" s="54"/>
      <c r="E2838" s="53"/>
      <c r="F2838" s="70"/>
      <c r="G2838" s="53"/>
      <c r="H2838" s="53"/>
      <c r="I2838" s="34"/>
    </row>
    <row r="2839" spans="1:9" ht="42.6" customHeight="1">
      <c r="A2839" s="50"/>
      <c r="B2839" s="90"/>
      <c r="C2839" s="70"/>
      <c r="D2839" s="54"/>
      <c r="E2839" s="53"/>
      <c r="F2839" s="70"/>
      <c r="G2839" s="53"/>
      <c r="H2839" s="53"/>
      <c r="I2839" s="34"/>
    </row>
    <row r="2840" spans="1:9" ht="42.6" customHeight="1">
      <c r="A2840" s="50"/>
      <c r="B2840" s="90"/>
      <c r="C2840" s="70"/>
      <c r="D2840" s="54"/>
      <c r="E2840" s="53"/>
      <c r="F2840" s="70"/>
      <c r="G2840" s="53"/>
      <c r="H2840" s="53"/>
      <c r="I2840" s="34"/>
    </row>
    <row r="2841" spans="1:9" ht="42.6" customHeight="1">
      <c r="A2841" s="50"/>
      <c r="B2841" s="90"/>
      <c r="C2841" s="70"/>
      <c r="D2841" s="54"/>
      <c r="E2841" s="53"/>
      <c r="F2841" s="70"/>
      <c r="G2841" s="53"/>
      <c r="H2841" s="53"/>
      <c r="I2841" s="34"/>
    </row>
    <row r="2842" spans="1:9" ht="42.6" customHeight="1">
      <c r="A2842" s="50"/>
      <c r="B2842" s="90"/>
      <c r="C2842" s="70"/>
      <c r="D2842" s="54"/>
      <c r="E2842" s="53"/>
      <c r="F2842" s="70"/>
      <c r="G2842" s="53"/>
      <c r="H2842" s="53"/>
      <c r="I2842" s="34"/>
    </row>
    <row r="2843" spans="1:9" ht="42.6" customHeight="1">
      <c r="A2843" s="50"/>
      <c r="B2843" s="90"/>
      <c r="C2843" s="70"/>
      <c r="D2843" s="54"/>
      <c r="E2843" s="53"/>
      <c r="F2843" s="70"/>
      <c r="G2843" s="53"/>
      <c r="H2843" s="53"/>
      <c r="I2843" s="34"/>
    </row>
    <row r="2844" spans="1:9" ht="42.6" customHeight="1">
      <c r="A2844" s="50"/>
      <c r="B2844" s="90"/>
      <c r="C2844" s="70"/>
      <c r="D2844" s="54"/>
      <c r="E2844" s="53"/>
      <c r="F2844" s="70"/>
      <c r="G2844" s="53"/>
      <c r="H2844" s="53"/>
      <c r="I2844" s="34"/>
    </row>
    <row r="2845" spans="1:9" ht="42.6" customHeight="1">
      <c r="A2845" s="50"/>
      <c r="B2845" s="90"/>
      <c r="C2845" s="70"/>
      <c r="D2845" s="54"/>
      <c r="E2845" s="53"/>
      <c r="F2845" s="70"/>
      <c r="G2845" s="53"/>
      <c r="H2845" s="53"/>
      <c r="I2845" s="34"/>
    </row>
    <row r="2846" spans="1:9" ht="42.6" customHeight="1">
      <c r="A2846" s="50"/>
      <c r="B2846" s="90"/>
      <c r="C2846" s="70"/>
      <c r="D2846" s="54"/>
      <c r="E2846" s="53"/>
      <c r="F2846" s="70"/>
      <c r="G2846" s="53"/>
      <c r="H2846" s="53"/>
      <c r="I2846" s="34"/>
    </row>
    <row r="2847" spans="1:9" ht="42.6" customHeight="1">
      <c r="A2847" s="50"/>
      <c r="B2847" s="90"/>
      <c r="C2847" s="70"/>
      <c r="D2847" s="54"/>
      <c r="E2847" s="53"/>
      <c r="F2847" s="70"/>
      <c r="G2847" s="53"/>
      <c r="H2847" s="53"/>
      <c r="I2847" s="34"/>
    </row>
    <row r="2848" spans="1:9" ht="42.6" customHeight="1">
      <c r="A2848" s="50"/>
      <c r="B2848" s="90"/>
      <c r="C2848" s="70"/>
      <c r="D2848" s="54"/>
      <c r="E2848" s="53"/>
      <c r="F2848" s="70"/>
      <c r="G2848" s="53"/>
      <c r="H2848" s="53"/>
      <c r="I2848" s="34"/>
    </row>
    <row r="2849" spans="1:9" ht="42.6" customHeight="1">
      <c r="A2849" s="50"/>
      <c r="B2849" s="90"/>
      <c r="C2849" s="70"/>
      <c r="D2849" s="54"/>
      <c r="E2849" s="53"/>
      <c r="F2849" s="70"/>
      <c r="G2849" s="53"/>
      <c r="H2849" s="53"/>
      <c r="I2849" s="34"/>
    </row>
    <row r="2850" spans="1:9" ht="42.6" customHeight="1">
      <c r="A2850" s="50"/>
      <c r="B2850" s="90"/>
      <c r="C2850" s="70"/>
      <c r="D2850" s="54"/>
      <c r="E2850" s="53"/>
      <c r="F2850" s="70"/>
      <c r="G2850" s="53"/>
      <c r="H2850" s="53"/>
      <c r="I2850" s="34"/>
    </row>
    <row r="2851" spans="1:9" ht="42.6" customHeight="1">
      <c r="A2851" s="50"/>
      <c r="B2851" s="90"/>
      <c r="C2851" s="70"/>
      <c r="D2851" s="54"/>
      <c r="E2851" s="53"/>
      <c r="F2851" s="70"/>
      <c r="G2851" s="53"/>
      <c r="H2851" s="53"/>
      <c r="I2851" s="34"/>
    </row>
    <row r="2852" spans="1:9" ht="42.6" customHeight="1">
      <c r="A2852" s="50"/>
      <c r="B2852" s="90"/>
      <c r="C2852" s="70"/>
      <c r="D2852" s="54"/>
      <c r="E2852" s="53"/>
      <c r="F2852" s="70"/>
      <c r="G2852" s="53"/>
      <c r="H2852" s="53"/>
      <c r="I2852" s="34"/>
    </row>
    <row r="2853" spans="1:9" ht="42.6" customHeight="1">
      <c r="A2853" s="50"/>
      <c r="B2853" s="90"/>
      <c r="C2853" s="70"/>
      <c r="D2853" s="54"/>
      <c r="E2853" s="53"/>
      <c r="F2853" s="70"/>
      <c r="G2853" s="53"/>
      <c r="H2853" s="53"/>
      <c r="I2853" s="34"/>
    </row>
    <row r="2854" spans="1:9" ht="42.6" customHeight="1">
      <c r="A2854" s="50"/>
      <c r="B2854" s="90"/>
      <c r="C2854" s="70"/>
      <c r="D2854" s="54"/>
      <c r="E2854" s="53"/>
      <c r="F2854" s="70"/>
      <c r="G2854" s="53"/>
      <c r="H2854" s="53"/>
      <c r="I2854" s="34"/>
    </row>
    <row r="2855" spans="1:9" ht="42.6" customHeight="1">
      <c r="A2855" s="50"/>
      <c r="B2855" s="90"/>
      <c r="C2855" s="70"/>
      <c r="D2855" s="54"/>
      <c r="E2855" s="53"/>
      <c r="F2855" s="70"/>
      <c r="G2855" s="53"/>
      <c r="H2855" s="53"/>
      <c r="I2855" s="34"/>
    </row>
    <row r="2856" spans="1:9" ht="42.6" customHeight="1">
      <c r="A2856" s="50"/>
      <c r="B2856" s="90"/>
      <c r="C2856" s="70"/>
      <c r="D2856" s="54"/>
      <c r="E2856" s="53"/>
      <c r="F2856" s="70"/>
      <c r="G2856" s="53"/>
      <c r="H2856" s="53"/>
      <c r="I2856" s="34"/>
    </row>
    <row r="2857" spans="1:9" ht="42.6" customHeight="1">
      <c r="A2857" s="50"/>
      <c r="B2857" s="90"/>
      <c r="C2857" s="70"/>
      <c r="D2857" s="54"/>
      <c r="E2857" s="53"/>
      <c r="F2857" s="70"/>
      <c r="G2857" s="53"/>
      <c r="H2857" s="53"/>
      <c r="I2857" s="34"/>
    </row>
    <row r="2858" spans="1:9" ht="42.6" customHeight="1">
      <c r="A2858" s="50"/>
      <c r="B2858" s="90"/>
      <c r="C2858" s="70"/>
      <c r="D2858" s="54"/>
      <c r="E2858" s="53"/>
      <c r="F2858" s="70"/>
      <c r="G2858" s="53"/>
      <c r="H2858" s="53"/>
      <c r="I2858" s="34"/>
    </row>
    <row r="2859" spans="1:9" ht="42.6" customHeight="1">
      <c r="A2859" s="50"/>
      <c r="B2859" s="90"/>
      <c r="C2859" s="70"/>
      <c r="D2859" s="54"/>
      <c r="E2859" s="53"/>
      <c r="F2859" s="70"/>
      <c r="G2859" s="53"/>
      <c r="H2859" s="53"/>
      <c r="I2859" s="34"/>
    </row>
    <row r="2860" spans="1:9" ht="42.6" customHeight="1">
      <c r="A2860" s="50"/>
      <c r="B2860" s="90"/>
      <c r="C2860" s="70"/>
      <c r="D2860" s="54"/>
      <c r="E2860" s="53"/>
      <c r="F2860" s="70"/>
      <c r="G2860" s="53"/>
      <c r="H2860" s="53"/>
      <c r="I2860" s="34"/>
    </row>
    <row r="2861" spans="1:9" ht="42.6" customHeight="1">
      <c r="A2861" s="50"/>
      <c r="B2861" s="90"/>
      <c r="C2861" s="70"/>
      <c r="D2861" s="54"/>
      <c r="E2861" s="53"/>
      <c r="F2861" s="70"/>
      <c r="G2861" s="53"/>
      <c r="H2861" s="53"/>
      <c r="I2861" s="34"/>
    </row>
    <row r="2862" spans="1:9" ht="42.6" customHeight="1">
      <c r="A2862" s="50"/>
      <c r="B2862" s="90"/>
      <c r="C2862" s="70"/>
      <c r="D2862" s="54"/>
      <c r="E2862" s="53"/>
      <c r="F2862" s="70"/>
      <c r="G2862" s="53"/>
      <c r="H2862" s="53"/>
      <c r="I2862" s="34"/>
    </row>
    <row r="2863" spans="1:9" ht="42.6" customHeight="1">
      <c r="A2863" s="50"/>
      <c r="B2863" s="90"/>
      <c r="C2863" s="70"/>
      <c r="D2863" s="54"/>
      <c r="E2863" s="53"/>
      <c r="F2863" s="70"/>
      <c r="G2863" s="53"/>
      <c r="H2863" s="53"/>
      <c r="I2863" s="34"/>
    </row>
    <row r="2864" spans="1:9" ht="42.6" customHeight="1">
      <c r="A2864" s="50"/>
      <c r="B2864" s="90"/>
      <c r="C2864" s="70"/>
      <c r="D2864" s="54"/>
      <c r="E2864" s="53"/>
      <c r="F2864" s="70"/>
      <c r="G2864" s="53"/>
      <c r="H2864" s="53"/>
      <c r="I2864" s="34"/>
    </row>
    <row r="2865" spans="1:9" ht="42.6" customHeight="1">
      <c r="A2865" s="50"/>
      <c r="B2865" s="90"/>
      <c r="C2865" s="70"/>
      <c r="D2865" s="54"/>
      <c r="E2865" s="53"/>
      <c r="F2865" s="70"/>
      <c r="G2865" s="53"/>
      <c r="H2865" s="53"/>
      <c r="I2865" s="34"/>
    </row>
    <row r="2866" spans="1:9" ht="42.6" customHeight="1">
      <c r="A2866" s="50"/>
      <c r="B2866" s="90"/>
      <c r="C2866" s="70"/>
      <c r="D2866" s="54"/>
      <c r="E2866" s="53"/>
      <c r="F2866" s="70"/>
      <c r="G2866" s="53"/>
      <c r="H2866" s="53"/>
      <c r="I2866" s="34"/>
    </row>
    <row r="2867" spans="1:9" ht="42.6" customHeight="1">
      <c r="A2867" s="50"/>
      <c r="B2867" s="90"/>
      <c r="C2867" s="70"/>
      <c r="D2867" s="54"/>
      <c r="E2867" s="53"/>
      <c r="F2867" s="70"/>
      <c r="G2867" s="53"/>
      <c r="H2867" s="53"/>
      <c r="I2867" s="34"/>
    </row>
    <row r="2868" spans="1:9" ht="42.6" customHeight="1">
      <c r="A2868" s="50"/>
      <c r="B2868" s="90"/>
      <c r="C2868" s="70"/>
      <c r="D2868" s="54"/>
      <c r="E2868" s="53"/>
      <c r="F2868" s="70"/>
      <c r="G2868" s="53"/>
      <c r="H2868" s="53"/>
      <c r="I2868" s="34"/>
    </row>
    <row r="2869" spans="1:9" ht="42.6" customHeight="1">
      <c r="A2869" s="50"/>
      <c r="B2869" s="90"/>
      <c r="C2869" s="70"/>
      <c r="D2869" s="54"/>
      <c r="E2869" s="53"/>
      <c r="F2869" s="70"/>
      <c r="G2869" s="53"/>
      <c r="H2869" s="53"/>
      <c r="I2869" s="34"/>
    </row>
    <row r="2870" spans="1:9" ht="42.6" customHeight="1">
      <c r="A2870" s="50"/>
      <c r="B2870" s="90"/>
      <c r="C2870" s="70"/>
      <c r="D2870" s="54"/>
      <c r="E2870" s="53"/>
      <c r="F2870" s="70"/>
      <c r="G2870" s="53"/>
      <c r="H2870" s="53"/>
      <c r="I2870" s="34"/>
    </row>
    <row r="2871" spans="1:9" ht="42.6" customHeight="1">
      <c r="A2871" s="50"/>
      <c r="B2871" s="90"/>
      <c r="C2871" s="70"/>
      <c r="D2871" s="54"/>
      <c r="E2871" s="53"/>
      <c r="F2871" s="70"/>
      <c r="G2871" s="53"/>
      <c r="H2871" s="53"/>
      <c r="I2871" s="34"/>
    </row>
    <row r="2872" spans="1:9" ht="42.6" customHeight="1">
      <c r="A2872" s="50"/>
      <c r="B2872" s="90"/>
      <c r="C2872" s="70"/>
      <c r="D2872" s="54"/>
      <c r="E2872" s="53"/>
      <c r="F2872" s="70"/>
      <c r="G2872" s="53"/>
      <c r="H2872" s="53"/>
      <c r="I2872" s="34"/>
    </row>
    <row r="2873" spans="1:9" ht="42.6" customHeight="1">
      <c r="A2873" s="50"/>
      <c r="B2873" s="90"/>
      <c r="C2873" s="70"/>
      <c r="D2873" s="54"/>
      <c r="E2873" s="53"/>
      <c r="F2873" s="70"/>
      <c r="G2873" s="53"/>
      <c r="H2873" s="53"/>
      <c r="I2873" s="34"/>
    </row>
    <row r="2874" spans="1:9" ht="42.6" customHeight="1">
      <c r="A2874" s="50"/>
      <c r="B2874" s="90"/>
      <c r="C2874" s="70"/>
      <c r="D2874" s="54"/>
      <c r="E2874" s="53"/>
      <c r="F2874" s="70"/>
      <c r="G2874" s="53"/>
      <c r="H2874" s="53"/>
      <c r="I2874" s="34"/>
    </row>
    <row r="2875" spans="1:9" ht="42.6" customHeight="1">
      <c r="A2875" s="50"/>
      <c r="B2875" s="90"/>
      <c r="C2875" s="70"/>
      <c r="D2875" s="54"/>
      <c r="E2875" s="53"/>
      <c r="F2875" s="70"/>
      <c r="G2875" s="53"/>
      <c r="H2875" s="53"/>
      <c r="I2875" s="34"/>
    </row>
    <row r="2876" spans="1:9" ht="42.6" customHeight="1">
      <c r="A2876" s="50"/>
      <c r="B2876" s="90"/>
      <c r="C2876" s="70"/>
      <c r="D2876" s="54"/>
      <c r="E2876" s="53"/>
      <c r="F2876" s="70"/>
      <c r="G2876" s="53"/>
      <c r="H2876" s="53"/>
      <c r="I2876" s="34"/>
    </row>
    <row r="2877" spans="1:9" ht="124.15" customHeight="1">
      <c r="A2877" s="50"/>
      <c r="B2877" s="90"/>
      <c r="C2877" s="50"/>
      <c r="D2877" s="54"/>
      <c r="E2877" s="53"/>
      <c r="F2877" s="70"/>
      <c r="G2877" s="53"/>
      <c r="H2877" s="53"/>
      <c r="I2877" s="34"/>
    </row>
    <row r="2878" spans="1:9" ht="42.6" customHeight="1">
      <c r="A2878" s="50"/>
      <c r="B2878" s="90"/>
      <c r="C2878" s="50"/>
      <c r="D2878" s="54"/>
      <c r="E2878" s="53"/>
      <c r="F2878" s="70"/>
      <c r="G2878" s="53"/>
      <c r="H2878" s="53"/>
      <c r="I2878" s="34"/>
    </row>
    <row r="2879" spans="1:9" ht="65.45" customHeight="1">
      <c r="A2879" s="50"/>
      <c r="B2879" s="90"/>
      <c r="C2879" s="50"/>
      <c r="D2879" s="54"/>
      <c r="E2879" s="53"/>
      <c r="F2879" s="70"/>
      <c r="G2879" s="53"/>
      <c r="H2879" s="53"/>
      <c r="I2879" s="34"/>
    </row>
    <row r="2880" spans="1:9">
      <c r="A2880" s="50"/>
      <c r="B2880" s="90"/>
      <c r="C2880" s="70"/>
      <c r="D2880" s="54"/>
      <c r="E2880" s="53"/>
      <c r="F2880" s="70"/>
      <c r="G2880" s="53"/>
      <c r="H2880" s="53"/>
      <c r="I2880" s="34"/>
    </row>
    <row r="2881" spans="1:9">
      <c r="A2881" s="50"/>
      <c r="B2881" s="90"/>
      <c r="C2881" s="70"/>
      <c r="D2881" s="54"/>
      <c r="E2881" s="53"/>
      <c r="F2881" s="70"/>
      <c r="G2881" s="53"/>
      <c r="H2881" s="53"/>
      <c r="I2881" s="34"/>
    </row>
    <row r="2882" spans="1:9">
      <c r="A2882" s="50"/>
      <c r="B2882" s="90"/>
      <c r="C2882" s="70"/>
      <c r="D2882" s="54"/>
      <c r="E2882" s="53"/>
      <c r="F2882" s="70"/>
      <c r="G2882" s="53"/>
      <c r="H2882" s="53"/>
      <c r="I2882" s="34"/>
    </row>
    <row r="2883" spans="1:9">
      <c r="A2883" s="50"/>
      <c r="B2883" s="90"/>
      <c r="C2883" s="70"/>
      <c r="D2883" s="54"/>
      <c r="E2883" s="53"/>
      <c r="F2883" s="70"/>
      <c r="G2883" s="53"/>
      <c r="H2883" s="53"/>
      <c r="I2883" s="34"/>
    </row>
    <row r="2884" spans="1:9">
      <c r="A2884" s="50"/>
      <c r="B2884" s="90"/>
      <c r="C2884" s="70"/>
      <c r="D2884" s="54"/>
      <c r="E2884" s="53"/>
      <c r="F2884" s="70"/>
      <c r="G2884" s="53"/>
      <c r="H2884" s="53"/>
      <c r="I2884" s="34"/>
    </row>
    <row r="2885" spans="1:9">
      <c r="A2885" s="50"/>
      <c r="B2885" s="90"/>
      <c r="C2885" s="70"/>
      <c r="D2885" s="54"/>
      <c r="E2885" s="53"/>
      <c r="F2885" s="70"/>
      <c r="G2885" s="53"/>
      <c r="H2885" s="53"/>
      <c r="I2885" s="34"/>
    </row>
    <row r="2886" spans="1:9">
      <c r="A2886" s="50"/>
      <c r="B2886" s="90"/>
      <c r="C2886" s="70"/>
      <c r="D2886" s="54"/>
      <c r="E2886" s="53"/>
      <c r="F2886" s="70"/>
      <c r="G2886" s="53"/>
      <c r="H2886" s="53"/>
      <c r="I2886" s="34"/>
    </row>
    <row r="2887" spans="1:9">
      <c r="A2887" s="50"/>
      <c r="B2887" s="90"/>
      <c r="C2887" s="70"/>
      <c r="D2887" s="54"/>
      <c r="E2887" s="53"/>
      <c r="F2887" s="70"/>
      <c r="G2887" s="53"/>
      <c r="H2887" s="53"/>
      <c r="I2887" s="34"/>
    </row>
    <row r="2888" spans="1:9">
      <c r="A2888" s="50"/>
      <c r="B2888" s="90"/>
      <c r="C2888" s="70"/>
      <c r="D2888" s="54"/>
      <c r="E2888" s="53"/>
      <c r="F2888" s="70"/>
      <c r="G2888" s="53"/>
      <c r="H2888" s="53"/>
      <c r="I2888" s="34"/>
    </row>
    <row r="2889" spans="1:9">
      <c r="A2889" s="50"/>
      <c r="B2889" s="90"/>
      <c r="C2889" s="70"/>
      <c r="D2889" s="54"/>
      <c r="E2889" s="53"/>
      <c r="F2889" s="70"/>
      <c r="G2889" s="53"/>
      <c r="H2889" s="53"/>
      <c r="I2889" s="34"/>
    </row>
    <row r="2890" spans="1:9">
      <c r="A2890" s="50"/>
      <c r="B2890" s="90"/>
      <c r="C2890" s="70"/>
      <c r="D2890" s="54"/>
      <c r="E2890" s="53"/>
      <c r="F2890" s="70"/>
      <c r="G2890" s="53"/>
      <c r="H2890" s="53"/>
      <c r="I2890" s="34"/>
    </row>
    <row r="2891" spans="1:9">
      <c r="A2891" s="50"/>
      <c r="B2891" s="90"/>
      <c r="C2891" s="70"/>
      <c r="D2891" s="54"/>
      <c r="E2891" s="53"/>
      <c r="F2891" s="70"/>
      <c r="G2891" s="53"/>
      <c r="H2891" s="53"/>
      <c r="I2891" s="34"/>
    </row>
    <row r="2892" spans="1:9">
      <c r="A2892" s="50"/>
      <c r="B2892" s="90"/>
      <c r="C2892" s="70"/>
      <c r="D2892" s="54"/>
      <c r="E2892" s="53"/>
      <c r="F2892" s="70"/>
      <c r="G2892" s="53"/>
      <c r="H2892" s="53"/>
      <c r="I2892" s="34"/>
    </row>
    <row r="2893" spans="1:9">
      <c r="A2893" s="50"/>
      <c r="B2893" s="90"/>
      <c r="C2893" s="70"/>
      <c r="D2893" s="54"/>
      <c r="E2893" s="53"/>
      <c r="F2893" s="70"/>
      <c r="G2893" s="53"/>
      <c r="H2893" s="53"/>
      <c r="I2893" s="34"/>
    </row>
    <row r="2894" spans="1:9">
      <c r="A2894" s="50"/>
      <c r="B2894" s="90"/>
      <c r="C2894" s="70"/>
      <c r="D2894" s="54"/>
      <c r="E2894" s="53"/>
      <c r="F2894" s="70"/>
      <c r="G2894" s="53"/>
      <c r="H2894" s="53"/>
      <c r="I2894" s="34"/>
    </row>
    <row r="2895" spans="1:9">
      <c r="A2895" s="50"/>
      <c r="B2895" s="90"/>
      <c r="C2895" s="70"/>
      <c r="D2895" s="54"/>
      <c r="E2895" s="53"/>
      <c r="F2895" s="70"/>
      <c r="G2895" s="53"/>
      <c r="H2895" s="53"/>
      <c r="I2895" s="34"/>
    </row>
    <row r="2896" spans="1:9">
      <c r="A2896" s="50"/>
      <c r="B2896" s="90"/>
      <c r="C2896" s="70"/>
      <c r="D2896" s="54"/>
      <c r="E2896" s="53"/>
      <c r="F2896" s="70"/>
      <c r="G2896" s="53"/>
      <c r="H2896" s="53"/>
      <c r="I2896" s="34"/>
    </row>
    <row r="2897" spans="1:9">
      <c r="A2897" s="50"/>
      <c r="B2897" s="90"/>
      <c r="C2897" s="70"/>
      <c r="D2897" s="54"/>
      <c r="E2897" s="53"/>
      <c r="F2897" s="70"/>
      <c r="G2897" s="53"/>
      <c r="H2897" s="53"/>
      <c r="I2897" s="34"/>
    </row>
    <row r="2898" spans="1:9">
      <c r="A2898" s="50"/>
      <c r="B2898" s="90"/>
      <c r="C2898" s="70"/>
      <c r="D2898" s="54"/>
      <c r="E2898" s="53"/>
      <c r="F2898" s="70"/>
      <c r="G2898" s="53"/>
      <c r="H2898" s="53"/>
      <c r="I2898" s="34"/>
    </row>
    <row r="2899" spans="1:9">
      <c r="A2899" s="50"/>
      <c r="B2899" s="90"/>
      <c r="C2899" s="70"/>
      <c r="D2899" s="54"/>
      <c r="E2899" s="53"/>
      <c r="F2899" s="70"/>
      <c r="G2899" s="53"/>
      <c r="H2899" s="53"/>
      <c r="I2899" s="34"/>
    </row>
    <row r="2900" spans="1:9" ht="64.900000000000006" customHeight="1">
      <c r="A2900" s="50"/>
      <c r="B2900" s="90"/>
      <c r="C2900" s="70"/>
      <c r="D2900" s="54"/>
      <c r="E2900" s="53"/>
      <c r="F2900" s="70"/>
      <c r="G2900" s="53"/>
      <c r="H2900" s="53"/>
      <c r="I2900" s="34"/>
    </row>
    <row r="2901" spans="1:9" ht="64.900000000000006" customHeight="1">
      <c r="A2901" s="50"/>
      <c r="B2901" s="90"/>
      <c r="C2901" s="70"/>
      <c r="D2901" s="54"/>
      <c r="E2901" s="53"/>
      <c r="F2901" s="70"/>
      <c r="G2901" s="53"/>
      <c r="H2901" s="53"/>
      <c r="I2901" s="34"/>
    </row>
    <row r="2902" spans="1:9" ht="64.900000000000006" customHeight="1">
      <c r="A2902" s="50"/>
      <c r="B2902" s="90"/>
      <c r="C2902" s="70"/>
      <c r="D2902" s="54"/>
      <c r="E2902" s="53"/>
      <c r="F2902" s="70"/>
      <c r="G2902" s="53"/>
      <c r="H2902" s="53"/>
      <c r="I2902" s="34"/>
    </row>
    <row r="2903" spans="1:9" ht="64.900000000000006" customHeight="1">
      <c r="A2903" s="50"/>
      <c r="B2903" s="90"/>
      <c r="C2903" s="70"/>
      <c r="D2903" s="54"/>
      <c r="E2903" s="53"/>
      <c r="F2903" s="70"/>
      <c r="G2903" s="53"/>
      <c r="H2903" s="53"/>
      <c r="I2903" s="34"/>
    </row>
    <row r="2904" spans="1:9" ht="64.900000000000006" customHeight="1">
      <c r="A2904" s="50"/>
      <c r="B2904" s="90"/>
      <c r="C2904" s="70"/>
      <c r="D2904" s="54"/>
      <c r="E2904" s="53"/>
      <c r="F2904" s="70"/>
      <c r="G2904" s="53"/>
      <c r="H2904" s="53"/>
      <c r="I2904" s="34"/>
    </row>
    <row r="2905" spans="1:9" ht="64.900000000000006" customHeight="1">
      <c r="A2905" s="50"/>
      <c r="B2905" s="90"/>
      <c r="C2905" s="70"/>
      <c r="D2905" s="54"/>
      <c r="E2905" s="53"/>
      <c r="F2905" s="70"/>
      <c r="G2905" s="53"/>
      <c r="H2905" s="53"/>
      <c r="I2905" s="34"/>
    </row>
    <row r="2906" spans="1:9" ht="64.900000000000006" customHeight="1">
      <c r="A2906" s="50"/>
      <c r="B2906" s="90"/>
      <c r="C2906" s="70"/>
      <c r="D2906" s="54"/>
      <c r="E2906" s="53"/>
      <c r="F2906" s="70"/>
      <c r="G2906" s="53"/>
      <c r="H2906" s="53"/>
      <c r="I2906" s="34"/>
    </row>
    <row r="2907" spans="1:9">
      <c r="A2907" s="50"/>
      <c r="B2907" s="90"/>
      <c r="C2907" s="70"/>
      <c r="D2907" s="54"/>
      <c r="E2907" s="53"/>
      <c r="F2907" s="70"/>
      <c r="G2907" s="53"/>
      <c r="H2907" s="53"/>
      <c r="I2907" s="34"/>
    </row>
    <row r="2908" spans="1:9">
      <c r="A2908" s="50"/>
      <c r="B2908" s="90"/>
      <c r="C2908" s="70"/>
      <c r="D2908" s="54"/>
      <c r="E2908" s="53"/>
      <c r="F2908" s="70"/>
      <c r="G2908" s="53"/>
      <c r="H2908" s="53"/>
      <c r="I2908" s="34"/>
    </row>
    <row r="2909" spans="1:9">
      <c r="A2909" s="50"/>
      <c r="B2909" s="90"/>
      <c r="C2909" s="70"/>
      <c r="D2909" s="54"/>
      <c r="E2909" s="53"/>
      <c r="F2909" s="70"/>
      <c r="G2909" s="53"/>
      <c r="H2909" s="53"/>
      <c r="I2909" s="34"/>
    </row>
    <row r="2910" spans="1:9">
      <c r="A2910" s="50"/>
      <c r="B2910" s="90"/>
      <c r="C2910" s="70"/>
      <c r="D2910" s="54"/>
      <c r="E2910" s="53"/>
      <c r="F2910" s="70"/>
      <c r="G2910" s="53"/>
      <c r="H2910" s="53"/>
      <c r="I2910" s="34"/>
    </row>
    <row r="2911" spans="1:9">
      <c r="A2911" s="50"/>
      <c r="B2911" s="90"/>
      <c r="C2911" s="70"/>
      <c r="D2911" s="54"/>
      <c r="E2911" s="53"/>
      <c r="F2911" s="70"/>
      <c r="G2911" s="53"/>
      <c r="H2911" s="53"/>
      <c r="I2911" s="34"/>
    </row>
    <row r="2912" spans="1:9">
      <c r="A2912" s="50"/>
      <c r="B2912" s="90"/>
      <c r="C2912" s="70"/>
      <c r="D2912" s="54"/>
      <c r="E2912" s="53"/>
      <c r="F2912" s="70"/>
      <c r="G2912" s="53"/>
      <c r="H2912" s="53"/>
      <c r="I2912" s="34"/>
    </row>
    <row r="2913" spans="1:9">
      <c r="A2913" s="50"/>
      <c r="B2913" s="90"/>
      <c r="C2913" s="70"/>
      <c r="D2913" s="54"/>
      <c r="E2913" s="53"/>
      <c r="F2913" s="70"/>
      <c r="G2913" s="53"/>
      <c r="H2913" s="53"/>
      <c r="I2913" s="34"/>
    </row>
    <row r="2914" spans="1:9">
      <c r="A2914" s="50"/>
      <c r="B2914" s="90"/>
      <c r="C2914" s="70"/>
      <c r="D2914" s="54"/>
      <c r="E2914" s="53"/>
      <c r="F2914" s="70"/>
      <c r="G2914" s="53"/>
      <c r="H2914" s="53"/>
      <c r="I2914" s="34"/>
    </row>
    <row r="2915" spans="1:9">
      <c r="A2915" s="50"/>
      <c r="B2915" s="90"/>
      <c r="C2915" s="70"/>
      <c r="D2915" s="54"/>
      <c r="E2915" s="53"/>
      <c r="F2915" s="70"/>
      <c r="G2915" s="53"/>
      <c r="H2915" s="53"/>
      <c r="I2915" s="34"/>
    </row>
    <row r="2916" spans="1:9">
      <c r="A2916" s="50"/>
      <c r="B2916" s="90"/>
      <c r="C2916" s="70"/>
      <c r="D2916" s="54"/>
      <c r="E2916" s="53"/>
      <c r="F2916" s="70"/>
      <c r="G2916" s="53"/>
      <c r="H2916" s="53"/>
      <c r="I2916" s="34"/>
    </row>
    <row r="2917" spans="1:9">
      <c r="A2917" s="50"/>
      <c r="B2917" s="90"/>
      <c r="C2917" s="70"/>
      <c r="D2917" s="54"/>
      <c r="E2917" s="53"/>
      <c r="F2917" s="70"/>
      <c r="G2917" s="53"/>
      <c r="H2917" s="53"/>
      <c r="I2917" s="34"/>
    </row>
    <row r="2918" spans="1:9">
      <c r="A2918" s="50"/>
      <c r="B2918" s="90"/>
      <c r="C2918" s="70"/>
      <c r="D2918" s="54"/>
      <c r="E2918" s="53"/>
      <c r="F2918" s="70"/>
      <c r="G2918" s="53"/>
      <c r="H2918" s="53"/>
      <c r="I2918" s="34"/>
    </row>
    <row r="2919" spans="1:9">
      <c r="A2919" s="50"/>
      <c r="B2919" s="90"/>
      <c r="C2919" s="70"/>
      <c r="D2919" s="54"/>
      <c r="E2919" s="53"/>
      <c r="F2919" s="70"/>
      <c r="G2919" s="53"/>
      <c r="H2919" s="53"/>
      <c r="I2919" s="34"/>
    </row>
    <row r="2920" spans="1:9">
      <c r="A2920" s="50"/>
      <c r="B2920" s="90"/>
      <c r="C2920" s="70"/>
      <c r="D2920" s="54"/>
      <c r="E2920" s="53"/>
      <c r="F2920" s="70"/>
      <c r="G2920" s="53"/>
      <c r="H2920" s="53"/>
      <c r="I2920" s="34"/>
    </row>
    <row r="2921" spans="1:9">
      <c r="A2921" s="50"/>
      <c r="B2921" s="90"/>
      <c r="C2921" s="70"/>
      <c r="D2921" s="54"/>
      <c r="E2921" s="53"/>
      <c r="F2921" s="70"/>
      <c r="G2921" s="53"/>
      <c r="H2921" s="53"/>
      <c r="I2921" s="34"/>
    </row>
    <row r="2922" spans="1:9">
      <c r="A2922" s="50"/>
      <c r="B2922" s="90"/>
      <c r="C2922" s="70"/>
      <c r="D2922" s="54"/>
      <c r="E2922" s="53"/>
      <c r="F2922" s="70"/>
      <c r="G2922" s="53"/>
      <c r="H2922" s="53"/>
      <c r="I2922" s="34"/>
    </row>
    <row r="2923" spans="1:9">
      <c r="A2923" s="50"/>
      <c r="B2923" s="90"/>
      <c r="C2923" s="70"/>
      <c r="D2923" s="54"/>
      <c r="E2923" s="53"/>
      <c r="F2923" s="70"/>
      <c r="G2923" s="53"/>
      <c r="H2923" s="53"/>
      <c r="I2923" s="34"/>
    </row>
    <row r="2924" spans="1:9">
      <c r="A2924" s="50"/>
      <c r="B2924" s="90"/>
      <c r="C2924" s="70"/>
      <c r="D2924" s="54"/>
      <c r="E2924" s="53"/>
      <c r="F2924" s="70"/>
      <c r="G2924" s="53"/>
      <c r="H2924" s="53"/>
      <c r="I2924" s="34"/>
    </row>
    <row r="2925" spans="1:9">
      <c r="A2925" s="50"/>
      <c r="B2925" s="90"/>
      <c r="C2925" s="70"/>
      <c r="D2925" s="54"/>
      <c r="E2925" s="53"/>
      <c r="F2925" s="70"/>
      <c r="G2925" s="53"/>
      <c r="H2925" s="53"/>
      <c r="I2925" s="34"/>
    </row>
    <row r="2926" spans="1:9">
      <c r="A2926" s="50"/>
      <c r="B2926" s="90"/>
      <c r="C2926" s="70"/>
      <c r="D2926" s="54"/>
      <c r="E2926" s="53"/>
      <c r="F2926" s="70"/>
      <c r="G2926" s="53"/>
      <c r="H2926" s="53"/>
      <c r="I2926" s="34"/>
    </row>
    <row r="2927" spans="1:9">
      <c r="A2927" s="50"/>
      <c r="B2927" s="90"/>
      <c r="C2927" s="70"/>
      <c r="D2927" s="54"/>
      <c r="E2927" s="53"/>
      <c r="F2927" s="70"/>
      <c r="G2927" s="53"/>
      <c r="H2927" s="53"/>
      <c r="I2927" s="34"/>
    </row>
    <row r="2928" spans="1:9">
      <c r="A2928" s="50"/>
      <c r="B2928" s="90"/>
      <c r="C2928" s="70"/>
      <c r="D2928" s="54"/>
      <c r="E2928" s="53"/>
      <c r="F2928" s="70"/>
      <c r="G2928" s="53"/>
      <c r="H2928" s="53"/>
      <c r="I2928" s="34"/>
    </row>
    <row r="2929" spans="1:9">
      <c r="A2929" s="50"/>
      <c r="B2929" s="90"/>
      <c r="C2929" s="70"/>
      <c r="D2929" s="54"/>
      <c r="E2929" s="53"/>
      <c r="F2929" s="70"/>
      <c r="G2929" s="53"/>
      <c r="H2929" s="53"/>
      <c r="I2929" s="34"/>
    </row>
    <row r="2930" spans="1:9">
      <c r="A2930" s="50"/>
      <c r="B2930" s="90"/>
      <c r="C2930" s="70"/>
      <c r="D2930" s="54"/>
      <c r="E2930" s="53"/>
      <c r="F2930" s="70"/>
      <c r="G2930" s="53"/>
      <c r="H2930" s="53"/>
      <c r="I2930" s="34"/>
    </row>
    <row r="2931" spans="1:9">
      <c r="A2931" s="50"/>
      <c r="B2931" s="90"/>
      <c r="C2931" s="70"/>
      <c r="D2931" s="54"/>
      <c r="E2931" s="53"/>
      <c r="F2931" s="70"/>
      <c r="G2931" s="53"/>
      <c r="H2931" s="53"/>
      <c r="I2931" s="34"/>
    </row>
    <row r="2932" spans="1:9">
      <c r="A2932" s="50"/>
      <c r="B2932" s="90"/>
      <c r="C2932" s="70"/>
      <c r="D2932" s="54"/>
      <c r="E2932" s="53"/>
      <c r="F2932" s="70"/>
      <c r="G2932" s="53"/>
      <c r="H2932" s="53"/>
      <c r="I2932" s="34"/>
    </row>
    <row r="2933" spans="1:9">
      <c r="A2933" s="50"/>
      <c r="B2933" s="90"/>
      <c r="C2933" s="70"/>
      <c r="D2933" s="54"/>
      <c r="E2933" s="53"/>
      <c r="F2933" s="70"/>
      <c r="G2933" s="53"/>
      <c r="H2933" s="53"/>
      <c r="I2933" s="34"/>
    </row>
    <row r="2934" spans="1:9">
      <c r="A2934" s="50"/>
      <c r="B2934" s="90"/>
      <c r="C2934" s="70"/>
      <c r="D2934" s="54"/>
      <c r="E2934" s="53"/>
      <c r="F2934" s="70"/>
      <c r="G2934" s="53"/>
      <c r="H2934" s="53"/>
      <c r="I2934" s="34"/>
    </row>
    <row r="2935" spans="1:9">
      <c r="A2935" s="50"/>
      <c r="B2935" s="90"/>
      <c r="C2935" s="70"/>
      <c r="D2935" s="54"/>
      <c r="E2935" s="53"/>
      <c r="F2935" s="70"/>
      <c r="G2935" s="53"/>
      <c r="H2935" s="53"/>
      <c r="I2935" s="34"/>
    </row>
    <row r="2936" spans="1:9">
      <c r="A2936" s="50"/>
      <c r="B2936" s="90"/>
      <c r="C2936" s="70"/>
      <c r="D2936" s="54"/>
      <c r="E2936" s="53"/>
      <c r="F2936" s="70"/>
      <c r="G2936" s="53"/>
      <c r="H2936" s="53"/>
      <c r="I2936" s="34"/>
    </row>
    <row r="2937" spans="1:9">
      <c r="A2937" s="50"/>
      <c r="B2937" s="90"/>
      <c r="C2937" s="70"/>
      <c r="D2937" s="54"/>
      <c r="E2937" s="53"/>
      <c r="F2937" s="70"/>
      <c r="G2937" s="53"/>
      <c r="H2937" s="53"/>
      <c r="I2937" s="34"/>
    </row>
    <row r="2938" spans="1:9">
      <c r="A2938" s="50"/>
      <c r="B2938" s="90"/>
      <c r="C2938" s="70"/>
      <c r="D2938" s="54"/>
      <c r="E2938" s="53"/>
      <c r="F2938" s="70"/>
      <c r="G2938" s="53"/>
      <c r="H2938" s="53"/>
      <c r="I2938" s="34"/>
    </row>
    <row r="2939" spans="1:9">
      <c r="A2939" s="50"/>
      <c r="B2939" s="90"/>
      <c r="C2939" s="70"/>
      <c r="D2939" s="54"/>
      <c r="E2939" s="53"/>
      <c r="F2939" s="70"/>
      <c r="G2939" s="53"/>
      <c r="H2939" s="53"/>
      <c r="I2939" s="34"/>
    </row>
    <row r="2940" spans="1:9">
      <c r="A2940" s="50"/>
      <c r="B2940" s="90"/>
      <c r="C2940" s="70"/>
      <c r="D2940" s="54"/>
      <c r="E2940" s="53"/>
      <c r="F2940" s="70"/>
      <c r="G2940" s="53"/>
      <c r="H2940" s="53"/>
      <c r="I2940" s="34"/>
    </row>
    <row r="2941" spans="1:9">
      <c r="A2941" s="50"/>
      <c r="B2941" s="90"/>
      <c r="C2941" s="70"/>
      <c r="D2941" s="54"/>
      <c r="E2941" s="53"/>
      <c r="F2941" s="70"/>
      <c r="G2941" s="53"/>
      <c r="H2941" s="53"/>
      <c r="I2941" s="34"/>
    </row>
    <row r="2942" spans="1:9">
      <c r="A2942" s="50"/>
      <c r="B2942" s="90"/>
      <c r="C2942" s="70"/>
      <c r="D2942" s="54"/>
      <c r="E2942" s="53"/>
      <c r="F2942" s="70"/>
      <c r="G2942" s="53"/>
      <c r="H2942" s="53"/>
      <c r="I2942" s="34"/>
    </row>
    <row r="2943" spans="1:9">
      <c r="A2943" s="50"/>
      <c r="B2943" s="90"/>
      <c r="C2943" s="70"/>
      <c r="D2943" s="54"/>
      <c r="E2943" s="53"/>
      <c r="F2943" s="70"/>
      <c r="G2943" s="53"/>
      <c r="H2943" s="53"/>
      <c r="I2943" s="34"/>
    </row>
    <row r="2944" spans="1:9">
      <c r="A2944" s="50"/>
      <c r="B2944" s="90"/>
      <c r="C2944" s="70"/>
      <c r="D2944" s="54"/>
      <c r="E2944" s="53"/>
      <c r="F2944" s="70"/>
      <c r="G2944" s="53"/>
      <c r="H2944" s="53"/>
      <c r="I2944" s="34"/>
    </row>
    <row r="2945" spans="1:9">
      <c r="A2945" s="50"/>
      <c r="B2945" s="90"/>
      <c r="C2945" s="70"/>
      <c r="D2945" s="54"/>
      <c r="E2945" s="53"/>
      <c r="F2945" s="70"/>
      <c r="G2945" s="53"/>
      <c r="H2945" s="53"/>
      <c r="I2945" s="34"/>
    </row>
    <row r="2946" spans="1:9">
      <c r="A2946" s="50"/>
      <c r="B2946" s="90"/>
      <c r="C2946" s="70"/>
      <c r="D2946" s="54"/>
      <c r="E2946" s="53"/>
      <c r="F2946" s="70"/>
      <c r="G2946" s="53"/>
      <c r="H2946" s="53"/>
      <c r="I2946" s="34"/>
    </row>
    <row r="2947" spans="1:9">
      <c r="A2947" s="50"/>
      <c r="B2947" s="90"/>
      <c r="C2947" s="70"/>
      <c r="D2947" s="54"/>
      <c r="E2947" s="53"/>
      <c r="F2947" s="70"/>
      <c r="G2947" s="53"/>
      <c r="H2947" s="53"/>
      <c r="I2947" s="34"/>
    </row>
    <row r="2948" spans="1:9">
      <c r="A2948" s="50"/>
      <c r="B2948" s="90"/>
      <c r="C2948" s="70"/>
      <c r="D2948" s="54"/>
      <c r="E2948" s="53"/>
      <c r="F2948" s="70"/>
      <c r="G2948" s="53"/>
      <c r="H2948" s="53"/>
      <c r="I2948" s="34"/>
    </row>
    <row r="2949" spans="1:9">
      <c r="A2949" s="50"/>
      <c r="B2949" s="90"/>
      <c r="C2949" s="70"/>
      <c r="D2949" s="54"/>
      <c r="E2949" s="53"/>
      <c r="F2949" s="70"/>
      <c r="G2949" s="53"/>
      <c r="H2949" s="53"/>
      <c r="I2949" s="34"/>
    </row>
    <row r="2950" spans="1:9">
      <c r="A2950" s="50"/>
      <c r="B2950" s="90"/>
      <c r="C2950" s="70"/>
      <c r="D2950" s="54"/>
      <c r="E2950" s="53"/>
      <c r="F2950" s="70"/>
      <c r="G2950" s="53"/>
      <c r="H2950" s="53"/>
      <c r="I2950" s="34"/>
    </row>
    <row r="2951" spans="1:9">
      <c r="A2951" s="50"/>
      <c r="B2951" s="90"/>
      <c r="C2951" s="70"/>
      <c r="D2951" s="54"/>
      <c r="E2951" s="53"/>
      <c r="F2951" s="70"/>
      <c r="G2951" s="53"/>
      <c r="H2951" s="53"/>
      <c r="I2951" s="34"/>
    </row>
    <row r="2952" spans="1:9">
      <c r="A2952" s="50"/>
      <c r="B2952" s="90"/>
      <c r="C2952" s="70"/>
      <c r="D2952" s="54"/>
      <c r="E2952" s="53"/>
      <c r="F2952" s="70"/>
      <c r="G2952" s="53"/>
      <c r="H2952" s="53"/>
      <c r="I2952" s="34"/>
    </row>
    <row r="2953" spans="1:9">
      <c r="A2953" s="50"/>
      <c r="B2953" s="90"/>
      <c r="C2953" s="70"/>
      <c r="D2953" s="54"/>
      <c r="E2953" s="53"/>
      <c r="F2953" s="70"/>
      <c r="G2953" s="53"/>
      <c r="H2953" s="53"/>
      <c r="I2953" s="34"/>
    </row>
    <row r="2954" spans="1:9">
      <c r="A2954" s="50"/>
      <c r="B2954" s="90"/>
      <c r="C2954" s="70"/>
      <c r="D2954" s="54"/>
      <c r="E2954" s="53"/>
      <c r="F2954" s="70"/>
      <c r="G2954" s="53"/>
      <c r="H2954" s="53"/>
      <c r="I2954" s="34"/>
    </row>
    <row r="2955" spans="1:9">
      <c r="A2955" s="50"/>
      <c r="B2955" s="90"/>
      <c r="C2955" s="70"/>
      <c r="D2955" s="54"/>
      <c r="E2955" s="53"/>
      <c r="F2955" s="70"/>
      <c r="G2955" s="53"/>
      <c r="H2955" s="53"/>
      <c r="I2955" s="34"/>
    </row>
    <row r="2956" spans="1:9">
      <c r="A2956" s="50"/>
      <c r="B2956" s="90"/>
      <c r="C2956" s="70"/>
      <c r="D2956" s="54"/>
      <c r="E2956" s="53"/>
      <c r="F2956" s="70"/>
      <c r="G2956" s="53"/>
      <c r="H2956" s="53"/>
      <c r="I2956" s="34"/>
    </row>
    <row r="2957" spans="1:9">
      <c r="A2957" s="50"/>
      <c r="B2957" s="90"/>
      <c r="C2957" s="70"/>
      <c r="D2957" s="54"/>
      <c r="E2957" s="53"/>
      <c r="F2957" s="70"/>
      <c r="G2957" s="53"/>
      <c r="H2957" s="53"/>
      <c r="I2957" s="34"/>
    </row>
    <row r="2958" spans="1:9">
      <c r="A2958" s="50"/>
      <c r="B2958" s="90"/>
      <c r="C2958" s="70"/>
      <c r="D2958" s="54"/>
      <c r="E2958" s="53"/>
      <c r="F2958" s="70"/>
      <c r="G2958" s="53"/>
      <c r="H2958" s="53"/>
      <c r="I2958" s="34"/>
    </row>
    <row r="2959" spans="1:9">
      <c r="A2959" s="50"/>
      <c r="B2959" s="90"/>
      <c r="C2959" s="70"/>
      <c r="D2959" s="54"/>
      <c r="E2959" s="53"/>
      <c r="F2959" s="70"/>
      <c r="G2959" s="53"/>
      <c r="H2959" s="53"/>
      <c r="I2959" s="34"/>
    </row>
    <row r="2960" spans="1:9">
      <c r="A2960" s="50"/>
      <c r="B2960" s="90"/>
      <c r="C2960" s="70"/>
      <c r="D2960" s="54"/>
      <c r="E2960" s="53"/>
      <c r="F2960" s="70"/>
      <c r="G2960" s="53"/>
      <c r="H2960" s="53"/>
      <c r="I2960" s="34"/>
    </row>
    <row r="2961" spans="1:9">
      <c r="A2961" s="50"/>
      <c r="B2961" s="90"/>
      <c r="C2961" s="70"/>
      <c r="D2961" s="54"/>
      <c r="E2961" s="53"/>
      <c r="F2961" s="70"/>
      <c r="G2961" s="53"/>
      <c r="H2961" s="53"/>
      <c r="I2961" s="34"/>
    </row>
    <row r="2962" spans="1:9">
      <c r="A2962" s="50"/>
      <c r="B2962" s="90"/>
      <c r="C2962" s="70"/>
      <c r="D2962" s="54"/>
      <c r="E2962" s="53"/>
      <c r="F2962" s="70"/>
      <c r="G2962" s="53"/>
      <c r="H2962" s="53"/>
      <c r="I2962" s="34"/>
    </row>
    <row r="2963" spans="1:9">
      <c r="A2963" s="50"/>
      <c r="B2963" s="90"/>
      <c r="C2963" s="70"/>
      <c r="D2963" s="54"/>
      <c r="E2963" s="53"/>
      <c r="F2963" s="70"/>
      <c r="G2963" s="53"/>
      <c r="H2963" s="53"/>
      <c r="I2963" s="34"/>
    </row>
    <row r="2964" spans="1:9">
      <c r="A2964" s="50"/>
      <c r="B2964" s="90"/>
      <c r="C2964" s="70"/>
      <c r="D2964" s="54"/>
      <c r="E2964" s="53"/>
      <c r="F2964" s="70"/>
      <c r="G2964" s="53"/>
      <c r="H2964" s="53"/>
      <c r="I2964" s="34"/>
    </row>
    <row r="2965" spans="1:9">
      <c r="A2965" s="50"/>
      <c r="B2965" s="90"/>
      <c r="C2965" s="70"/>
      <c r="D2965" s="54"/>
      <c r="E2965" s="53"/>
      <c r="F2965" s="70"/>
      <c r="G2965" s="53"/>
      <c r="H2965" s="53"/>
      <c r="I2965" s="34"/>
    </row>
    <row r="2966" spans="1:9">
      <c r="A2966" s="50"/>
      <c r="B2966" s="90"/>
      <c r="C2966" s="70"/>
      <c r="D2966" s="54"/>
      <c r="E2966" s="53"/>
      <c r="F2966" s="70"/>
      <c r="G2966" s="53"/>
      <c r="H2966" s="53"/>
      <c r="I2966" s="34"/>
    </row>
    <row r="2967" spans="1:9">
      <c r="A2967" s="50"/>
      <c r="B2967" s="90"/>
      <c r="C2967" s="70"/>
      <c r="D2967" s="54"/>
      <c r="E2967" s="53"/>
      <c r="F2967" s="70"/>
      <c r="G2967" s="53"/>
      <c r="H2967" s="53"/>
      <c r="I2967" s="34"/>
    </row>
    <row r="2968" spans="1:9">
      <c r="A2968" s="50"/>
      <c r="B2968" s="90"/>
      <c r="C2968" s="70"/>
      <c r="D2968" s="54"/>
      <c r="E2968" s="53"/>
      <c r="F2968" s="70"/>
      <c r="G2968" s="53"/>
      <c r="H2968" s="53"/>
      <c r="I2968" s="34"/>
    </row>
    <row r="2969" spans="1:9">
      <c r="A2969" s="145"/>
      <c r="B2969" s="144"/>
      <c r="C2969" s="171"/>
      <c r="D2969" s="172"/>
      <c r="E2969" s="84"/>
      <c r="F2969" s="171"/>
      <c r="G2969" s="84"/>
      <c r="H2969" s="84"/>
      <c r="I2969" s="34"/>
    </row>
    <row r="2970" spans="1:9">
      <c r="A2970" s="50"/>
      <c r="B2970" s="90"/>
      <c r="C2970" s="70"/>
      <c r="D2970" s="54"/>
      <c r="E2970" s="53"/>
      <c r="F2970" s="70"/>
      <c r="G2970" s="53"/>
      <c r="H2970" s="53"/>
      <c r="I2970" s="34"/>
    </row>
    <row r="2971" spans="1:9">
      <c r="A2971" s="50"/>
      <c r="B2971" s="90"/>
      <c r="C2971" s="70"/>
      <c r="D2971" s="54"/>
      <c r="E2971" s="53"/>
      <c r="F2971" s="70"/>
      <c r="G2971" s="53"/>
      <c r="H2971" s="53"/>
      <c r="I2971" s="34"/>
    </row>
    <row r="2972" spans="1:9">
      <c r="A2972" s="50"/>
      <c r="B2972" s="90"/>
      <c r="C2972" s="70"/>
      <c r="D2972" s="54"/>
      <c r="E2972" s="53"/>
      <c r="F2972" s="70"/>
      <c r="G2972" s="53"/>
      <c r="H2972" s="53"/>
      <c r="I2972" s="34"/>
    </row>
    <row r="2973" spans="1:9">
      <c r="A2973" s="50"/>
      <c r="B2973" s="90"/>
      <c r="C2973" s="70"/>
      <c r="D2973" s="54"/>
      <c r="E2973" s="53"/>
      <c r="F2973" s="70"/>
      <c r="G2973" s="53"/>
      <c r="H2973" s="53"/>
      <c r="I2973" s="34"/>
    </row>
    <row r="2974" spans="1:9">
      <c r="A2974" s="50"/>
      <c r="B2974" s="90"/>
      <c r="C2974" s="70"/>
      <c r="D2974" s="54"/>
      <c r="E2974" s="53"/>
      <c r="F2974" s="70"/>
      <c r="G2974" s="53"/>
      <c r="H2974" s="53"/>
      <c r="I2974" s="34"/>
    </row>
    <row r="2975" spans="1:9">
      <c r="A2975" s="50"/>
      <c r="B2975" s="90"/>
      <c r="C2975" s="70"/>
      <c r="D2975" s="54"/>
      <c r="E2975" s="53"/>
      <c r="F2975" s="70"/>
      <c r="G2975" s="53"/>
      <c r="H2975" s="53"/>
      <c r="I2975" s="34"/>
    </row>
    <row r="2976" spans="1:9">
      <c r="A2976" s="50"/>
      <c r="B2976" s="90"/>
      <c r="C2976" s="70"/>
      <c r="D2976" s="54"/>
      <c r="E2976" s="53"/>
      <c r="F2976" s="70"/>
      <c r="G2976" s="53"/>
      <c r="H2976" s="53"/>
      <c r="I2976" s="34"/>
    </row>
    <row r="2977" spans="1:9">
      <c r="A2977" s="50"/>
      <c r="B2977" s="90"/>
      <c r="C2977" s="70"/>
      <c r="D2977" s="54"/>
      <c r="E2977" s="53"/>
      <c r="F2977" s="70"/>
      <c r="G2977" s="53"/>
      <c r="H2977" s="53"/>
      <c r="I2977" s="34"/>
    </row>
    <row r="2978" spans="1:9">
      <c r="A2978" s="50"/>
      <c r="B2978" s="90"/>
      <c r="C2978" s="70"/>
      <c r="D2978" s="54"/>
      <c r="E2978" s="53"/>
      <c r="F2978" s="70"/>
      <c r="G2978" s="53"/>
      <c r="H2978" s="53"/>
      <c r="I2978" s="34"/>
    </row>
    <row r="2979" spans="1:9">
      <c r="A2979" s="50"/>
      <c r="B2979" s="90"/>
      <c r="C2979" s="70"/>
      <c r="D2979" s="54"/>
      <c r="E2979" s="53"/>
      <c r="F2979" s="70"/>
      <c r="G2979" s="53"/>
      <c r="H2979" s="53"/>
      <c r="I2979" s="34"/>
    </row>
    <row r="2980" spans="1:9">
      <c r="A2980" s="50"/>
      <c r="B2980" s="90"/>
      <c r="C2980" s="70"/>
      <c r="D2980" s="54"/>
      <c r="E2980" s="53"/>
      <c r="F2980" s="70"/>
      <c r="G2980" s="53"/>
      <c r="H2980" s="53"/>
      <c r="I2980" s="34"/>
    </row>
    <row r="2981" spans="1:9">
      <c r="A2981" s="50"/>
      <c r="B2981" s="90"/>
      <c r="C2981" s="70"/>
      <c r="D2981" s="54"/>
      <c r="E2981" s="53"/>
      <c r="F2981" s="70"/>
      <c r="G2981" s="53"/>
      <c r="H2981" s="53"/>
      <c r="I2981" s="34"/>
    </row>
    <row r="2982" spans="1:9">
      <c r="A2982" s="50"/>
      <c r="B2982" s="90"/>
      <c r="C2982" s="70"/>
      <c r="D2982" s="54"/>
      <c r="E2982" s="53"/>
      <c r="F2982" s="70"/>
      <c r="G2982" s="53"/>
      <c r="H2982" s="53"/>
      <c r="I2982" s="34"/>
    </row>
    <row r="2983" spans="1:9">
      <c r="A2983" s="50"/>
      <c r="B2983" s="90"/>
      <c r="C2983" s="70"/>
      <c r="D2983" s="54"/>
      <c r="E2983" s="53"/>
      <c r="F2983" s="70"/>
      <c r="G2983" s="53"/>
      <c r="H2983" s="53"/>
      <c r="I2983" s="34"/>
    </row>
    <row r="2984" spans="1:9">
      <c r="A2984" s="50"/>
      <c r="B2984" s="90"/>
      <c r="C2984" s="70"/>
      <c r="D2984" s="54"/>
      <c r="E2984" s="53"/>
      <c r="F2984" s="70"/>
      <c r="G2984" s="53"/>
      <c r="H2984" s="53"/>
      <c r="I2984" s="34"/>
    </row>
    <row r="2985" spans="1:9">
      <c r="A2985" s="50"/>
      <c r="B2985" s="90"/>
      <c r="C2985" s="70"/>
      <c r="D2985" s="54"/>
      <c r="E2985" s="53"/>
      <c r="F2985" s="70"/>
      <c r="G2985" s="53"/>
      <c r="H2985" s="53"/>
      <c r="I2985" s="34"/>
    </row>
    <row r="2986" spans="1:9">
      <c r="A2986" s="50"/>
      <c r="B2986" s="90"/>
      <c r="C2986" s="70"/>
      <c r="D2986" s="54"/>
      <c r="E2986" s="53"/>
      <c r="F2986" s="70"/>
      <c r="G2986" s="53"/>
      <c r="H2986" s="53"/>
      <c r="I2986" s="34"/>
    </row>
    <row r="2987" spans="1:9">
      <c r="A2987" s="50"/>
      <c r="B2987" s="90"/>
      <c r="C2987" s="70"/>
      <c r="D2987" s="54"/>
      <c r="E2987" s="53"/>
      <c r="F2987" s="70"/>
      <c r="G2987" s="53"/>
      <c r="H2987" s="53"/>
      <c r="I2987" s="34"/>
    </row>
    <row r="2988" spans="1:9">
      <c r="A2988" s="50"/>
      <c r="B2988" s="90"/>
      <c r="C2988" s="70"/>
      <c r="D2988" s="54"/>
      <c r="E2988" s="53"/>
      <c r="F2988" s="70"/>
      <c r="G2988" s="53"/>
      <c r="H2988" s="53"/>
      <c r="I2988" s="34"/>
    </row>
    <row r="2989" spans="1:9">
      <c r="A2989" s="50"/>
      <c r="B2989" s="90"/>
      <c r="C2989" s="70"/>
      <c r="D2989" s="54"/>
      <c r="E2989" s="53"/>
      <c r="F2989" s="70"/>
      <c r="G2989" s="53"/>
      <c r="H2989" s="53"/>
      <c r="I2989" s="34"/>
    </row>
    <row r="2990" spans="1:9">
      <c r="A2990" s="50"/>
      <c r="B2990" s="90"/>
      <c r="C2990" s="70"/>
      <c r="D2990" s="54"/>
      <c r="E2990" s="53"/>
      <c r="F2990" s="70"/>
      <c r="G2990" s="53"/>
      <c r="H2990" s="53"/>
      <c r="I2990" s="34"/>
    </row>
    <row r="2991" spans="1:9">
      <c r="A2991" s="50"/>
      <c r="B2991" s="90"/>
      <c r="C2991" s="70"/>
      <c r="D2991" s="54"/>
      <c r="E2991" s="53"/>
      <c r="F2991" s="70"/>
      <c r="G2991" s="53"/>
      <c r="H2991" s="53"/>
      <c r="I2991" s="34"/>
    </row>
    <row r="2992" spans="1:9">
      <c r="A2992" s="50"/>
      <c r="B2992" s="90"/>
      <c r="C2992" s="70"/>
      <c r="D2992" s="54"/>
      <c r="E2992" s="53"/>
      <c r="F2992" s="70"/>
      <c r="G2992" s="53"/>
      <c r="H2992" s="53"/>
      <c r="I2992" s="34"/>
    </row>
    <row r="2993" spans="1:9">
      <c r="A2993" s="50"/>
      <c r="B2993" s="90"/>
      <c r="C2993" s="70"/>
      <c r="D2993" s="54"/>
      <c r="E2993" s="53"/>
      <c r="F2993" s="70"/>
      <c r="G2993" s="53"/>
      <c r="H2993" s="53"/>
      <c r="I2993" s="34"/>
    </row>
    <row r="2994" spans="1:9">
      <c r="A2994" s="50"/>
      <c r="B2994" s="90"/>
      <c r="C2994" s="70"/>
      <c r="D2994" s="54"/>
      <c r="E2994" s="53"/>
      <c r="F2994" s="70"/>
      <c r="G2994" s="53"/>
      <c r="H2994" s="53"/>
      <c r="I2994" s="34"/>
    </row>
    <row r="2995" spans="1:9">
      <c r="A2995" s="50"/>
      <c r="B2995" s="90"/>
      <c r="C2995" s="70"/>
      <c r="D2995" s="54"/>
      <c r="E2995" s="53"/>
      <c r="F2995" s="70"/>
      <c r="G2995" s="53"/>
      <c r="H2995" s="53"/>
      <c r="I2995" s="34"/>
    </row>
    <row r="2996" spans="1:9">
      <c r="A2996" s="50"/>
      <c r="B2996" s="90"/>
      <c r="C2996" s="70"/>
      <c r="D2996" s="54"/>
      <c r="E2996" s="53"/>
      <c r="F2996" s="70"/>
      <c r="G2996" s="53"/>
      <c r="H2996" s="53"/>
      <c r="I2996" s="34"/>
    </row>
    <row r="2997" spans="1:9">
      <c r="A2997" s="50"/>
      <c r="B2997" s="90"/>
      <c r="C2997" s="70"/>
      <c r="D2997" s="54"/>
      <c r="E2997" s="53"/>
      <c r="F2997" s="70"/>
      <c r="G2997" s="53"/>
      <c r="H2997" s="53"/>
      <c r="I2997" s="34"/>
    </row>
    <row r="2998" spans="1:9">
      <c r="A2998" s="50"/>
      <c r="B2998" s="90"/>
      <c r="C2998" s="70"/>
      <c r="D2998" s="54"/>
      <c r="E2998" s="53"/>
      <c r="F2998" s="70"/>
      <c r="G2998" s="53"/>
      <c r="H2998" s="53"/>
      <c r="I2998" s="34"/>
    </row>
    <row r="2999" spans="1:9">
      <c r="A2999" s="50"/>
      <c r="B2999" s="90"/>
      <c r="C2999" s="70"/>
      <c r="D2999" s="54"/>
      <c r="E2999" s="53"/>
      <c r="F2999" s="70"/>
      <c r="G2999" s="53"/>
      <c r="H2999" s="53"/>
      <c r="I2999" s="34"/>
    </row>
    <row r="3000" spans="1:9">
      <c r="A3000" s="50"/>
      <c r="B3000" s="90"/>
      <c r="C3000" s="70"/>
      <c r="D3000" s="54"/>
      <c r="E3000" s="53"/>
      <c r="F3000" s="70"/>
      <c r="G3000" s="53"/>
      <c r="H3000" s="53"/>
      <c r="I3000" s="34"/>
    </row>
    <row r="3001" spans="1:9">
      <c r="A3001" s="50"/>
      <c r="B3001" s="90"/>
      <c r="C3001" s="70"/>
      <c r="D3001" s="54"/>
      <c r="E3001" s="53"/>
      <c r="F3001" s="70"/>
      <c r="G3001" s="53"/>
      <c r="H3001" s="53"/>
      <c r="I3001" s="34"/>
    </row>
    <row r="3002" spans="1:9">
      <c r="A3002" s="50"/>
      <c r="B3002" s="90"/>
      <c r="C3002" s="70"/>
      <c r="D3002" s="54"/>
      <c r="E3002" s="53"/>
      <c r="F3002" s="70"/>
      <c r="G3002" s="53"/>
      <c r="H3002" s="53"/>
      <c r="I3002" s="34"/>
    </row>
    <row r="3003" spans="1:9">
      <c r="A3003" s="50"/>
      <c r="B3003" s="90"/>
      <c r="C3003" s="70"/>
      <c r="D3003" s="54"/>
      <c r="E3003" s="53"/>
      <c r="F3003" s="70"/>
      <c r="G3003" s="53"/>
      <c r="H3003" s="53"/>
      <c r="I3003" s="34"/>
    </row>
    <row r="3004" spans="1:9">
      <c r="A3004" s="50"/>
      <c r="B3004" s="90"/>
      <c r="C3004" s="70"/>
      <c r="D3004" s="54"/>
      <c r="E3004" s="53"/>
      <c r="F3004" s="70"/>
      <c r="G3004" s="53"/>
      <c r="H3004" s="53"/>
      <c r="I3004" s="34"/>
    </row>
    <row r="3005" spans="1:9">
      <c r="A3005" s="50"/>
      <c r="B3005" s="90"/>
      <c r="C3005" s="70"/>
      <c r="D3005" s="54"/>
      <c r="E3005" s="53"/>
      <c r="F3005" s="70"/>
      <c r="G3005" s="53"/>
      <c r="H3005" s="53"/>
      <c r="I3005" s="34"/>
    </row>
    <row r="3006" spans="1:9">
      <c r="A3006" s="50"/>
      <c r="B3006" s="90"/>
      <c r="C3006" s="70"/>
      <c r="D3006" s="54"/>
      <c r="E3006" s="53"/>
      <c r="F3006" s="70"/>
      <c r="G3006" s="53"/>
      <c r="H3006" s="53"/>
      <c r="I3006" s="34"/>
    </row>
    <row r="3007" spans="1:9">
      <c r="A3007" s="50"/>
      <c r="B3007" s="90"/>
      <c r="C3007" s="70"/>
      <c r="D3007" s="54"/>
      <c r="E3007" s="53"/>
      <c r="F3007" s="70"/>
      <c r="G3007" s="53"/>
      <c r="H3007" s="53"/>
      <c r="I3007" s="34"/>
    </row>
    <row r="3008" spans="1:9">
      <c r="A3008" s="50"/>
      <c r="B3008" s="90"/>
      <c r="C3008" s="70"/>
      <c r="D3008" s="54"/>
      <c r="E3008" s="53"/>
      <c r="F3008" s="70"/>
      <c r="G3008" s="53"/>
      <c r="H3008" s="53"/>
      <c r="I3008" s="34"/>
    </row>
    <row r="3009" spans="1:9">
      <c r="A3009" s="50"/>
      <c r="B3009" s="90"/>
      <c r="C3009" s="70"/>
      <c r="D3009" s="54"/>
      <c r="E3009" s="53"/>
      <c r="F3009" s="70"/>
      <c r="G3009" s="53"/>
      <c r="H3009" s="53"/>
      <c r="I3009" s="34"/>
    </row>
    <row r="3010" spans="1:9">
      <c r="A3010" s="50"/>
      <c r="B3010" s="90"/>
      <c r="C3010" s="70"/>
      <c r="D3010" s="54"/>
      <c r="E3010" s="53"/>
      <c r="F3010" s="70"/>
      <c r="G3010" s="53"/>
      <c r="H3010" s="53"/>
      <c r="I3010" s="34"/>
    </row>
    <row r="3011" spans="1:9">
      <c r="A3011" s="50"/>
      <c r="B3011" s="90"/>
      <c r="C3011" s="70"/>
      <c r="D3011" s="54"/>
      <c r="E3011" s="53"/>
      <c r="F3011" s="70"/>
      <c r="G3011" s="53"/>
      <c r="H3011" s="53"/>
      <c r="I3011" s="34"/>
    </row>
    <row r="3012" spans="1:9">
      <c r="A3012" s="50"/>
      <c r="B3012" s="90"/>
      <c r="C3012" s="70"/>
      <c r="D3012" s="54"/>
      <c r="E3012" s="53"/>
      <c r="F3012" s="70"/>
      <c r="G3012" s="53"/>
      <c r="H3012" s="53"/>
      <c r="I3012" s="34"/>
    </row>
    <row r="3013" spans="1:9">
      <c r="A3013" s="50"/>
      <c r="B3013" s="90"/>
      <c r="C3013" s="70"/>
      <c r="D3013" s="54"/>
      <c r="E3013" s="53"/>
      <c r="F3013" s="70"/>
      <c r="G3013" s="53"/>
      <c r="H3013" s="53"/>
      <c r="I3013" s="34"/>
    </row>
    <row r="3014" spans="1:9">
      <c r="A3014" s="50"/>
      <c r="B3014" s="90"/>
      <c r="C3014" s="70"/>
      <c r="D3014" s="54"/>
      <c r="E3014" s="53"/>
      <c r="F3014" s="70"/>
      <c r="G3014" s="53"/>
      <c r="H3014" s="53"/>
      <c r="I3014" s="34"/>
    </row>
    <row r="3015" spans="1:9">
      <c r="A3015" s="50"/>
      <c r="B3015" s="90"/>
      <c r="C3015" s="70"/>
      <c r="D3015" s="54"/>
      <c r="E3015" s="53"/>
      <c r="F3015" s="70"/>
      <c r="G3015" s="53"/>
      <c r="H3015" s="53"/>
      <c r="I3015" s="34"/>
    </row>
    <row r="3016" spans="1:9">
      <c r="A3016" s="50"/>
      <c r="B3016" s="90"/>
      <c r="C3016" s="70"/>
      <c r="D3016" s="54"/>
      <c r="E3016" s="53"/>
      <c r="F3016" s="70"/>
      <c r="G3016" s="53"/>
      <c r="H3016" s="53"/>
      <c r="I3016" s="34"/>
    </row>
    <row r="3017" spans="1:9">
      <c r="A3017" s="50"/>
      <c r="B3017" s="90"/>
      <c r="C3017" s="70"/>
      <c r="D3017" s="54"/>
      <c r="E3017" s="53"/>
      <c r="F3017" s="70"/>
      <c r="G3017" s="53"/>
      <c r="H3017" s="53"/>
      <c r="I3017" s="34"/>
    </row>
    <row r="3018" spans="1:9">
      <c r="A3018" s="50"/>
      <c r="B3018" s="90"/>
      <c r="C3018" s="70"/>
      <c r="D3018" s="54"/>
      <c r="E3018" s="53"/>
      <c r="F3018" s="70"/>
      <c r="G3018" s="53"/>
      <c r="H3018" s="53"/>
      <c r="I3018" s="34"/>
    </row>
    <row r="3019" spans="1:9">
      <c r="A3019" s="50"/>
      <c r="B3019" s="90"/>
      <c r="C3019" s="70"/>
      <c r="D3019" s="54"/>
      <c r="E3019" s="53"/>
      <c r="F3019" s="70"/>
      <c r="G3019" s="53"/>
      <c r="H3019" s="53"/>
      <c r="I3019" s="34"/>
    </row>
    <row r="3020" spans="1:9">
      <c r="A3020" s="50"/>
      <c r="B3020" s="90"/>
      <c r="C3020" s="70"/>
      <c r="D3020" s="54"/>
      <c r="E3020" s="53"/>
      <c r="F3020" s="70"/>
      <c r="G3020" s="53"/>
      <c r="H3020" s="53"/>
      <c r="I3020" s="34"/>
    </row>
    <row r="3021" spans="1:9">
      <c r="A3021" s="50"/>
      <c r="B3021" s="90"/>
      <c r="C3021" s="70"/>
      <c r="D3021" s="54"/>
      <c r="E3021" s="80"/>
      <c r="F3021" s="70"/>
      <c r="G3021" s="80"/>
      <c r="H3021" s="80"/>
      <c r="I3021" s="34"/>
    </row>
    <row r="3022" spans="1:9">
      <c r="A3022" s="50"/>
      <c r="B3022" s="90"/>
      <c r="C3022" s="70"/>
      <c r="D3022" s="54"/>
      <c r="E3022" s="53"/>
      <c r="F3022" s="70"/>
      <c r="G3022" s="53"/>
      <c r="H3022" s="53"/>
      <c r="I3022" s="34"/>
    </row>
    <row r="3023" spans="1:9">
      <c r="A3023" s="50"/>
      <c r="B3023" s="90"/>
      <c r="C3023" s="70"/>
      <c r="D3023" s="54"/>
      <c r="E3023" s="53"/>
      <c r="F3023" s="70"/>
      <c r="G3023" s="53"/>
      <c r="H3023" s="53"/>
      <c r="I3023" s="34"/>
    </row>
    <row r="3024" spans="1:9">
      <c r="A3024" s="50"/>
      <c r="B3024" s="90"/>
      <c r="C3024" s="70"/>
      <c r="D3024" s="54"/>
      <c r="E3024" s="53"/>
      <c r="F3024" s="70"/>
      <c r="G3024" s="53"/>
      <c r="H3024" s="53"/>
      <c r="I3024" s="34"/>
    </row>
    <row r="3025" spans="1:9">
      <c r="A3025" s="50"/>
      <c r="B3025" s="90"/>
      <c r="C3025" s="70"/>
      <c r="D3025" s="54"/>
      <c r="E3025" s="53"/>
      <c r="F3025" s="70"/>
      <c r="G3025" s="53"/>
      <c r="H3025" s="53"/>
      <c r="I3025" s="34"/>
    </row>
    <row r="3026" spans="1:9">
      <c r="A3026" s="50"/>
      <c r="B3026" s="90"/>
      <c r="C3026" s="70"/>
      <c r="D3026" s="54"/>
      <c r="E3026" s="53"/>
      <c r="F3026" s="70"/>
      <c r="G3026" s="53"/>
      <c r="H3026" s="53"/>
      <c r="I3026" s="34"/>
    </row>
    <row r="3027" spans="1:9">
      <c r="A3027" s="50"/>
      <c r="B3027" s="90"/>
      <c r="C3027" s="70"/>
      <c r="D3027" s="54"/>
      <c r="E3027" s="53"/>
      <c r="F3027" s="70"/>
      <c r="G3027" s="53"/>
      <c r="H3027" s="53"/>
      <c r="I3027" s="34"/>
    </row>
    <row r="3028" spans="1:9">
      <c r="A3028" s="50"/>
      <c r="B3028" s="90"/>
      <c r="C3028" s="70"/>
      <c r="D3028" s="54"/>
      <c r="E3028" s="53"/>
      <c r="F3028" s="70"/>
      <c r="G3028" s="53"/>
      <c r="H3028" s="53"/>
      <c r="I3028" s="34"/>
    </row>
    <row r="3029" spans="1:9">
      <c r="A3029" s="50"/>
      <c r="B3029" s="90"/>
      <c r="C3029" s="70"/>
      <c r="D3029" s="54"/>
      <c r="E3029" s="53"/>
      <c r="F3029" s="70"/>
      <c r="G3029" s="53"/>
      <c r="H3029" s="53"/>
      <c r="I3029" s="34"/>
    </row>
    <row r="3030" spans="1:9">
      <c r="A3030" s="50"/>
      <c r="B3030" s="90"/>
      <c r="C3030" s="70"/>
      <c r="D3030" s="54"/>
      <c r="E3030" s="53"/>
      <c r="F3030" s="70"/>
      <c r="G3030" s="53"/>
      <c r="H3030" s="53"/>
      <c r="I3030" s="34"/>
    </row>
    <row r="3031" spans="1:9">
      <c r="A3031" s="50"/>
      <c r="B3031" s="90"/>
      <c r="C3031" s="70"/>
      <c r="D3031" s="54"/>
      <c r="E3031" s="53"/>
      <c r="F3031" s="70"/>
      <c r="G3031" s="53"/>
      <c r="H3031" s="53"/>
      <c r="I3031" s="34"/>
    </row>
    <row r="3032" spans="1:9">
      <c r="A3032" s="50"/>
      <c r="B3032" s="90"/>
      <c r="C3032" s="70"/>
      <c r="D3032" s="54"/>
      <c r="E3032" s="53"/>
      <c r="F3032" s="70"/>
      <c r="G3032" s="53"/>
      <c r="H3032" s="53"/>
      <c r="I3032" s="34"/>
    </row>
    <row r="3033" spans="1:9">
      <c r="A3033" s="50"/>
      <c r="B3033" s="90"/>
      <c r="C3033" s="70"/>
      <c r="D3033" s="54"/>
      <c r="E3033" s="53"/>
      <c r="F3033" s="70"/>
      <c r="G3033" s="53"/>
      <c r="H3033" s="53"/>
      <c r="I3033" s="34"/>
    </row>
    <row r="3034" spans="1:9">
      <c r="A3034" s="50"/>
      <c r="B3034" s="90"/>
      <c r="C3034" s="70"/>
      <c r="D3034" s="54"/>
      <c r="E3034" s="53"/>
      <c r="F3034" s="70"/>
      <c r="G3034" s="53"/>
      <c r="H3034" s="53"/>
      <c r="I3034" s="34"/>
    </row>
    <row r="3035" spans="1:9">
      <c r="A3035" s="50"/>
      <c r="B3035" s="90"/>
      <c r="C3035" s="70"/>
      <c r="D3035" s="54"/>
      <c r="E3035" s="53"/>
      <c r="F3035" s="70"/>
      <c r="G3035" s="53"/>
      <c r="H3035" s="53"/>
      <c r="I3035" s="34"/>
    </row>
    <row r="3036" spans="1:9">
      <c r="A3036" s="50"/>
      <c r="B3036" s="90"/>
      <c r="C3036" s="70"/>
      <c r="D3036" s="54"/>
      <c r="E3036" s="53"/>
      <c r="F3036" s="70"/>
      <c r="G3036" s="53"/>
      <c r="H3036" s="53"/>
      <c r="I3036" s="34"/>
    </row>
    <row r="3037" spans="1:9">
      <c r="A3037" s="50"/>
      <c r="B3037" s="90"/>
      <c r="C3037" s="70"/>
      <c r="D3037" s="54"/>
      <c r="E3037" s="53"/>
      <c r="F3037" s="70"/>
      <c r="G3037" s="53"/>
      <c r="H3037" s="53"/>
      <c r="I3037" s="34"/>
    </row>
    <row r="3038" spans="1:9">
      <c r="A3038" s="50"/>
      <c r="B3038" s="90"/>
      <c r="C3038" s="70"/>
      <c r="D3038" s="54"/>
      <c r="E3038" s="53"/>
      <c r="F3038" s="70"/>
      <c r="G3038" s="53"/>
      <c r="H3038" s="53"/>
      <c r="I3038" s="34"/>
    </row>
    <row r="3039" spans="1:9">
      <c r="A3039" s="50"/>
      <c r="B3039" s="90"/>
      <c r="C3039" s="70"/>
      <c r="D3039" s="54"/>
      <c r="E3039" s="53"/>
      <c r="F3039" s="70"/>
      <c r="G3039" s="53"/>
      <c r="H3039" s="53"/>
      <c r="I3039" s="34"/>
    </row>
    <row r="3040" spans="1:9">
      <c r="A3040" s="50"/>
      <c r="B3040" s="90"/>
      <c r="C3040" s="70"/>
      <c r="D3040" s="54"/>
      <c r="E3040" s="53"/>
      <c r="F3040" s="70"/>
      <c r="G3040" s="53"/>
      <c r="H3040" s="53"/>
      <c r="I3040" s="34"/>
    </row>
    <row r="3041" spans="1:9">
      <c r="A3041" s="50"/>
      <c r="B3041" s="90"/>
      <c r="C3041" s="70"/>
      <c r="D3041" s="54"/>
      <c r="E3041" s="53"/>
      <c r="F3041" s="70"/>
      <c r="G3041" s="53"/>
      <c r="H3041" s="53"/>
      <c r="I3041" s="34"/>
    </row>
    <row r="3042" spans="1:9">
      <c r="A3042" s="50"/>
      <c r="B3042" s="90"/>
      <c r="C3042" s="70"/>
      <c r="D3042" s="54"/>
      <c r="E3042" s="53"/>
      <c r="F3042" s="70"/>
      <c r="G3042" s="53"/>
      <c r="H3042" s="53"/>
      <c r="I3042" s="34"/>
    </row>
    <row r="3043" spans="1:9">
      <c r="A3043" s="50"/>
      <c r="B3043" s="90"/>
      <c r="C3043" s="70"/>
      <c r="D3043" s="54"/>
      <c r="E3043" s="53"/>
      <c r="F3043" s="70"/>
      <c r="G3043" s="53"/>
      <c r="H3043" s="53"/>
      <c r="I3043" s="34"/>
    </row>
    <row r="3044" spans="1:9">
      <c r="A3044" s="50"/>
      <c r="B3044" s="90"/>
      <c r="C3044" s="70"/>
      <c r="D3044" s="54"/>
      <c r="E3044" s="53"/>
      <c r="F3044" s="70"/>
      <c r="G3044" s="53"/>
      <c r="H3044" s="53"/>
      <c r="I3044" s="34"/>
    </row>
    <row r="3045" spans="1:9">
      <c r="A3045" s="50"/>
      <c r="B3045" s="90"/>
      <c r="C3045" s="70"/>
      <c r="D3045" s="54"/>
      <c r="E3045" s="53"/>
      <c r="F3045" s="70"/>
      <c r="G3045" s="53"/>
      <c r="H3045" s="53"/>
      <c r="I3045" s="34"/>
    </row>
    <row r="3046" spans="1:9">
      <c r="A3046" s="50"/>
      <c r="B3046" s="90"/>
      <c r="C3046" s="70"/>
      <c r="D3046" s="54"/>
      <c r="E3046" s="53"/>
      <c r="F3046" s="70"/>
      <c r="G3046" s="53"/>
      <c r="H3046" s="53"/>
      <c r="I3046" s="34"/>
    </row>
    <row r="3047" spans="1:9">
      <c r="A3047" s="50"/>
      <c r="B3047" s="90"/>
      <c r="C3047" s="70"/>
      <c r="D3047" s="54"/>
      <c r="E3047" s="53"/>
      <c r="F3047" s="70"/>
      <c r="G3047" s="53"/>
      <c r="H3047" s="53"/>
      <c r="I3047" s="34"/>
    </row>
    <row r="3048" spans="1:9">
      <c r="A3048" s="50"/>
      <c r="B3048" s="90"/>
      <c r="C3048" s="70"/>
      <c r="D3048" s="54"/>
      <c r="E3048" s="53"/>
      <c r="F3048" s="70"/>
      <c r="G3048" s="53"/>
      <c r="H3048" s="53"/>
      <c r="I3048" s="34"/>
    </row>
    <row r="3049" spans="1:9">
      <c r="A3049" s="50"/>
      <c r="B3049" s="90"/>
      <c r="C3049" s="70"/>
      <c r="D3049" s="54"/>
      <c r="E3049" s="53"/>
      <c r="F3049" s="70"/>
      <c r="G3049" s="53"/>
      <c r="H3049" s="53"/>
      <c r="I3049" s="34"/>
    </row>
    <row r="3050" spans="1:9">
      <c r="A3050" s="50"/>
      <c r="B3050" s="90"/>
      <c r="C3050" s="70"/>
      <c r="D3050" s="54"/>
      <c r="E3050" s="53"/>
      <c r="F3050" s="70"/>
      <c r="G3050" s="53"/>
      <c r="H3050" s="53"/>
      <c r="I3050" s="34"/>
    </row>
    <row r="3051" spans="1:9">
      <c r="A3051" s="50"/>
      <c r="B3051" s="90"/>
      <c r="C3051" s="70"/>
      <c r="D3051" s="54"/>
      <c r="E3051" s="53"/>
      <c r="F3051" s="70"/>
      <c r="G3051" s="53"/>
      <c r="H3051" s="53"/>
      <c r="I3051" s="34"/>
    </row>
    <row r="3052" spans="1:9">
      <c r="A3052" s="50"/>
      <c r="B3052" s="173"/>
      <c r="C3052" s="70"/>
      <c r="D3052" s="54"/>
      <c r="E3052" s="53"/>
      <c r="F3052" s="70"/>
      <c r="G3052" s="53"/>
      <c r="H3052" s="53"/>
      <c r="I3052" s="34"/>
    </row>
    <row r="3053" spans="1:9">
      <c r="A3053" s="50"/>
      <c r="B3053" s="173"/>
      <c r="C3053" s="70"/>
      <c r="D3053" s="54"/>
      <c r="E3053" s="53"/>
      <c r="F3053" s="70"/>
      <c r="G3053" s="53"/>
      <c r="H3053" s="53"/>
      <c r="I3053" s="34"/>
    </row>
    <row r="3054" spans="1:9">
      <c r="A3054" s="50"/>
      <c r="B3054" s="174"/>
      <c r="C3054" s="70"/>
      <c r="D3054" s="54"/>
      <c r="E3054" s="53"/>
      <c r="F3054" s="70"/>
      <c r="G3054" s="53"/>
      <c r="H3054" s="53"/>
      <c r="I3054" s="34"/>
    </row>
    <row r="3055" spans="1:9">
      <c r="A3055" s="50"/>
      <c r="B3055" s="90"/>
      <c r="C3055" s="70"/>
      <c r="D3055" s="54"/>
      <c r="E3055" s="53"/>
      <c r="F3055" s="70"/>
      <c r="G3055" s="53"/>
      <c r="H3055" s="53"/>
      <c r="I3055" s="34"/>
    </row>
    <row r="3056" spans="1:9">
      <c r="A3056" s="50"/>
      <c r="B3056" s="90"/>
      <c r="C3056" s="70"/>
      <c r="D3056" s="54"/>
      <c r="E3056" s="53"/>
      <c r="F3056" s="70"/>
      <c r="G3056" s="53"/>
      <c r="H3056" s="53"/>
      <c r="I3056" s="34"/>
    </row>
    <row r="3057" spans="1:9">
      <c r="A3057" s="50"/>
      <c r="B3057" s="90"/>
      <c r="C3057" s="70"/>
      <c r="D3057" s="54"/>
      <c r="E3057" s="53"/>
      <c r="F3057" s="70"/>
      <c r="G3057" s="53"/>
      <c r="H3057" s="53"/>
      <c r="I3057" s="34"/>
    </row>
    <row r="3058" spans="1:9">
      <c r="A3058" s="50"/>
      <c r="B3058" s="90"/>
      <c r="C3058" s="70"/>
      <c r="D3058" s="54"/>
      <c r="E3058" s="53"/>
      <c r="F3058" s="70"/>
      <c r="G3058" s="53"/>
      <c r="H3058" s="53"/>
      <c r="I3058" s="34"/>
    </row>
    <row r="3059" spans="1:9">
      <c r="A3059" s="50"/>
      <c r="B3059" s="90"/>
      <c r="C3059" s="70"/>
      <c r="D3059" s="54"/>
      <c r="E3059" s="53"/>
      <c r="F3059" s="70"/>
      <c r="G3059" s="53"/>
      <c r="H3059" s="53"/>
      <c r="I3059" s="34"/>
    </row>
    <row r="3060" spans="1:9">
      <c r="A3060" s="50"/>
      <c r="B3060" s="90"/>
      <c r="C3060" s="70"/>
      <c r="D3060" s="54"/>
      <c r="E3060" s="53"/>
      <c r="F3060" s="70"/>
      <c r="G3060" s="53"/>
      <c r="H3060" s="53"/>
      <c r="I3060" s="34"/>
    </row>
    <row r="3061" spans="1:9">
      <c r="A3061" s="50"/>
      <c r="B3061" s="90"/>
      <c r="C3061" s="70"/>
      <c r="D3061" s="54"/>
      <c r="E3061" s="53"/>
      <c r="F3061" s="70"/>
      <c r="G3061" s="53"/>
      <c r="H3061" s="53"/>
      <c r="I3061" s="34"/>
    </row>
    <row r="3062" spans="1:9">
      <c r="A3062" s="50"/>
      <c r="B3062" s="90"/>
      <c r="C3062" s="70"/>
      <c r="D3062" s="54"/>
      <c r="E3062" s="53"/>
      <c r="F3062" s="70"/>
      <c r="G3062" s="53"/>
      <c r="H3062" s="53"/>
      <c r="I3062" s="34"/>
    </row>
    <row r="3063" spans="1:9">
      <c r="A3063" s="50"/>
      <c r="B3063" s="90"/>
      <c r="C3063" s="70"/>
      <c r="D3063" s="54"/>
      <c r="E3063" s="53"/>
      <c r="F3063" s="70"/>
      <c r="G3063" s="53"/>
      <c r="H3063" s="53"/>
      <c r="I3063" s="34"/>
    </row>
    <row r="3064" spans="1:9">
      <c r="A3064" s="50"/>
      <c r="B3064" s="90"/>
      <c r="C3064" s="70"/>
      <c r="D3064" s="54"/>
      <c r="E3064" s="53"/>
      <c r="F3064" s="70"/>
      <c r="G3064" s="53"/>
      <c r="H3064" s="53"/>
      <c r="I3064" s="34"/>
    </row>
    <row r="3065" spans="1:9">
      <c r="A3065" s="50"/>
      <c r="B3065" s="90"/>
      <c r="C3065" s="70"/>
      <c r="D3065" s="54"/>
      <c r="E3065" s="53"/>
      <c r="F3065" s="70"/>
      <c r="G3065" s="53"/>
      <c r="H3065" s="53"/>
      <c r="I3065" s="34"/>
    </row>
    <row r="3066" spans="1:9">
      <c r="A3066" s="50"/>
      <c r="B3066" s="90"/>
      <c r="C3066" s="70"/>
      <c r="D3066" s="54"/>
      <c r="E3066" s="53"/>
      <c r="F3066" s="70"/>
      <c r="G3066" s="53"/>
      <c r="H3066" s="53"/>
      <c r="I3066" s="34"/>
    </row>
    <row r="3067" spans="1:9">
      <c r="A3067" s="50"/>
      <c r="B3067" s="90"/>
      <c r="C3067" s="70"/>
      <c r="D3067" s="54"/>
      <c r="E3067" s="53"/>
      <c r="F3067" s="70"/>
      <c r="G3067" s="53"/>
      <c r="H3067" s="53"/>
      <c r="I3067" s="34"/>
    </row>
    <row r="3068" spans="1:9">
      <c r="A3068" s="50"/>
      <c r="B3068" s="90"/>
      <c r="C3068" s="70"/>
      <c r="D3068" s="54"/>
      <c r="E3068" s="53"/>
      <c r="F3068" s="70"/>
      <c r="G3068" s="53"/>
      <c r="H3068" s="53"/>
      <c r="I3068" s="34"/>
    </row>
    <row r="3069" spans="1:9">
      <c r="A3069" s="50"/>
      <c r="B3069" s="90"/>
      <c r="C3069" s="70"/>
      <c r="D3069" s="54"/>
      <c r="E3069" s="53"/>
      <c r="F3069" s="70"/>
      <c r="G3069" s="53"/>
      <c r="H3069" s="53"/>
      <c r="I3069" s="34"/>
    </row>
    <row r="3070" spans="1:9">
      <c r="A3070" s="50"/>
      <c r="B3070" s="90"/>
      <c r="C3070" s="70"/>
      <c r="D3070" s="54"/>
      <c r="E3070" s="53"/>
      <c r="F3070" s="70"/>
      <c r="G3070" s="53"/>
      <c r="H3070" s="53"/>
      <c r="I3070" s="34"/>
    </row>
    <row r="3071" spans="1:9">
      <c r="A3071" s="50"/>
      <c r="B3071" s="90"/>
      <c r="C3071" s="70"/>
      <c r="D3071" s="54"/>
      <c r="E3071" s="53"/>
      <c r="F3071" s="70"/>
      <c r="G3071" s="53"/>
      <c r="H3071" s="53"/>
      <c r="I3071" s="34"/>
    </row>
    <row r="3072" spans="1:9">
      <c r="A3072" s="50"/>
      <c r="B3072" s="90"/>
      <c r="C3072" s="70"/>
      <c r="D3072" s="54"/>
      <c r="E3072" s="53"/>
      <c r="F3072" s="70"/>
      <c r="G3072" s="53"/>
      <c r="H3072" s="53"/>
      <c r="I3072" s="34"/>
    </row>
    <row r="3073" spans="1:9">
      <c r="A3073" s="50"/>
      <c r="B3073" s="90"/>
      <c r="C3073" s="70"/>
      <c r="D3073" s="54"/>
      <c r="E3073" s="53"/>
      <c r="F3073" s="70"/>
      <c r="G3073" s="53"/>
      <c r="H3073" s="53"/>
      <c r="I3073" s="34"/>
    </row>
    <row r="3074" spans="1:9">
      <c r="A3074" s="50"/>
      <c r="B3074" s="90"/>
      <c r="C3074" s="70"/>
      <c r="D3074" s="54"/>
      <c r="E3074" s="53"/>
      <c r="F3074" s="70"/>
      <c r="G3074" s="53"/>
      <c r="H3074" s="53"/>
      <c r="I3074" s="34"/>
    </row>
    <row r="3075" spans="1:9">
      <c r="A3075" s="50"/>
      <c r="B3075" s="90"/>
      <c r="C3075" s="70"/>
      <c r="D3075" s="54"/>
      <c r="E3075" s="53"/>
      <c r="F3075" s="70"/>
      <c r="G3075" s="53"/>
      <c r="H3075" s="53"/>
      <c r="I3075" s="34"/>
    </row>
    <row r="3076" spans="1:9">
      <c r="A3076" s="50"/>
      <c r="B3076" s="90"/>
      <c r="C3076" s="70"/>
      <c r="D3076" s="54"/>
      <c r="E3076" s="53"/>
      <c r="F3076" s="70"/>
      <c r="G3076" s="53"/>
      <c r="H3076" s="53"/>
      <c r="I3076" s="34"/>
    </row>
    <row r="3077" spans="1:9">
      <c r="A3077" s="50"/>
      <c r="B3077" s="90"/>
      <c r="C3077" s="70"/>
      <c r="D3077" s="54"/>
      <c r="E3077" s="53"/>
      <c r="F3077" s="70"/>
      <c r="G3077" s="53"/>
      <c r="H3077" s="53"/>
      <c r="I3077" s="34"/>
    </row>
    <row r="3078" spans="1:9">
      <c r="A3078" s="50"/>
      <c r="B3078" s="90"/>
      <c r="C3078" s="70"/>
      <c r="D3078" s="54"/>
      <c r="E3078" s="53"/>
      <c r="F3078" s="70"/>
      <c r="G3078" s="53"/>
      <c r="H3078" s="53"/>
      <c r="I3078" s="34"/>
    </row>
    <row r="3079" spans="1:9">
      <c r="A3079" s="50"/>
      <c r="B3079" s="90"/>
      <c r="C3079" s="70"/>
      <c r="D3079" s="54"/>
      <c r="E3079" s="53"/>
      <c r="F3079" s="70"/>
      <c r="G3079" s="53"/>
      <c r="H3079" s="53"/>
      <c r="I3079" s="34"/>
    </row>
    <row r="3080" spans="1:9">
      <c r="A3080" s="50"/>
      <c r="B3080" s="90"/>
      <c r="C3080" s="70"/>
      <c r="D3080" s="54"/>
      <c r="E3080" s="53"/>
      <c r="F3080" s="70"/>
      <c r="G3080" s="53"/>
      <c r="H3080" s="53"/>
      <c r="I3080" s="34"/>
    </row>
    <row r="3081" spans="1:9">
      <c r="A3081" s="50"/>
      <c r="B3081" s="90"/>
      <c r="C3081" s="70"/>
      <c r="D3081" s="54"/>
      <c r="E3081" s="53"/>
      <c r="F3081" s="70"/>
      <c r="G3081" s="53"/>
      <c r="H3081" s="53"/>
      <c r="I3081" s="34"/>
    </row>
    <row r="3082" spans="1:9">
      <c r="A3082" s="50"/>
      <c r="B3082" s="90"/>
      <c r="C3082" s="70"/>
      <c r="D3082" s="54"/>
      <c r="E3082" s="53"/>
      <c r="F3082" s="70"/>
      <c r="G3082" s="53"/>
      <c r="H3082" s="53"/>
      <c r="I3082" s="34"/>
    </row>
    <row r="3083" spans="1:9">
      <c r="A3083" s="50"/>
      <c r="B3083" s="90"/>
      <c r="C3083" s="70"/>
      <c r="D3083" s="54"/>
      <c r="E3083" s="53"/>
      <c r="F3083" s="70"/>
      <c r="G3083" s="53"/>
      <c r="H3083" s="53"/>
      <c r="I3083" s="34"/>
    </row>
    <row r="3084" spans="1:9">
      <c r="A3084" s="50"/>
      <c r="B3084" s="90"/>
      <c r="C3084" s="70"/>
      <c r="D3084" s="54"/>
      <c r="E3084" s="53"/>
      <c r="F3084" s="70"/>
      <c r="G3084" s="53"/>
      <c r="H3084" s="53"/>
      <c r="I3084" s="34"/>
    </row>
    <row r="3085" spans="1:9">
      <c r="A3085" s="50"/>
      <c r="B3085" s="90"/>
      <c r="C3085" s="70"/>
      <c r="D3085" s="54"/>
      <c r="E3085" s="53"/>
      <c r="F3085" s="70"/>
      <c r="G3085" s="53"/>
      <c r="H3085" s="53"/>
      <c r="I3085" s="34"/>
    </row>
    <row r="3086" spans="1:9">
      <c r="A3086" s="135"/>
      <c r="B3086" s="90"/>
      <c r="C3086" s="70"/>
      <c r="D3086" s="54"/>
      <c r="E3086" s="53"/>
      <c r="F3086" s="70"/>
      <c r="G3086" s="53"/>
      <c r="H3086" s="53"/>
      <c r="I3086" s="34"/>
    </row>
    <row r="3087" spans="1:9">
      <c r="A3087" s="50"/>
      <c r="B3087" s="90"/>
      <c r="C3087" s="70"/>
      <c r="D3087" s="54"/>
      <c r="E3087" s="53"/>
      <c r="F3087" s="70"/>
      <c r="G3087" s="53"/>
      <c r="H3087" s="53"/>
      <c r="I3087" s="34"/>
    </row>
    <row r="3088" spans="1:9">
      <c r="A3088" s="50"/>
      <c r="B3088" s="90"/>
      <c r="C3088" s="70"/>
      <c r="D3088" s="54"/>
      <c r="E3088" s="53"/>
      <c r="F3088" s="70"/>
      <c r="G3088" s="53"/>
      <c r="H3088" s="53"/>
      <c r="I3088" s="34"/>
    </row>
    <row r="3089" spans="1:9">
      <c r="A3089" s="50"/>
      <c r="B3089" s="90"/>
      <c r="C3089" s="70"/>
      <c r="D3089" s="54"/>
      <c r="E3089" s="53"/>
      <c r="F3089" s="70"/>
      <c r="G3089" s="53"/>
      <c r="H3089" s="53"/>
      <c r="I3089" s="34"/>
    </row>
    <row r="3090" spans="1:9">
      <c r="A3090" s="50"/>
      <c r="B3090" s="90"/>
      <c r="C3090" s="70"/>
      <c r="D3090" s="54"/>
      <c r="E3090" s="53"/>
      <c r="F3090" s="70"/>
      <c r="G3090" s="53"/>
      <c r="H3090" s="53"/>
      <c r="I3090" s="34"/>
    </row>
    <row r="3091" spans="1:9">
      <c r="A3091" s="50"/>
      <c r="B3091" s="90"/>
      <c r="C3091" s="70"/>
      <c r="D3091" s="54"/>
      <c r="E3091" s="53"/>
      <c r="F3091" s="70"/>
      <c r="G3091" s="53"/>
      <c r="H3091" s="53"/>
      <c r="I3091" s="34"/>
    </row>
    <row r="3092" spans="1:9">
      <c r="A3092" s="50"/>
      <c r="B3092" s="90"/>
      <c r="C3092" s="70"/>
      <c r="D3092" s="54"/>
      <c r="E3092" s="53"/>
      <c r="F3092" s="70"/>
      <c r="G3092" s="53"/>
      <c r="H3092" s="53"/>
      <c r="I3092" s="34"/>
    </row>
    <row r="3093" spans="1:9">
      <c r="A3093" s="50"/>
      <c r="B3093" s="90"/>
      <c r="C3093" s="70"/>
      <c r="D3093" s="54"/>
      <c r="E3093" s="53"/>
      <c r="F3093" s="70"/>
      <c r="G3093" s="53"/>
      <c r="H3093" s="53"/>
      <c r="I3093" s="34"/>
    </row>
    <row r="3094" spans="1:9">
      <c r="A3094" s="50"/>
      <c r="B3094" s="90"/>
      <c r="C3094" s="70"/>
      <c r="D3094" s="54"/>
      <c r="E3094" s="53"/>
      <c r="F3094" s="70"/>
      <c r="G3094" s="53"/>
      <c r="H3094" s="53"/>
      <c r="I3094" s="34"/>
    </row>
    <row r="3095" spans="1:9">
      <c r="A3095" s="50"/>
      <c r="B3095" s="90"/>
      <c r="C3095" s="70"/>
      <c r="D3095" s="54"/>
      <c r="E3095" s="53"/>
      <c r="F3095" s="70"/>
      <c r="G3095" s="53"/>
      <c r="H3095" s="53"/>
      <c r="I3095" s="34"/>
    </row>
    <row r="3096" spans="1:9">
      <c r="A3096" s="50"/>
      <c r="B3096" s="90"/>
      <c r="C3096" s="70"/>
      <c r="D3096" s="54"/>
      <c r="E3096" s="53"/>
      <c r="F3096" s="70"/>
      <c r="G3096" s="53"/>
      <c r="H3096" s="53"/>
      <c r="I3096" s="34"/>
    </row>
    <row r="3097" spans="1:9">
      <c r="A3097" s="50"/>
      <c r="B3097" s="90"/>
      <c r="C3097" s="70"/>
      <c r="D3097" s="54"/>
      <c r="E3097" s="53"/>
      <c r="F3097" s="70"/>
      <c r="G3097" s="53"/>
      <c r="H3097" s="53"/>
      <c r="I3097" s="34"/>
    </row>
    <row r="3098" spans="1:9">
      <c r="A3098" s="50"/>
      <c r="B3098" s="90"/>
      <c r="C3098" s="70"/>
      <c r="D3098" s="54"/>
      <c r="E3098" s="53"/>
      <c r="F3098" s="70"/>
      <c r="G3098" s="53"/>
      <c r="H3098" s="53"/>
      <c r="I3098" s="34"/>
    </row>
    <row r="3099" spans="1:9">
      <c r="A3099" s="50"/>
      <c r="B3099" s="90"/>
      <c r="C3099" s="70"/>
      <c r="D3099" s="54"/>
      <c r="E3099" s="53"/>
      <c r="F3099" s="70"/>
      <c r="G3099" s="53"/>
      <c r="H3099" s="53"/>
      <c r="I3099" s="34"/>
    </row>
    <row r="3100" spans="1:9">
      <c r="A3100" s="50"/>
      <c r="B3100" s="90"/>
      <c r="C3100" s="70"/>
      <c r="D3100" s="54"/>
      <c r="E3100" s="53"/>
      <c r="F3100" s="70"/>
      <c r="G3100" s="53"/>
      <c r="H3100" s="53"/>
      <c r="I3100" s="34"/>
    </row>
    <row r="3101" spans="1:9">
      <c r="A3101" s="50"/>
      <c r="B3101" s="90"/>
      <c r="C3101" s="70"/>
      <c r="D3101" s="54"/>
      <c r="E3101" s="53"/>
      <c r="F3101" s="70"/>
      <c r="G3101" s="53"/>
      <c r="H3101" s="53"/>
      <c r="I3101" s="34"/>
    </row>
    <row r="3102" spans="1:9">
      <c r="A3102" s="50"/>
      <c r="B3102" s="90"/>
      <c r="C3102" s="70"/>
      <c r="D3102" s="54"/>
      <c r="E3102" s="53"/>
      <c r="F3102" s="70"/>
      <c r="G3102" s="53"/>
      <c r="H3102" s="53"/>
      <c r="I3102" s="34"/>
    </row>
    <row r="3103" spans="1:9">
      <c r="A3103" s="50"/>
      <c r="B3103" s="90"/>
      <c r="C3103" s="70"/>
      <c r="D3103" s="54"/>
      <c r="E3103" s="53"/>
      <c r="F3103" s="70"/>
      <c r="G3103" s="53"/>
      <c r="H3103" s="53"/>
      <c r="I3103" s="34"/>
    </row>
    <row r="3104" spans="1:9">
      <c r="A3104" s="50"/>
      <c r="B3104" s="90"/>
      <c r="C3104" s="70"/>
      <c r="D3104" s="54"/>
      <c r="E3104" s="53"/>
      <c r="F3104" s="70"/>
      <c r="G3104" s="53"/>
      <c r="H3104" s="53"/>
      <c r="I3104" s="34"/>
    </row>
    <row r="3105" spans="1:9">
      <c r="A3105" s="50"/>
      <c r="B3105" s="90"/>
      <c r="C3105" s="70"/>
      <c r="D3105" s="54"/>
      <c r="E3105" s="53"/>
      <c r="F3105" s="70"/>
      <c r="G3105" s="53"/>
      <c r="H3105" s="53"/>
      <c r="I3105" s="34"/>
    </row>
    <row r="3106" spans="1:9">
      <c r="A3106" s="50"/>
      <c r="B3106" s="90"/>
      <c r="C3106" s="70"/>
      <c r="D3106" s="54"/>
      <c r="E3106" s="53"/>
      <c r="F3106" s="70"/>
      <c r="G3106" s="53"/>
      <c r="H3106" s="53"/>
      <c r="I3106" s="34"/>
    </row>
    <row r="3107" spans="1:9" ht="16.5">
      <c r="A3107" s="50"/>
      <c r="B3107" s="175"/>
      <c r="C3107" s="176"/>
      <c r="D3107" s="54"/>
      <c r="E3107" s="53"/>
      <c r="F3107" s="177"/>
      <c r="G3107" s="53"/>
      <c r="H3107" s="53"/>
      <c r="I3107" s="34"/>
    </row>
    <row r="3108" spans="1:9" ht="16.5">
      <c r="A3108" s="50"/>
      <c r="B3108" s="175"/>
      <c r="C3108" s="176"/>
      <c r="D3108" s="54"/>
      <c r="E3108" s="53"/>
      <c r="F3108" s="177"/>
      <c r="G3108" s="53"/>
      <c r="H3108" s="53"/>
      <c r="I3108" s="34"/>
    </row>
    <row r="3109" spans="1:9" ht="16.5">
      <c r="A3109" s="50"/>
      <c r="B3109" s="175"/>
      <c r="C3109" s="176"/>
      <c r="D3109" s="54"/>
      <c r="E3109" s="53"/>
      <c r="F3109" s="177"/>
      <c r="G3109" s="53"/>
      <c r="H3109" s="53"/>
      <c r="I3109" s="34"/>
    </row>
    <row r="3110" spans="1:9">
      <c r="A3110" s="50"/>
      <c r="B3110" s="90"/>
      <c r="C3110" s="70"/>
      <c r="D3110" s="54"/>
      <c r="E3110" s="53"/>
      <c r="F3110" s="70"/>
      <c r="G3110" s="53"/>
      <c r="H3110" s="53"/>
      <c r="I3110" s="34"/>
    </row>
    <row r="3111" spans="1:9">
      <c r="A3111" s="50"/>
      <c r="B3111" s="90"/>
      <c r="C3111" s="70"/>
      <c r="D3111" s="54"/>
      <c r="E3111" s="53"/>
      <c r="F3111" s="70"/>
      <c r="G3111" s="53"/>
      <c r="H3111" s="53"/>
      <c r="I3111" s="34"/>
    </row>
    <row r="3112" spans="1:9">
      <c r="A3112" s="50"/>
      <c r="B3112" s="90"/>
      <c r="C3112" s="70"/>
      <c r="D3112" s="54"/>
      <c r="E3112" s="53"/>
      <c r="F3112" s="70"/>
      <c r="G3112" s="53"/>
      <c r="H3112" s="53"/>
      <c r="I3112" s="34"/>
    </row>
    <row r="3113" spans="1:9">
      <c r="A3113" s="50"/>
      <c r="B3113" s="90"/>
      <c r="C3113" s="70"/>
      <c r="D3113" s="54"/>
      <c r="E3113" s="53"/>
      <c r="F3113" s="70"/>
      <c r="G3113" s="53"/>
      <c r="H3113" s="53"/>
      <c r="I3113" s="34"/>
    </row>
    <row r="3114" spans="1:9">
      <c r="A3114" s="50"/>
      <c r="B3114" s="90"/>
      <c r="C3114" s="70"/>
      <c r="D3114" s="54"/>
      <c r="E3114" s="53"/>
      <c r="F3114" s="70"/>
      <c r="G3114" s="53"/>
      <c r="H3114" s="53"/>
      <c r="I3114" s="34"/>
    </row>
    <row r="3115" spans="1:9">
      <c r="A3115" s="50"/>
      <c r="B3115" s="90"/>
      <c r="C3115" s="70"/>
      <c r="D3115" s="54"/>
      <c r="E3115" s="53"/>
      <c r="F3115" s="70"/>
      <c r="G3115" s="53"/>
      <c r="H3115" s="53"/>
      <c r="I3115" s="34"/>
    </row>
    <row r="3116" spans="1:9">
      <c r="A3116" s="50"/>
      <c r="B3116" s="90"/>
      <c r="C3116" s="70"/>
      <c r="D3116" s="54"/>
      <c r="E3116" s="53"/>
      <c r="F3116" s="70"/>
      <c r="G3116" s="53"/>
      <c r="H3116" s="53"/>
      <c r="I3116" s="34"/>
    </row>
    <row r="3117" spans="1:9">
      <c r="A3117" s="50"/>
      <c r="B3117" s="90"/>
      <c r="C3117" s="70"/>
      <c r="D3117" s="54"/>
      <c r="E3117" s="53"/>
      <c r="F3117" s="70"/>
      <c r="G3117" s="53"/>
      <c r="H3117" s="53"/>
      <c r="I3117" s="34"/>
    </row>
    <row r="3118" spans="1:9">
      <c r="A3118" s="50"/>
      <c r="B3118" s="90"/>
      <c r="C3118" s="70"/>
      <c r="D3118" s="54"/>
      <c r="E3118" s="53"/>
      <c r="F3118" s="70"/>
      <c r="G3118" s="53"/>
      <c r="H3118" s="53"/>
      <c r="I3118" s="34"/>
    </row>
    <row r="3119" spans="1:9">
      <c r="A3119" s="50"/>
      <c r="B3119" s="90"/>
      <c r="C3119" s="70"/>
      <c r="D3119" s="54"/>
      <c r="E3119" s="53"/>
      <c r="F3119" s="70"/>
      <c r="G3119" s="53"/>
      <c r="H3119" s="53"/>
      <c r="I3119" s="34"/>
    </row>
    <row r="3120" spans="1:9">
      <c r="A3120" s="50"/>
      <c r="B3120" s="90"/>
      <c r="C3120" s="70"/>
      <c r="D3120" s="54"/>
      <c r="E3120" s="53"/>
      <c r="F3120" s="70"/>
      <c r="G3120" s="53"/>
      <c r="H3120" s="53"/>
      <c r="I3120" s="34"/>
    </row>
    <row r="3121" spans="1:9">
      <c r="A3121" s="50"/>
      <c r="B3121" s="90"/>
      <c r="C3121" s="70"/>
      <c r="D3121" s="54"/>
      <c r="E3121" s="53"/>
      <c r="F3121" s="70"/>
      <c r="G3121" s="53"/>
      <c r="H3121" s="53"/>
      <c r="I3121" s="34"/>
    </row>
    <row r="3122" spans="1:9">
      <c r="A3122" s="50"/>
      <c r="B3122" s="90"/>
      <c r="C3122" s="70"/>
      <c r="D3122" s="54"/>
      <c r="E3122" s="53"/>
      <c r="F3122" s="70"/>
      <c r="G3122" s="53"/>
      <c r="H3122" s="53"/>
      <c r="I3122" s="34"/>
    </row>
    <row r="3123" spans="1:9">
      <c r="A3123" s="50"/>
      <c r="B3123" s="90"/>
      <c r="C3123" s="70"/>
      <c r="D3123" s="54"/>
      <c r="E3123" s="53"/>
      <c r="F3123" s="70"/>
      <c r="G3123" s="53"/>
      <c r="H3123" s="53"/>
      <c r="I3123" s="34"/>
    </row>
    <row r="3124" spans="1:9">
      <c r="A3124" s="50"/>
      <c r="B3124" s="90"/>
      <c r="C3124" s="70"/>
      <c r="D3124" s="54"/>
      <c r="E3124" s="53"/>
      <c r="F3124" s="70"/>
      <c r="G3124" s="53"/>
      <c r="H3124" s="53"/>
      <c r="I3124" s="34"/>
    </row>
    <row r="3125" spans="1:9">
      <c r="A3125" s="50"/>
      <c r="B3125" s="90"/>
      <c r="C3125" s="70"/>
      <c r="D3125" s="54"/>
      <c r="E3125" s="53"/>
      <c r="F3125" s="70"/>
      <c r="G3125" s="53"/>
      <c r="H3125" s="53"/>
      <c r="I3125" s="34"/>
    </row>
    <row r="3126" spans="1:9">
      <c r="A3126" s="50"/>
      <c r="B3126" s="90"/>
      <c r="C3126" s="70"/>
      <c r="D3126" s="54"/>
      <c r="E3126" s="53"/>
      <c r="F3126" s="70"/>
      <c r="G3126" s="53"/>
      <c r="H3126" s="53"/>
      <c r="I3126" s="34"/>
    </row>
    <row r="3127" spans="1:9">
      <c r="A3127" s="50"/>
      <c r="B3127" s="90"/>
      <c r="C3127" s="70"/>
      <c r="D3127" s="54"/>
      <c r="E3127" s="53"/>
      <c r="F3127" s="70"/>
      <c r="G3127" s="53"/>
      <c r="H3127" s="53"/>
      <c r="I3127" s="34"/>
    </row>
    <row r="3128" spans="1:9">
      <c r="A3128" s="50"/>
      <c r="B3128" s="90"/>
      <c r="C3128" s="70"/>
      <c r="D3128" s="54"/>
      <c r="E3128" s="53"/>
      <c r="F3128" s="70"/>
      <c r="G3128" s="53"/>
      <c r="H3128" s="53"/>
      <c r="I3128" s="34"/>
    </row>
    <row r="3129" spans="1:9">
      <c r="A3129" s="50"/>
      <c r="B3129" s="90"/>
      <c r="C3129" s="70"/>
      <c r="D3129" s="54"/>
      <c r="E3129" s="53"/>
      <c r="F3129" s="70"/>
      <c r="G3129" s="53"/>
      <c r="H3129" s="53"/>
      <c r="I3129" s="34"/>
    </row>
    <row r="3130" spans="1:9">
      <c r="A3130" s="50"/>
      <c r="B3130" s="90"/>
      <c r="C3130" s="70"/>
      <c r="D3130" s="54"/>
      <c r="E3130" s="53"/>
      <c r="F3130" s="70"/>
      <c r="G3130" s="53"/>
      <c r="H3130" s="53"/>
      <c r="I3130" s="34"/>
    </row>
    <row r="3131" spans="1:9">
      <c r="A3131" s="50"/>
      <c r="B3131" s="90"/>
      <c r="C3131" s="70"/>
      <c r="D3131" s="54"/>
      <c r="E3131" s="53"/>
      <c r="F3131" s="70"/>
      <c r="G3131" s="53"/>
      <c r="H3131" s="53"/>
      <c r="I3131" s="34"/>
    </row>
    <row r="3132" spans="1:9">
      <c r="A3132" s="50"/>
      <c r="B3132" s="90"/>
      <c r="C3132" s="70"/>
      <c r="D3132" s="54"/>
      <c r="E3132" s="53"/>
      <c r="F3132" s="70"/>
      <c r="G3132" s="53"/>
      <c r="H3132" s="53"/>
      <c r="I3132" s="34"/>
    </row>
    <row r="3133" spans="1:9">
      <c r="A3133" s="50"/>
      <c r="B3133" s="90"/>
      <c r="C3133" s="70"/>
      <c r="D3133" s="54"/>
      <c r="E3133" s="53"/>
      <c r="F3133" s="70"/>
      <c r="G3133" s="53"/>
      <c r="H3133" s="53"/>
      <c r="I3133" s="34"/>
    </row>
    <row r="3134" spans="1:9">
      <c r="A3134" s="50"/>
      <c r="B3134" s="90"/>
      <c r="C3134" s="70"/>
      <c r="D3134" s="54"/>
      <c r="E3134" s="53"/>
      <c r="F3134" s="70"/>
      <c r="G3134" s="53"/>
      <c r="H3134" s="53"/>
      <c r="I3134" s="34"/>
    </row>
    <row r="3135" spans="1:9">
      <c r="A3135" s="50"/>
      <c r="B3135" s="90"/>
      <c r="C3135" s="70"/>
      <c r="D3135" s="54"/>
      <c r="E3135" s="53"/>
      <c r="F3135" s="70"/>
      <c r="G3135" s="53"/>
      <c r="H3135" s="53"/>
      <c r="I3135" s="34"/>
    </row>
    <row r="3136" spans="1:9">
      <c r="A3136" s="50"/>
      <c r="B3136" s="90"/>
      <c r="C3136" s="70"/>
      <c r="D3136" s="54"/>
      <c r="E3136" s="53"/>
      <c r="F3136" s="70"/>
      <c r="G3136" s="53"/>
      <c r="H3136" s="53"/>
      <c r="I3136" s="34"/>
    </row>
    <row r="3137" spans="1:9">
      <c r="A3137" s="50"/>
      <c r="B3137" s="90"/>
      <c r="C3137" s="70"/>
      <c r="D3137" s="54"/>
      <c r="E3137" s="53"/>
      <c r="F3137" s="70"/>
      <c r="G3137" s="53"/>
      <c r="H3137" s="53"/>
      <c r="I3137" s="34"/>
    </row>
    <row r="3138" spans="1:9">
      <c r="A3138" s="50"/>
      <c r="B3138" s="90"/>
      <c r="C3138" s="70"/>
      <c r="D3138" s="54"/>
      <c r="E3138" s="53"/>
      <c r="F3138" s="70"/>
      <c r="G3138" s="53"/>
      <c r="H3138" s="53"/>
      <c r="I3138" s="34"/>
    </row>
    <row r="3139" spans="1:9">
      <c r="A3139" s="50"/>
      <c r="B3139" s="90"/>
      <c r="C3139" s="70"/>
      <c r="D3139" s="54"/>
      <c r="E3139" s="53"/>
      <c r="F3139" s="70"/>
      <c r="G3139" s="53"/>
      <c r="H3139" s="53"/>
      <c r="I3139" s="34"/>
    </row>
    <row r="3140" spans="1:9">
      <c r="A3140" s="50"/>
      <c r="B3140" s="90"/>
      <c r="C3140" s="70"/>
      <c r="D3140" s="54"/>
      <c r="E3140" s="53"/>
      <c r="F3140" s="70"/>
      <c r="G3140" s="53"/>
      <c r="H3140" s="53"/>
      <c r="I3140" s="34"/>
    </row>
    <row r="3141" spans="1:9">
      <c r="A3141" s="50"/>
      <c r="B3141" s="90"/>
      <c r="C3141" s="70"/>
      <c r="D3141" s="54"/>
      <c r="E3141" s="53"/>
      <c r="F3141" s="70"/>
      <c r="G3141" s="53"/>
      <c r="H3141" s="53"/>
      <c r="I3141" s="34"/>
    </row>
    <row r="3142" spans="1:9">
      <c r="A3142" s="50"/>
      <c r="B3142" s="90"/>
      <c r="C3142" s="70"/>
      <c r="D3142" s="54"/>
      <c r="E3142" s="53"/>
      <c r="F3142" s="70"/>
      <c r="G3142" s="53"/>
      <c r="H3142" s="53"/>
      <c r="I3142" s="34"/>
    </row>
    <row r="3143" spans="1:9">
      <c r="A3143" s="50"/>
      <c r="B3143" s="90"/>
      <c r="C3143" s="70"/>
      <c r="D3143" s="54"/>
      <c r="E3143" s="53"/>
      <c r="F3143" s="70"/>
      <c r="G3143" s="53"/>
      <c r="H3143" s="53"/>
      <c r="I3143" s="34"/>
    </row>
    <row r="3144" spans="1:9">
      <c r="A3144" s="50"/>
      <c r="B3144" s="90"/>
      <c r="C3144" s="70"/>
      <c r="D3144" s="54"/>
      <c r="E3144" s="53"/>
      <c r="F3144" s="70"/>
      <c r="G3144" s="53"/>
      <c r="H3144" s="53"/>
      <c r="I3144" s="34"/>
    </row>
    <row r="3145" spans="1:9">
      <c r="A3145" s="50"/>
      <c r="B3145" s="90"/>
      <c r="C3145" s="70"/>
      <c r="D3145" s="54"/>
      <c r="E3145" s="53"/>
      <c r="F3145" s="70"/>
      <c r="G3145" s="53"/>
      <c r="H3145" s="53"/>
      <c r="I3145" s="34"/>
    </row>
    <row r="3146" spans="1:9">
      <c r="A3146" s="50"/>
      <c r="B3146" s="90"/>
      <c r="C3146" s="70"/>
      <c r="D3146" s="54"/>
      <c r="E3146" s="53"/>
      <c r="F3146" s="70"/>
      <c r="G3146" s="53"/>
      <c r="H3146" s="53"/>
      <c r="I3146" s="34"/>
    </row>
    <row r="3147" spans="1:9">
      <c r="A3147" s="50"/>
      <c r="B3147" s="90"/>
      <c r="C3147" s="70"/>
      <c r="D3147" s="54"/>
      <c r="E3147" s="53"/>
      <c r="F3147" s="70"/>
      <c r="G3147" s="53"/>
      <c r="H3147" s="53"/>
      <c r="I3147" s="34"/>
    </row>
    <row r="3148" spans="1:9">
      <c r="A3148" s="50"/>
      <c r="B3148" s="90"/>
      <c r="C3148" s="70"/>
      <c r="D3148" s="54"/>
      <c r="E3148" s="53"/>
      <c r="F3148" s="70"/>
      <c r="G3148" s="53"/>
      <c r="H3148" s="53"/>
      <c r="I3148" s="34"/>
    </row>
    <row r="3149" spans="1:9">
      <c r="A3149" s="50"/>
      <c r="B3149" s="90"/>
      <c r="C3149" s="70"/>
      <c r="D3149" s="54"/>
      <c r="E3149" s="53"/>
      <c r="F3149" s="70"/>
      <c r="G3149" s="53"/>
      <c r="H3149" s="53"/>
      <c r="I3149" s="34"/>
    </row>
    <row r="3150" spans="1:9">
      <c r="A3150" s="50"/>
      <c r="B3150" s="90"/>
      <c r="C3150" s="70"/>
      <c r="D3150" s="54"/>
      <c r="E3150" s="53"/>
      <c r="F3150" s="70"/>
      <c r="G3150" s="53"/>
      <c r="H3150" s="53"/>
      <c r="I3150" s="34"/>
    </row>
    <row r="3151" spans="1:9">
      <c r="A3151" s="50"/>
      <c r="B3151" s="90"/>
      <c r="C3151" s="70"/>
      <c r="D3151" s="54"/>
      <c r="E3151" s="53"/>
      <c r="F3151" s="70"/>
      <c r="G3151" s="53"/>
      <c r="H3151" s="53"/>
      <c r="I3151" s="34"/>
    </row>
    <row r="3152" spans="1:9">
      <c r="A3152" s="50"/>
      <c r="B3152" s="90"/>
      <c r="C3152" s="70"/>
      <c r="D3152" s="54"/>
      <c r="E3152" s="53"/>
      <c r="F3152" s="70"/>
      <c r="G3152" s="53"/>
      <c r="H3152" s="53"/>
      <c r="I3152" s="34"/>
    </row>
    <row r="3153" spans="1:9">
      <c r="A3153" s="50"/>
      <c r="B3153" s="90"/>
      <c r="C3153" s="70"/>
      <c r="D3153" s="54"/>
      <c r="E3153" s="53"/>
      <c r="F3153" s="70"/>
      <c r="G3153" s="53"/>
      <c r="H3153" s="53"/>
      <c r="I3153" s="34"/>
    </row>
    <row r="3154" spans="1:9">
      <c r="A3154" s="50"/>
      <c r="B3154" s="90"/>
      <c r="C3154" s="70"/>
      <c r="D3154" s="54"/>
      <c r="E3154" s="53"/>
      <c r="F3154" s="70"/>
      <c r="G3154" s="53"/>
      <c r="H3154" s="53"/>
      <c r="I3154" s="34"/>
    </row>
    <row r="3155" spans="1:9">
      <c r="A3155" s="50"/>
      <c r="B3155" s="90"/>
      <c r="C3155" s="70"/>
      <c r="D3155" s="54"/>
      <c r="E3155" s="53"/>
      <c r="F3155" s="70"/>
      <c r="G3155" s="53"/>
      <c r="H3155" s="53"/>
      <c r="I3155" s="34"/>
    </row>
    <row r="3156" spans="1:9">
      <c r="A3156" s="50"/>
      <c r="B3156" s="90"/>
      <c r="C3156" s="70"/>
      <c r="D3156" s="54"/>
      <c r="E3156" s="53"/>
      <c r="F3156" s="70"/>
      <c r="G3156" s="53"/>
      <c r="H3156" s="53"/>
      <c r="I3156" s="34"/>
    </row>
    <row r="3157" spans="1:9">
      <c r="A3157" s="50"/>
      <c r="B3157" s="90"/>
      <c r="C3157" s="70"/>
      <c r="D3157" s="54"/>
      <c r="E3157" s="53"/>
      <c r="F3157" s="70"/>
      <c r="G3157" s="53"/>
      <c r="H3157" s="53"/>
      <c r="I3157" s="34"/>
    </row>
    <row r="3158" spans="1:9">
      <c r="A3158" s="50"/>
      <c r="B3158" s="90"/>
      <c r="C3158" s="70"/>
      <c r="D3158" s="54"/>
      <c r="E3158" s="53"/>
      <c r="F3158" s="70"/>
      <c r="G3158" s="53"/>
      <c r="H3158" s="53"/>
      <c r="I3158" s="34"/>
    </row>
    <row r="3159" spans="1:9">
      <c r="A3159" s="50"/>
      <c r="B3159" s="90"/>
      <c r="C3159" s="70"/>
      <c r="D3159" s="54"/>
      <c r="E3159" s="53"/>
      <c r="F3159" s="70"/>
      <c r="G3159" s="53"/>
      <c r="H3159" s="53"/>
      <c r="I3159" s="34"/>
    </row>
    <row r="3160" spans="1:9">
      <c r="A3160" s="50"/>
      <c r="B3160" s="90"/>
      <c r="C3160" s="70"/>
      <c r="D3160" s="54"/>
      <c r="E3160" s="53"/>
      <c r="F3160" s="70"/>
      <c r="G3160" s="53"/>
      <c r="H3160" s="53"/>
      <c r="I3160" s="34"/>
    </row>
    <row r="3161" spans="1:9">
      <c r="A3161" s="50"/>
      <c r="B3161" s="90"/>
      <c r="C3161" s="70"/>
      <c r="D3161" s="54"/>
      <c r="E3161" s="53"/>
      <c r="F3161" s="70"/>
      <c r="G3161" s="53"/>
      <c r="H3161" s="53"/>
      <c r="I3161" s="34"/>
    </row>
    <row r="3162" spans="1:9">
      <c r="A3162" s="50"/>
      <c r="B3162" s="90"/>
      <c r="C3162" s="70"/>
      <c r="D3162" s="54"/>
      <c r="E3162" s="53"/>
      <c r="F3162" s="70"/>
      <c r="G3162" s="53"/>
      <c r="H3162" s="53"/>
      <c r="I3162" s="34"/>
    </row>
    <row r="3163" spans="1:9">
      <c r="A3163" s="50"/>
      <c r="B3163" s="90"/>
      <c r="C3163" s="70"/>
      <c r="D3163" s="54"/>
      <c r="E3163" s="53"/>
      <c r="F3163" s="70"/>
      <c r="G3163" s="53"/>
      <c r="H3163" s="53"/>
      <c r="I3163" s="34"/>
    </row>
    <row r="3164" spans="1:9">
      <c r="A3164" s="50"/>
      <c r="B3164" s="90"/>
      <c r="C3164" s="70"/>
      <c r="D3164" s="54"/>
      <c r="E3164" s="53"/>
      <c r="F3164" s="70"/>
      <c r="G3164" s="53"/>
      <c r="H3164" s="53"/>
      <c r="I3164" s="34"/>
    </row>
    <row r="3165" spans="1:9">
      <c r="A3165" s="50"/>
      <c r="B3165" s="90"/>
      <c r="C3165" s="70"/>
      <c r="D3165" s="54"/>
      <c r="E3165" s="53"/>
      <c r="F3165" s="70"/>
      <c r="G3165" s="53"/>
      <c r="H3165" s="53"/>
      <c r="I3165" s="34"/>
    </row>
    <row r="3166" spans="1:9">
      <c r="A3166" s="50"/>
      <c r="B3166" s="90"/>
      <c r="C3166" s="70"/>
      <c r="D3166" s="54"/>
      <c r="E3166" s="53"/>
      <c r="F3166" s="70"/>
      <c r="G3166" s="53"/>
      <c r="H3166" s="53"/>
      <c r="I3166" s="34"/>
    </row>
    <row r="3167" spans="1:9">
      <c r="A3167" s="50"/>
      <c r="B3167" s="90"/>
      <c r="C3167" s="70"/>
      <c r="D3167" s="54"/>
      <c r="E3167" s="53"/>
      <c r="F3167" s="70"/>
      <c r="G3167" s="53"/>
      <c r="H3167" s="53"/>
      <c r="I3167" s="34"/>
    </row>
    <row r="3168" spans="1:9">
      <c r="A3168" s="50"/>
      <c r="B3168" s="90"/>
      <c r="C3168" s="70"/>
      <c r="D3168" s="54"/>
      <c r="E3168" s="53"/>
      <c r="F3168" s="70"/>
      <c r="G3168" s="53"/>
      <c r="H3168" s="53"/>
      <c r="I3168" s="34"/>
    </row>
    <row r="3169" spans="1:9">
      <c r="A3169" s="50"/>
      <c r="B3169" s="90"/>
      <c r="C3169" s="70"/>
      <c r="D3169" s="54"/>
      <c r="E3169" s="53"/>
      <c r="F3169" s="70"/>
      <c r="G3169" s="53"/>
      <c r="H3169" s="53"/>
      <c r="I3169" s="34"/>
    </row>
    <row r="3170" spans="1:9">
      <c r="A3170" s="50"/>
      <c r="B3170" s="90"/>
      <c r="C3170" s="70"/>
      <c r="D3170" s="54"/>
      <c r="E3170" s="53"/>
      <c r="F3170" s="70"/>
      <c r="G3170" s="53"/>
      <c r="H3170" s="53"/>
      <c r="I3170" s="34"/>
    </row>
    <row r="3171" spans="1:9">
      <c r="A3171" s="50"/>
      <c r="B3171" s="90"/>
      <c r="C3171" s="70"/>
      <c r="D3171" s="54"/>
      <c r="E3171" s="53"/>
      <c r="F3171" s="70"/>
      <c r="G3171" s="53"/>
      <c r="H3171" s="53"/>
      <c r="I3171" s="34"/>
    </row>
    <row r="3172" spans="1:9">
      <c r="A3172" s="50"/>
      <c r="B3172" s="90"/>
      <c r="C3172" s="70"/>
      <c r="D3172" s="54"/>
      <c r="E3172" s="53"/>
      <c r="F3172" s="70"/>
      <c r="G3172" s="53"/>
      <c r="H3172" s="53"/>
      <c r="I3172" s="34"/>
    </row>
    <row r="3173" spans="1:9">
      <c r="A3173" s="50"/>
      <c r="B3173" s="90"/>
      <c r="C3173" s="70"/>
      <c r="D3173" s="54"/>
      <c r="E3173" s="53"/>
      <c r="F3173" s="70"/>
      <c r="G3173" s="53"/>
      <c r="H3173" s="53"/>
      <c r="I3173" s="34"/>
    </row>
    <row r="3174" spans="1:9">
      <c r="A3174" s="50"/>
      <c r="B3174" s="90"/>
      <c r="C3174" s="70"/>
      <c r="D3174" s="54"/>
      <c r="E3174" s="53"/>
      <c r="F3174" s="70"/>
      <c r="G3174" s="53"/>
    </row>
    <row r="3175" spans="1:9">
      <c r="A3175" s="50"/>
      <c r="B3175" s="90"/>
      <c r="C3175" s="70"/>
      <c r="D3175" s="54"/>
      <c r="E3175" s="53"/>
      <c r="F3175" s="70"/>
      <c r="G3175" s="53"/>
    </row>
    <row r="3176" spans="1:9">
      <c r="A3176" s="50"/>
      <c r="B3176" s="90"/>
      <c r="C3176" s="70"/>
      <c r="D3176" s="54"/>
      <c r="E3176" s="53"/>
      <c r="F3176" s="70"/>
      <c r="G3176" s="53"/>
    </row>
    <row r="3177" spans="1:9">
      <c r="A3177" s="50"/>
      <c r="B3177" s="90"/>
      <c r="C3177" s="70"/>
      <c r="D3177" s="54"/>
      <c r="E3177" s="53"/>
      <c r="F3177" s="70"/>
      <c r="G3177" s="53"/>
    </row>
    <row r="3178" spans="1:9">
      <c r="A3178" s="50"/>
      <c r="B3178" s="90"/>
      <c r="C3178" s="70"/>
      <c r="D3178" s="54"/>
      <c r="E3178" s="53"/>
      <c r="F3178" s="70"/>
      <c r="G3178" s="53"/>
    </row>
    <row r="3179" spans="1:9">
      <c r="A3179" s="50"/>
      <c r="B3179" s="90"/>
      <c r="C3179" s="70"/>
      <c r="D3179" s="54"/>
      <c r="E3179" s="53"/>
      <c r="F3179" s="70"/>
      <c r="G3179" s="53"/>
    </row>
    <row r="3180" spans="1:9">
      <c r="A3180" s="50"/>
      <c r="B3180" s="90"/>
      <c r="C3180" s="70"/>
      <c r="D3180" s="54"/>
      <c r="E3180" s="53"/>
      <c r="F3180" s="70"/>
      <c r="G3180" s="53"/>
    </row>
    <row r="3181" spans="1:9">
      <c r="A3181" s="50"/>
      <c r="B3181" s="90"/>
      <c r="C3181" s="70"/>
      <c r="D3181" s="54"/>
      <c r="E3181" s="53"/>
      <c r="F3181" s="70"/>
      <c r="G3181" s="53"/>
    </row>
    <row r="3182" spans="1:9">
      <c r="A3182" s="50"/>
      <c r="B3182" s="90"/>
      <c r="C3182" s="70"/>
      <c r="D3182" s="54"/>
      <c r="E3182" s="53"/>
      <c r="F3182" s="70"/>
      <c r="G3182" s="53"/>
    </row>
    <row r="3183" spans="1:9">
      <c r="A3183" s="50"/>
      <c r="B3183" s="90"/>
      <c r="C3183" s="70"/>
      <c r="D3183" s="54"/>
      <c r="E3183" s="53"/>
      <c r="F3183" s="70"/>
      <c r="G3183" s="53"/>
    </row>
    <row r="3184" spans="1:9">
      <c r="A3184" s="50"/>
      <c r="B3184" s="90"/>
      <c r="C3184" s="70"/>
      <c r="D3184" s="54"/>
      <c r="E3184" s="53"/>
      <c r="F3184" s="70"/>
      <c r="G3184" s="53"/>
    </row>
    <row r="3185" spans="1:7">
      <c r="A3185" s="50"/>
      <c r="B3185" s="90"/>
      <c r="C3185" s="70"/>
      <c r="D3185" s="54"/>
      <c r="E3185" s="53"/>
      <c r="F3185" s="70"/>
      <c r="G3185" s="53"/>
    </row>
    <row r="3186" spans="1:7">
      <c r="A3186" s="50"/>
      <c r="B3186" s="90"/>
      <c r="C3186" s="70"/>
      <c r="D3186" s="54"/>
      <c r="E3186" s="53"/>
      <c r="F3186" s="70"/>
      <c r="G3186" s="53"/>
    </row>
    <row r="3187" spans="1:7">
      <c r="A3187" s="50"/>
      <c r="B3187" s="90"/>
      <c r="C3187" s="70"/>
      <c r="D3187" s="54"/>
      <c r="E3187" s="53"/>
      <c r="F3187" s="70"/>
      <c r="G3187" s="53"/>
    </row>
    <row r="3188" spans="1:7">
      <c r="A3188" s="50"/>
      <c r="B3188" s="90"/>
      <c r="C3188" s="70"/>
      <c r="D3188" s="54"/>
      <c r="E3188" s="53"/>
      <c r="F3188" s="70"/>
      <c r="G3188" s="53"/>
    </row>
    <row r="3189" spans="1:7">
      <c r="A3189" s="50"/>
      <c r="B3189" s="90"/>
      <c r="C3189" s="70"/>
      <c r="D3189" s="54"/>
      <c r="E3189" s="53"/>
      <c r="F3189" s="70"/>
      <c r="G3189" s="53"/>
    </row>
    <row r="3190" spans="1:7">
      <c r="A3190" s="50"/>
      <c r="B3190" s="90"/>
      <c r="C3190" s="70"/>
      <c r="D3190" s="54"/>
      <c r="E3190" s="53"/>
      <c r="F3190" s="70"/>
      <c r="G3190" s="53"/>
    </row>
    <row r="3191" spans="1:7">
      <c r="A3191" s="50"/>
      <c r="B3191" s="90"/>
      <c r="C3191" s="70"/>
      <c r="D3191" s="54"/>
      <c r="E3191" s="53"/>
      <c r="F3191" s="70"/>
      <c r="G3191" s="53"/>
    </row>
    <row r="3192" spans="1:7">
      <c r="A3192" s="50"/>
      <c r="B3192" s="90"/>
      <c r="C3192" s="70"/>
      <c r="D3192" s="54"/>
      <c r="E3192" s="53"/>
      <c r="F3192" s="70"/>
      <c r="G3192" s="53"/>
    </row>
    <row r="3193" spans="1:7">
      <c r="A3193" s="50"/>
      <c r="B3193" s="90"/>
      <c r="C3193" s="70"/>
      <c r="D3193" s="54"/>
      <c r="E3193" s="53"/>
      <c r="F3193" s="70"/>
      <c r="G3193" s="53"/>
    </row>
    <row r="3194" spans="1:7">
      <c r="A3194" s="50"/>
      <c r="B3194" s="90"/>
      <c r="C3194" s="70"/>
      <c r="D3194" s="54"/>
      <c r="E3194" s="53"/>
      <c r="F3194" s="70"/>
      <c r="G3194" s="53"/>
    </row>
    <row r="3195" spans="1:7">
      <c r="A3195" s="50"/>
      <c r="B3195" s="90"/>
      <c r="C3195" s="70"/>
      <c r="D3195" s="54"/>
      <c r="E3195" s="53"/>
      <c r="F3195" s="70"/>
      <c r="G3195" s="53"/>
    </row>
    <row r="3196" spans="1:7">
      <c r="A3196" s="50"/>
      <c r="B3196" s="90"/>
      <c r="C3196" s="70"/>
      <c r="D3196" s="54"/>
      <c r="E3196" s="53"/>
      <c r="F3196" s="70"/>
      <c r="G3196" s="53"/>
    </row>
    <row r="3197" spans="1:7">
      <c r="A3197" s="50"/>
      <c r="B3197" s="90"/>
      <c r="C3197" s="70"/>
      <c r="D3197" s="54"/>
      <c r="E3197" s="53"/>
      <c r="F3197" s="70"/>
      <c r="G3197" s="53"/>
    </row>
    <row r="3198" spans="1:7">
      <c r="A3198" s="50"/>
      <c r="B3198" s="90"/>
      <c r="C3198" s="70"/>
      <c r="D3198" s="54"/>
      <c r="E3198" s="53"/>
      <c r="F3198" s="70"/>
      <c r="G3198" s="53"/>
    </row>
    <row r="3199" spans="1:7">
      <c r="A3199" s="50"/>
      <c r="B3199" s="90"/>
      <c r="C3199" s="70"/>
      <c r="D3199" s="54"/>
      <c r="E3199" s="53"/>
      <c r="F3199" s="70"/>
      <c r="G3199" s="53"/>
    </row>
    <row r="3200" spans="1:7">
      <c r="A3200" s="50"/>
      <c r="B3200" s="90"/>
      <c r="C3200" s="70"/>
      <c r="D3200" s="54"/>
      <c r="E3200" s="53"/>
      <c r="F3200" s="70"/>
      <c r="G3200" s="53"/>
    </row>
    <row r="3201" spans="1:7">
      <c r="A3201" s="50"/>
      <c r="B3201" s="90"/>
      <c r="C3201" s="70"/>
      <c r="D3201" s="54"/>
      <c r="E3201" s="53"/>
      <c r="F3201" s="70"/>
      <c r="G3201" s="53"/>
    </row>
    <row r="3202" spans="1:7">
      <c r="A3202" s="50"/>
      <c r="B3202" s="90"/>
      <c r="C3202" s="70"/>
      <c r="D3202" s="54"/>
      <c r="E3202" s="53"/>
      <c r="F3202" s="70"/>
      <c r="G3202" s="53"/>
    </row>
    <row r="3203" spans="1:7">
      <c r="A3203" s="50"/>
      <c r="B3203" s="90"/>
      <c r="C3203" s="70"/>
      <c r="D3203" s="54"/>
      <c r="E3203" s="53"/>
      <c r="F3203" s="70"/>
      <c r="G3203" s="53"/>
    </row>
    <row r="3204" spans="1:7">
      <c r="A3204" s="50"/>
      <c r="B3204" s="90"/>
      <c r="C3204" s="70"/>
      <c r="D3204" s="54"/>
      <c r="E3204" s="53"/>
      <c r="F3204" s="70"/>
      <c r="G3204" s="53"/>
    </row>
    <row r="3205" spans="1:7">
      <c r="A3205" s="50"/>
      <c r="B3205" s="90"/>
      <c r="C3205" s="70"/>
      <c r="D3205" s="54"/>
      <c r="E3205" s="53"/>
      <c r="F3205" s="70"/>
      <c r="G3205" s="53"/>
    </row>
    <row r="3206" spans="1:7">
      <c r="A3206" s="50"/>
      <c r="B3206" s="90"/>
      <c r="C3206" s="70"/>
      <c r="D3206" s="54"/>
      <c r="E3206" s="53"/>
      <c r="F3206" s="70"/>
      <c r="G3206" s="53"/>
    </row>
    <row r="3207" spans="1:7">
      <c r="A3207" s="50"/>
      <c r="B3207" s="90"/>
      <c r="C3207" s="70"/>
      <c r="D3207" s="54"/>
      <c r="E3207" s="53"/>
      <c r="F3207" s="70"/>
      <c r="G3207" s="53"/>
    </row>
    <row r="3208" spans="1:7">
      <c r="A3208" s="50"/>
      <c r="B3208" s="90"/>
      <c r="C3208" s="70"/>
      <c r="D3208" s="54"/>
      <c r="E3208" s="53"/>
      <c r="F3208" s="70"/>
      <c r="G3208" s="53"/>
    </row>
    <row r="3209" spans="1:7">
      <c r="A3209" s="50"/>
      <c r="B3209" s="90"/>
      <c r="C3209" s="70"/>
      <c r="D3209" s="54"/>
      <c r="E3209" s="53"/>
      <c r="F3209" s="70"/>
      <c r="G3209" s="53"/>
    </row>
    <row r="3210" spans="1:7">
      <c r="A3210" s="50"/>
      <c r="B3210" s="90"/>
      <c r="C3210" s="70"/>
      <c r="D3210" s="54"/>
      <c r="E3210" s="53"/>
      <c r="F3210" s="70"/>
      <c r="G3210" s="53"/>
    </row>
    <row r="3211" spans="1:7">
      <c r="A3211" s="50"/>
      <c r="B3211" s="90"/>
      <c r="C3211" s="70"/>
      <c r="D3211" s="54"/>
      <c r="E3211" s="53"/>
      <c r="F3211" s="70"/>
      <c r="G3211" s="53"/>
    </row>
    <row r="3212" spans="1:7">
      <c r="A3212" s="50"/>
      <c r="B3212" s="90"/>
      <c r="C3212" s="70"/>
      <c r="D3212" s="54"/>
      <c r="E3212" s="53"/>
      <c r="F3212" s="70"/>
      <c r="G3212" s="53"/>
    </row>
    <row r="3213" spans="1:7">
      <c r="A3213" s="50"/>
      <c r="B3213" s="90"/>
      <c r="C3213" s="70"/>
      <c r="D3213" s="54"/>
      <c r="E3213" s="53"/>
      <c r="F3213" s="70"/>
      <c r="G3213" s="53"/>
    </row>
    <row r="3214" spans="1:7">
      <c r="A3214" s="50"/>
      <c r="B3214" s="90"/>
      <c r="C3214" s="70"/>
      <c r="D3214" s="54"/>
      <c r="E3214" s="53"/>
      <c r="F3214" s="70"/>
      <c r="G3214" s="53"/>
    </row>
    <row r="3215" spans="1:7">
      <c r="A3215" s="50"/>
      <c r="B3215" s="90"/>
      <c r="C3215" s="70"/>
      <c r="D3215" s="54"/>
      <c r="E3215" s="53"/>
      <c r="F3215" s="70"/>
      <c r="G3215" s="53"/>
    </row>
    <row r="3216" spans="1:7">
      <c r="A3216" s="50"/>
      <c r="B3216" s="90"/>
      <c r="C3216" s="70"/>
      <c r="D3216" s="54"/>
      <c r="E3216" s="53"/>
      <c r="F3216" s="70"/>
      <c r="G3216" s="53"/>
    </row>
    <row r="3217" spans="1:7">
      <c r="A3217" s="50"/>
      <c r="B3217" s="90"/>
      <c r="C3217" s="70"/>
      <c r="D3217" s="54"/>
      <c r="E3217" s="53"/>
      <c r="F3217" s="70"/>
      <c r="G3217" s="53"/>
    </row>
    <row r="3218" spans="1:7">
      <c r="A3218" s="50"/>
      <c r="B3218" s="90"/>
      <c r="C3218" s="70"/>
      <c r="D3218" s="54"/>
      <c r="E3218" s="53"/>
      <c r="F3218" s="70"/>
      <c r="G3218" s="53"/>
    </row>
    <row r="3219" spans="1:7">
      <c r="A3219" s="50"/>
      <c r="B3219" s="90"/>
      <c r="C3219" s="70"/>
      <c r="D3219" s="54"/>
      <c r="E3219" s="53"/>
      <c r="F3219" s="70"/>
      <c r="G3219" s="53"/>
    </row>
    <row r="3220" spans="1:7">
      <c r="A3220" s="50"/>
      <c r="B3220" s="90"/>
      <c r="C3220" s="70"/>
      <c r="D3220" s="54"/>
      <c r="E3220" s="53"/>
      <c r="F3220" s="70"/>
      <c r="G3220" s="53"/>
    </row>
    <row r="3221" spans="1:7">
      <c r="A3221" s="50"/>
      <c r="B3221" s="90"/>
      <c r="C3221" s="70"/>
      <c r="D3221" s="54"/>
      <c r="E3221" s="53"/>
      <c r="F3221" s="70"/>
      <c r="G3221" s="53"/>
    </row>
    <row r="3222" spans="1:7">
      <c r="A3222" s="50"/>
      <c r="B3222" s="90"/>
      <c r="C3222" s="70"/>
      <c r="D3222" s="54"/>
      <c r="E3222" s="53"/>
      <c r="F3222" s="70"/>
      <c r="G3222" s="53"/>
    </row>
    <row r="3223" spans="1:7">
      <c r="A3223" s="50"/>
      <c r="B3223" s="90"/>
      <c r="C3223" s="70"/>
      <c r="D3223" s="54"/>
      <c r="E3223" s="53"/>
      <c r="F3223" s="70"/>
      <c r="G3223" s="53"/>
    </row>
    <row r="3224" spans="1:7">
      <c r="A3224" s="50"/>
      <c r="B3224" s="90"/>
      <c r="C3224" s="70"/>
      <c r="D3224" s="54"/>
      <c r="E3224" s="53"/>
      <c r="F3224" s="70"/>
      <c r="G3224" s="53"/>
    </row>
    <row r="3225" spans="1:7">
      <c r="A3225" s="50"/>
      <c r="B3225" s="90"/>
      <c r="C3225" s="70"/>
      <c r="D3225" s="54"/>
      <c r="E3225" s="53"/>
      <c r="F3225" s="70"/>
      <c r="G3225" s="53"/>
    </row>
    <row r="3226" spans="1:7">
      <c r="A3226" s="50"/>
      <c r="B3226" s="90"/>
      <c r="C3226" s="70"/>
      <c r="D3226" s="54"/>
      <c r="E3226" s="53"/>
      <c r="F3226" s="70"/>
      <c r="G3226" s="53"/>
    </row>
    <row r="3227" spans="1:7">
      <c r="A3227" s="50"/>
      <c r="B3227" s="90"/>
      <c r="C3227" s="70"/>
      <c r="D3227" s="54"/>
      <c r="E3227" s="53"/>
      <c r="F3227" s="70"/>
      <c r="G3227" s="53"/>
    </row>
    <row r="3228" spans="1:7">
      <c r="A3228" s="50"/>
      <c r="B3228" s="90"/>
      <c r="C3228" s="70"/>
      <c r="D3228" s="54"/>
      <c r="E3228" s="53"/>
      <c r="F3228" s="70"/>
      <c r="G3228" s="53"/>
    </row>
    <row r="3229" spans="1:7">
      <c r="A3229" s="50"/>
      <c r="B3229" s="90"/>
      <c r="C3229" s="70"/>
      <c r="D3229" s="54"/>
      <c r="E3229" s="53"/>
      <c r="F3229" s="70"/>
      <c r="G3229" s="53"/>
    </row>
    <row r="3230" spans="1:7">
      <c r="A3230" s="50"/>
      <c r="B3230" s="90"/>
      <c r="C3230" s="70"/>
      <c r="D3230" s="54"/>
      <c r="E3230" s="53"/>
      <c r="F3230" s="70"/>
      <c r="G3230" s="53"/>
    </row>
    <row r="3231" spans="1:7">
      <c r="A3231" s="50"/>
      <c r="B3231" s="90"/>
      <c r="C3231" s="70"/>
      <c r="D3231" s="54"/>
      <c r="E3231" s="53"/>
      <c r="F3231" s="70"/>
      <c r="G3231" s="53"/>
    </row>
    <row r="3232" spans="1:7">
      <c r="A3232" s="50"/>
      <c r="B3232" s="90"/>
      <c r="C3232" s="70"/>
      <c r="D3232" s="54"/>
      <c r="E3232" s="53"/>
      <c r="F3232" s="70"/>
      <c r="G3232" s="53"/>
    </row>
    <row r="3233" spans="1:7">
      <c r="A3233" s="50"/>
      <c r="B3233" s="90"/>
      <c r="C3233" s="70"/>
      <c r="D3233" s="54"/>
      <c r="E3233" s="53"/>
      <c r="F3233" s="70"/>
      <c r="G3233" s="53"/>
    </row>
    <row r="3234" spans="1:7">
      <c r="A3234" s="50"/>
      <c r="B3234" s="90"/>
      <c r="C3234" s="70"/>
      <c r="D3234" s="54"/>
      <c r="E3234" s="53"/>
      <c r="F3234" s="70"/>
      <c r="G3234" s="53"/>
    </row>
    <row r="3235" spans="1:7">
      <c r="A3235" s="50"/>
      <c r="B3235" s="90"/>
      <c r="C3235" s="70"/>
      <c r="D3235" s="54"/>
      <c r="E3235" s="53"/>
      <c r="F3235" s="70"/>
      <c r="G3235" s="53"/>
    </row>
    <row r="3236" spans="1:7">
      <c r="A3236" s="50"/>
      <c r="B3236" s="90"/>
      <c r="C3236" s="70"/>
      <c r="D3236" s="54"/>
      <c r="E3236" s="53"/>
      <c r="F3236" s="70"/>
      <c r="G3236" s="53"/>
    </row>
    <row r="3237" spans="1:7">
      <c r="A3237" s="50"/>
      <c r="B3237" s="90"/>
      <c r="C3237" s="70"/>
      <c r="D3237" s="54"/>
      <c r="E3237" s="53"/>
      <c r="F3237" s="70"/>
      <c r="G3237" s="53"/>
    </row>
    <row r="3238" spans="1:7">
      <c r="A3238" s="50"/>
      <c r="B3238" s="90"/>
      <c r="C3238" s="70"/>
      <c r="D3238" s="54"/>
      <c r="E3238" s="53"/>
      <c r="F3238" s="70"/>
      <c r="G3238" s="53"/>
    </row>
    <row r="3239" spans="1:7">
      <c r="A3239" s="50"/>
      <c r="B3239" s="90"/>
      <c r="C3239" s="70"/>
      <c r="D3239" s="54"/>
      <c r="E3239" s="53"/>
      <c r="F3239" s="70"/>
      <c r="G3239" s="53"/>
    </row>
    <row r="3240" spans="1:7">
      <c r="A3240" s="50"/>
      <c r="B3240" s="90"/>
      <c r="C3240" s="70"/>
      <c r="D3240" s="54"/>
      <c r="E3240" s="53"/>
      <c r="F3240" s="70"/>
      <c r="G3240" s="53"/>
    </row>
    <row r="3241" spans="1:7">
      <c r="A3241" s="50"/>
      <c r="B3241" s="90"/>
      <c r="C3241" s="70"/>
      <c r="D3241" s="54"/>
      <c r="E3241" s="53"/>
      <c r="F3241" s="70"/>
      <c r="G3241" s="53"/>
    </row>
    <row r="3242" spans="1:7">
      <c r="A3242" s="50"/>
      <c r="B3242" s="90"/>
      <c r="C3242" s="70"/>
      <c r="D3242" s="54"/>
      <c r="E3242" s="53"/>
      <c r="F3242" s="70"/>
      <c r="G3242" s="53"/>
    </row>
    <row r="3243" spans="1:7">
      <c r="A3243" s="50"/>
      <c r="B3243" s="90"/>
      <c r="C3243" s="70"/>
      <c r="D3243" s="54"/>
      <c r="E3243" s="53"/>
      <c r="F3243" s="70"/>
      <c r="G3243" s="53"/>
    </row>
    <row r="3244" spans="1:7">
      <c r="A3244" s="50"/>
      <c r="B3244" s="90"/>
      <c r="C3244" s="70"/>
      <c r="D3244" s="54"/>
      <c r="E3244" s="53"/>
      <c r="F3244" s="70"/>
      <c r="G3244" s="53"/>
    </row>
    <row r="3245" spans="1:7">
      <c r="A3245" s="50"/>
      <c r="B3245" s="90"/>
      <c r="C3245" s="70"/>
      <c r="D3245" s="54"/>
      <c r="E3245" s="53"/>
      <c r="F3245" s="70"/>
      <c r="G3245" s="53"/>
    </row>
    <row r="3246" spans="1:7">
      <c r="A3246" s="50"/>
      <c r="B3246" s="90"/>
      <c r="C3246" s="70"/>
      <c r="D3246" s="54"/>
      <c r="E3246" s="53"/>
      <c r="F3246" s="70"/>
      <c r="G3246" s="53"/>
    </row>
    <row r="3247" spans="1:7">
      <c r="A3247" s="50"/>
      <c r="B3247" s="90"/>
      <c r="C3247" s="70"/>
      <c r="D3247" s="54"/>
      <c r="E3247" s="53"/>
      <c r="F3247" s="70"/>
      <c r="G3247" s="53"/>
    </row>
    <row r="3248" spans="1:7">
      <c r="A3248" s="50"/>
      <c r="B3248" s="90"/>
      <c r="C3248" s="70"/>
      <c r="D3248" s="54"/>
      <c r="E3248" s="53"/>
      <c r="F3248" s="70"/>
      <c r="G3248" s="53"/>
    </row>
    <row r="3249" spans="1:7">
      <c r="A3249" s="50"/>
      <c r="B3249" s="90"/>
      <c r="C3249" s="70"/>
      <c r="D3249" s="54"/>
      <c r="E3249" s="53"/>
      <c r="F3249" s="70"/>
      <c r="G3249" s="53"/>
    </row>
    <row r="3250" spans="1:7">
      <c r="A3250" s="50"/>
      <c r="B3250" s="90"/>
      <c r="C3250" s="70"/>
      <c r="D3250" s="54"/>
      <c r="E3250" s="53"/>
      <c r="F3250" s="70"/>
      <c r="G3250" s="53"/>
    </row>
    <row r="3251" spans="1:7">
      <c r="A3251" s="50"/>
      <c r="B3251" s="90"/>
      <c r="C3251" s="70"/>
      <c r="D3251" s="54"/>
      <c r="E3251" s="53"/>
      <c r="F3251" s="70"/>
      <c r="G3251" s="53"/>
    </row>
    <row r="3252" spans="1:7">
      <c r="A3252" s="50"/>
      <c r="B3252" s="90"/>
      <c r="C3252" s="70"/>
      <c r="D3252" s="54"/>
      <c r="E3252" s="53"/>
      <c r="F3252" s="70"/>
      <c r="G3252" s="53"/>
    </row>
    <row r="3253" spans="1:7">
      <c r="A3253" s="50"/>
      <c r="B3253" s="90"/>
      <c r="C3253" s="70"/>
      <c r="D3253" s="54"/>
      <c r="E3253" s="53"/>
      <c r="F3253" s="70"/>
      <c r="G3253" s="53"/>
    </row>
    <row r="3254" spans="1:7">
      <c r="A3254" s="50"/>
      <c r="B3254" s="90"/>
      <c r="C3254" s="70"/>
      <c r="D3254" s="54"/>
      <c r="E3254" s="53"/>
      <c r="F3254" s="70"/>
      <c r="G3254" s="53"/>
    </row>
    <row r="3255" spans="1:7">
      <c r="A3255" s="178"/>
      <c r="B3255" s="179"/>
      <c r="C3255" s="181"/>
      <c r="D3255" s="182"/>
      <c r="E3255" s="180"/>
      <c r="F3255" s="181"/>
      <c r="G3255" s="180"/>
    </row>
    <row r="3256" spans="1:7">
      <c r="A3256" s="178"/>
      <c r="B3256" s="183"/>
      <c r="C3256" s="185"/>
      <c r="D3256" s="186"/>
      <c r="E3256" s="184"/>
      <c r="F3256" s="185"/>
      <c r="G3256" s="184"/>
    </row>
    <row r="3257" spans="1:7">
      <c r="A3257" s="178"/>
      <c r="B3257" s="183"/>
      <c r="C3257" s="185"/>
      <c r="D3257" s="182"/>
      <c r="E3257" s="184"/>
      <c r="F3257" s="185"/>
      <c r="G3257" s="184"/>
    </row>
    <row r="3258" spans="1:7">
      <c r="A3258" s="178"/>
      <c r="B3258" s="183"/>
      <c r="C3258" s="185"/>
      <c r="D3258" s="186"/>
      <c r="E3258" s="184"/>
      <c r="F3258" s="185"/>
      <c r="G3258" s="184"/>
    </row>
    <row r="3259" spans="1:7">
      <c r="A3259" s="178"/>
      <c r="B3259" s="183"/>
      <c r="C3259" s="185"/>
      <c r="D3259" s="182"/>
      <c r="E3259" s="184"/>
      <c r="F3259" s="185"/>
      <c r="G3259" s="184"/>
    </row>
    <row r="3260" spans="1:7">
      <c r="A3260" s="178"/>
      <c r="B3260" s="183"/>
      <c r="C3260" s="185"/>
      <c r="D3260" s="186"/>
      <c r="E3260" s="184"/>
      <c r="F3260" s="185"/>
      <c r="G3260" s="184"/>
    </row>
    <row r="3261" spans="1:7">
      <c r="A3261" s="178"/>
      <c r="B3261" s="183"/>
      <c r="C3261" s="185"/>
      <c r="D3261" s="182"/>
      <c r="E3261" s="184"/>
      <c r="F3261" s="185"/>
      <c r="G3261" s="184"/>
    </row>
    <row r="3262" spans="1:7">
      <c r="A3262" s="178"/>
      <c r="B3262" s="183"/>
      <c r="C3262" s="185"/>
      <c r="D3262" s="186"/>
      <c r="E3262" s="184"/>
      <c r="F3262" s="185"/>
      <c r="G3262" s="184"/>
    </row>
    <row r="3263" spans="1:7">
      <c r="A3263" s="178"/>
      <c r="B3263" s="183"/>
      <c r="C3263" s="185"/>
      <c r="D3263" s="182"/>
      <c r="E3263" s="184"/>
      <c r="F3263" s="185"/>
      <c r="G3263" s="184"/>
    </row>
    <row r="3264" spans="1:7">
      <c r="A3264" s="178"/>
      <c r="B3264" s="183"/>
      <c r="C3264" s="185"/>
      <c r="D3264" s="186"/>
      <c r="E3264" s="184"/>
      <c r="F3264" s="185"/>
      <c r="G3264" s="184"/>
    </row>
    <row r="3265" spans="1:7">
      <c r="A3265" s="178"/>
      <c r="B3265" s="183"/>
      <c r="C3265" s="185"/>
      <c r="D3265" s="182"/>
      <c r="E3265" s="184"/>
      <c r="F3265" s="185"/>
      <c r="G3265" s="184"/>
    </row>
    <row r="3266" spans="1:7">
      <c r="A3266" s="178"/>
      <c r="B3266" s="183"/>
      <c r="C3266" s="185"/>
      <c r="D3266" s="186"/>
      <c r="E3266" s="184"/>
      <c r="F3266" s="185"/>
      <c r="G3266" s="184"/>
    </row>
    <row r="3267" spans="1:7">
      <c r="A3267" s="178"/>
      <c r="B3267" s="183"/>
      <c r="C3267" s="185"/>
      <c r="D3267" s="182"/>
      <c r="E3267" s="184"/>
      <c r="F3267" s="185"/>
      <c r="G3267" s="184"/>
    </row>
    <row r="3268" spans="1:7">
      <c r="A3268" s="178"/>
      <c r="B3268" s="183"/>
      <c r="C3268" s="185"/>
      <c r="D3268" s="186"/>
      <c r="E3268" s="184"/>
      <c r="F3268" s="185"/>
      <c r="G3268" s="184"/>
    </row>
    <row r="3269" spans="1:7">
      <c r="A3269" s="178"/>
      <c r="B3269" s="183"/>
      <c r="C3269" s="185"/>
      <c r="D3269" s="182"/>
      <c r="E3269" s="184"/>
      <c r="F3269" s="185"/>
      <c r="G3269" s="184"/>
    </row>
    <row r="3270" spans="1:7">
      <c r="A3270" s="178"/>
      <c r="B3270" s="183"/>
      <c r="C3270" s="185"/>
      <c r="D3270" s="186"/>
      <c r="E3270" s="184"/>
      <c r="F3270" s="185"/>
      <c r="G3270" s="184"/>
    </row>
    <row r="3271" spans="1:7">
      <c r="A3271" s="178"/>
      <c r="B3271" s="183"/>
      <c r="C3271" s="185"/>
      <c r="D3271" s="182"/>
      <c r="E3271" s="184"/>
      <c r="F3271" s="185"/>
      <c r="G3271" s="184"/>
    </row>
    <row r="3272" spans="1:7">
      <c r="A3272" s="178"/>
      <c r="B3272" s="183"/>
      <c r="C3272" s="185"/>
      <c r="D3272" s="186"/>
      <c r="E3272" s="184"/>
      <c r="F3272" s="185"/>
      <c r="G3272" s="184"/>
    </row>
    <row r="3273" spans="1:7">
      <c r="A3273" s="178"/>
      <c r="B3273" s="183"/>
      <c r="C3273" s="185"/>
      <c r="D3273" s="182"/>
      <c r="E3273" s="184"/>
      <c r="F3273" s="185"/>
      <c r="G3273" s="184"/>
    </row>
    <row r="3274" spans="1:7">
      <c r="A3274" s="178"/>
      <c r="B3274" s="183"/>
      <c r="C3274" s="185"/>
      <c r="D3274" s="186"/>
      <c r="E3274" s="184"/>
      <c r="F3274" s="185"/>
      <c r="G3274" s="184"/>
    </row>
    <row r="3275" spans="1:7">
      <c r="A3275" s="178"/>
      <c r="B3275" s="183"/>
      <c r="C3275" s="185"/>
      <c r="D3275" s="182"/>
      <c r="E3275" s="184"/>
      <c r="F3275" s="185"/>
      <c r="G3275" s="184"/>
    </row>
    <row r="3276" spans="1:7">
      <c r="A3276" s="178"/>
      <c r="B3276" s="183"/>
      <c r="C3276" s="185"/>
      <c r="D3276" s="186"/>
      <c r="E3276" s="184"/>
      <c r="F3276" s="185"/>
      <c r="G3276" s="184"/>
    </row>
    <row r="3277" spans="1:7">
      <c r="A3277" s="178"/>
      <c r="B3277" s="183"/>
      <c r="C3277" s="185"/>
      <c r="D3277" s="182"/>
      <c r="E3277" s="184"/>
      <c r="F3277" s="185"/>
      <c r="G3277" s="184"/>
    </row>
    <row r="3278" spans="1:7">
      <c r="A3278" s="178"/>
      <c r="B3278" s="183"/>
      <c r="C3278" s="185"/>
      <c r="D3278" s="186"/>
      <c r="E3278" s="184"/>
      <c r="F3278" s="185"/>
      <c r="G3278" s="184"/>
    </row>
    <row r="3279" spans="1:7">
      <c r="A3279" s="178"/>
      <c r="B3279" s="183"/>
      <c r="C3279" s="185"/>
      <c r="D3279" s="182"/>
      <c r="E3279" s="184"/>
      <c r="F3279" s="185"/>
      <c r="G3279" s="184"/>
    </row>
    <row r="3280" spans="1:7">
      <c r="A3280" s="178"/>
      <c r="B3280" s="183"/>
      <c r="C3280" s="185"/>
      <c r="D3280" s="186"/>
      <c r="E3280" s="184"/>
      <c r="F3280" s="185"/>
      <c r="G3280" s="184"/>
    </row>
    <row r="3281" spans="1:7">
      <c r="A3281" s="178"/>
      <c r="B3281" s="183"/>
      <c r="C3281" s="185"/>
      <c r="D3281" s="182"/>
      <c r="E3281" s="184"/>
      <c r="F3281" s="185"/>
      <c r="G3281" s="184"/>
    </row>
    <row r="3282" spans="1:7">
      <c r="A3282" s="178"/>
      <c r="B3282" s="183"/>
      <c r="C3282" s="185"/>
      <c r="D3282" s="186"/>
      <c r="E3282" s="184"/>
      <c r="F3282" s="185"/>
      <c r="G3282" s="184"/>
    </row>
    <row r="3283" spans="1:7">
      <c r="A3283" s="178"/>
      <c r="B3283" s="183"/>
      <c r="C3283" s="185"/>
      <c r="D3283" s="182"/>
      <c r="E3283" s="184"/>
      <c r="F3283" s="185"/>
      <c r="G3283" s="184"/>
    </row>
    <row r="3284" spans="1:7">
      <c r="A3284" s="178"/>
      <c r="B3284" s="183"/>
      <c r="C3284" s="185"/>
      <c r="D3284" s="186"/>
      <c r="E3284" s="184"/>
      <c r="F3284" s="185"/>
      <c r="G3284" s="184"/>
    </row>
    <row r="3285" spans="1:7">
      <c r="A3285" s="178"/>
      <c r="B3285" s="183"/>
      <c r="C3285" s="185"/>
      <c r="D3285" s="182"/>
      <c r="E3285" s="184"/>
      <c r="F3285" s="185"/>
      <c r="G3285" s="184"/>
    </row>
    <row r="3286" spans="1:7">
      <c r="A3286" s="178"/>
      <c r="B3286" s="183"/>
      <c r="C3286" s="185"/>
      <c r="D3286" s="186"/>
      <c r="E3286" s="184"/>
      <c r="F3286" s="185"/>
      <c r="G3286" s="184"/>
    </row>
    <row r="3287" spans="1:7">
      <c r="A3287" s="178"/>
      <c r="B3287" s="183"/>
      <c r="C3287" s="185"/>
      <c r="D3287" s="182"/>
      <c r="E3287" s="184"/>
      <c r="F3287" s="185"/>
      <c r="G3287" s="184"/>
    </row>
    <row r="3288" spans="1:7">
      <c r="A3288" s="178"/>
      <c r="B3288" s="183"/>
      <c r="C3288" s="185"/>
      <c r="D3288" s="186"/>
      <c r="E3288" s="184"/>
      <c r="F3288" s="185"/>
      <c r="G3288" s="184"/>
    </row>
    <row r="3289" spans="1:7" ht="125.45" customHeight="1">
      <c r="A3289" s="178"/>
      <c r="B3289" s="183"/>
      <c r="C3289" s="185"/>
      <c r="D3289" s="182"/>
      <c r="E3289" s="184"/>
      <c r="F3289" s="185"/>
      <c r="G3289" s="184"/>
    </row>
    <row r="3290" spans="1:7">
      <c r="A3290" s="178"/>
      <c r="B3290" s="183"/>
      <c r="C3290" s="185"/>
      <c r="D3290" s="186"/>
      <c r="E3290" s="184"/>
      <c r="F3290" s="185"/>
      <c r="G3290" s="184"/>
    </row>
    <row r="3291" spans="1:7">
      <c r="A3291" s="178"/>
      <c r="B3291" s="183"/>
      <c r="C3291" s="185"/>
      <c r="D3291" s="182"/>
      <c r="E3291" s="184"/>
      <c r="F3291" s="185"/>
      <c r="G3291" s="184"/>
    </row>
    <row r="3292" spans="1:7">
      <c r="A3292" s="178"/>
      <c r="B3292" s="183"/>
      <c r="C3292" s="185"/>
      <c r="D3292" s="186"/>
      <c r="E3292" s="184"/>
      <c r="F3292" s="185"/>
      <c r="G3292" s="184"/>
    </row>
    <row r="3293" spans="1:7">
      <c r="A3293" s="178"/>
      <c r="B3293" s="183"/>
      <c r="C3293" s="185"/>
      <c r="D3293" s="182"/>
      <c r="E3293" s="184"/>
      <c r="F3293" s="185"/>
      <c r="G3293" s="184"/>
    </row>
    <row r="3294" spans="1:7">
      <c r="A3294" s="178"/>
      <c r="B3294" s="183"/>
      <c r="C3294" s="185"/>
      <c r="D3294" s="186"/>
      <c r="E3294" s="184"/>
      <c r="F3294" s="185"/>
      <c r="G3294" s="184"/>
    </row>
    <row r="3295" spans="1:7">
      <c r="A3295" s="178"/>
      <c r="B3295" s="183"/>
      <c r="C3295" s="185"/>
      <c r="D3295" s="182"/>
      <c r="E3295" s="184"/>
      <c r="F3295" s="185"/>
      <c r="G3295" s="184"/>
    </row>
    <row r="3296" spans="1:7">
      <c r="A3296" s="178"/>
      <c r="B3296" s="183"/>
      <c r="C3296" s="185"/>
      <c r="D3296" s="186"/>
      <c r="E3296" s="184"/>
      <c r="F3296" s="185"/>
      <c r="G3296" s="184"/>
    </row>
    <row r="3297" spans="1:7">
      <c r="A3297" s="178"/>
      <c r="B3297" s="183"/>
      <c r="C3297" s="185"/>
      <c r="D3297" s="182"/>
      <c r="E3297" s="184"/>
      <c r="F3297" s="185"/>
      <c r="G3297" s="184"/>
    </row>
    <row r="3298" spans="1:7">
      <c r="A3298" s="178"/>
      <c r="B3298" s="183"/>
      <c r="C3298" s="185"/>
      <c r="D3298" s="186"/>
      <c r="E3298" s="184"/>
      <c r="F3298" s="185"/>
      <c r="G3298" s="184"/>
    </row>
    <row r="3299" spans="1:7">
      <c r="A3299" s="178"/>
      <c r="B3299" s="183"/>
      <c r="C3299" s="185"/>
      <c r="D3299" s="182"/>
      <c r="E3299" s="184"/>
      <c r="F3299" s="185"/>
      <c r="G3299" s="184"/>
    </row>
    <row r="3300" spans="1:7">
      <c r="A3300" s="178"/>
      <c r="B3300" s="183"/>
      <c r="C3300" s="185"/>
      <c r="D3300" s="186"/>
      <c r="E3300" s="184"/>
      <c r="F3300" s="185"/>
      <c r="G3300" s="184"/>
    </row>
    <row r="3301" spans="1:7">
      <c r="A3301" s="178"/>
      <c r="B3301" s="183"/>
      <c r="C3301" s="185"/>
      <c r="D3301" s="182"/>
      <c r="E3301" s="184"/>
      <c r="F3301" s="185"/>
      <c r="G3301" s="184"/>
    </row>
    <row r="3302" spans="1:7">
      <c r="A3302" s="178"/>
      <c r="B3302" s="183"/>
      <c r="C3302" s="185"/>
      <c r="D3302" s="186"/>
      <c r="E3302" s="184"/>
      <c r="F3302" s="185"/>
      <c r="G3302" s="184"/>
    </row>
    <row r="3303" spans="1:7">
      <c r="A3303" s="178"/>
      <c r="B3303" s="183"/>
      <c r="C3303" s="185"/>
      <c r="D3303" s="182"/>
      <c r="E3303" s="184"/>
      <c r="F3303" s="185"/>
      <c r="G3303" s="184"/>
    </row>
    <row r="3304" spans="1:7">
      <c r="A3304" s="178"/>
      <c r="B3304" s="183"/>
      <c r="C3304" s="185"/>
      <c r="D3304" s="186"/>
      <c r="E3304" s="184"/>
      <c r="F3304" s="185"/>
      <c r="G3304" s="184"/>
    </row>
    <row r="3305" spans="1:7">
      <c r="A3305" s="178"/>
      <c r="B3305" s="183"/>
      <c r="C3305" s="185"/>
      <c r="D3305" s="182"/>
      <c r="E3305" s="184"/>
      <c r="F3305" s="185"/>
      <c r="G3305" s="184"/>
    </row>
    <row r="3306" spans="1:7">
      <c r="A3306" s="178"/>
      <c r="B3306" s="183"/>
      <c r="C3306" s="185"/>
      <c r="D3306" s="186"/>
      <c r="E3306" s="184"/>
      <c r="F3306" s="185"/>
      <c r="G3306" s="184"/>
    </row>
    <row r="3307" spans="1:7">
      <c r="A3307" s="178"/>
      <c r="B3307" s="183"/>
      <c r="C3307" s="185"/>
      <c r="D3307" s="182"/>
      <c r="E3307" s="184"/>
      <c r="F3307" s="185"/>
      <c r="G3307" s="184"/>
    </row>
    <row r="3308" spans="1:7">
      <c r="A3308" s="178"/>
      <c r="B3308" s="183"/>
      <c r="C3308" s="185"/>
      <c r="D3308" s="186"/>
      <c r="E3308" s="184"/>
      <c r="F3308" s="185"/>
      <c r="G3308" s="184"/>
    </row>
    <row r="3309" spans="1:7">
      <c r="A3309" s="178"/>
      <c r="B3309" s="183"/>
      <c r="C3309" s="185"/>
      <c r="D3309" s="182"/>
      <c r="E3309" s="184"/>
      <c r="F3309" s="185"/>
      <c r="G3309" s="184"/>
    </row>
    <row r="3310" spans="1:7">
      <c r="A3310" s="178"/>
      <c r="B3310" s="183"/>
      <c r="C3310" s="185"/>
      <c r="D3310" s="186"/>
      <c r="E3310" s="184"/>
      <c r="F3310" s="185"/>
      <c r="G3310" s="184"/>
    </row>
    <row r="3311" spans="1:7">
      <c r="A3311" s="178"/>
      <c r="B3311" s="183"/>
      <c r="C3311" s="185"/>
      <c r="D3311" s="182"/>
      <c r="E3311" s="184"/>
      <c r="F3311" s="185"/>
      <c r="G3311" s="184"/>
    </row>
    <row r="3312" spans="1:7">
      <c r="A3312" s="178"/>
      <c r="B3312" s="183"/>
      <c r="C3312" s="185"/>
      <c r="D3312" s="186"/>
      <c r="E3312" s="184"/>
      <c r="F3312" s="185"/>
      <c r="G3312" s="184"/>
    </row>
    <row r="3313" spans="1:7">
      <c r="A3313" s="178"/>
      <c r="B3313" s="183"/>
      <c r="C3313" s="185"/>
      <c r="D3313" s="182"/>
      <c r="E3313" s="184"/>
      <c r="F3313" s="185"/>
      <c r="G3313" s="184"/>
    </row>
    <row r="3314" spans="1:7">
      <c r="A3314" s="178"/>
      <c r="B3314" s="183"/>
      <c r="C3314" s="185"/>
      <c r="D3314" s="186"/>
      <c r="E3314" s="184"/>
      <c r="F3314" s="185"/>
      <c r="G3314" s="184"/>
    </row>
    <row r="3315" spans="1:7">
      <c r="A3315" s="178"/>
      <c r="B3315" s="183"/>
      <c r="C3315" s="185"/>
      <c r="D3315" s="182"/>
      <c r="E3315" s="184"/>
      <c r="F3315" s="185"/>
      <c r="G3315" s="184"/>
    </row>
    <row r="3316" spans="1:7">
      <c r="A3316" s="178"/>
      <c r="B3316" s="183"/>
      <c r="C3316" s="185"/>
      <c r="D3316" s="186"/>
      <c r="E3316" s="184"/>
      <c r="F3316" s="185"/>
      <c r="G3316" s="184"/>
    </row>
    <row r="3317" spans="1:7">
      <c r="A3317" s="178"/>
      <c r="B3317" s="183"/>
      <c r="C3317" s="185"/>
      <c r="D3317" s="182"/>
      <c r="E3317" s="184"/>
      <c r="F3317" s="185"/>
      <c r="G3317" s="184"/>
    </row>
    <row r="3318" spans="1:7">
      <c r="A3318" s="178"/>
      <c r="B3318" s="183"/>
      <c r="C3318" s="185"/>
      <c r="D3318" s="186"/>
      <c r="E3318" s="184"/>
      <c r="F3318" s="185"/>
      <c r="G3318" s="184"/>
    </row>
    <row r="3319" spans="1:7">
      <c r="A3319" s="178"/>
      <c r="B3319" s="183"/>
      <c r="C3319" s="185"/>
      <c r="D3319" s="182"/>
      <c r="E3319" s="184"/>
      <c r="F3319" s="185"/>
      <c r="G3319" s="184"/>
    </row>
    <row r="3320" spans="1:7">
      <c r="A3320" s="178"/>
      <c r="B3320" s="183"/>
      <c r="C3320" s="185"/>
      <c r="D3320" s="186"/>
      <c r="E3320" s="184"/>
      <c r="F3320" s="185"/>
      <c r="G3320" s="184"/>
    </row>
    <row r="3321" spans="1:7">
      <c r="A3321" s="178"/>
      <c r="B3321" s="183"/>
      <c r="C3321" s="185"/>
      <c r="D3321" s="182"/>
      <c r="E3321" s="184"/>
      <c r="F3321" s="185"/>
      <c r="G3321" s="184"/>
    </row>
    <row r="3322" spans="1:7">
      <c r="A3322" s="178"/>
      <c r="B3322" s="183"/>
      <c r="C3322" s="185"/>
      <c r="D3322" s="186"/>
      <c r="E3322" s="184"/>
      <c r="F3322" s="185"/>
      <c r="G3322" s="184"/>
    </row>
    <row r="3323" spans="1:7">
      <c r="A3323" s="178"/>
      <c r="B3323" s="183"/>
      <c r="C3323" s="185"/>
      <c r="D3323" s="182"/>
      <c r="E3323" s="184"/>
      <c r="F3323" s="185"/>
      <c r="G3323" s="184"/>
    </row>
    <row r="3324" spans="1:7">
      <c r="A3324" s="178"/>
      <c r="B3324" s="183"/>
      <c r="C3324" s="185"/>
      <c r="D3324" s="186"/>
      <c r="E3324" s="184"/>
      <c r="F3324" s="185"/>
      <c r="G3324" s="184"/>
    </row>
    <row r="3325" spans="1:7">
      <c r="A3325" s="178"/>
      <c r="B3325" s="183"/>
      <c r="C3325" s="185"/>
      <c r="D3325" s="182"/>
      <c r="E3325" s="184"/>
      <c r="F3325" s="185"/>
      <c r="G3325" s="184"/>
    </row>
    <row r="3326" spans="1:7">
      <c r="A3326" s="178"/>
      <c r="B3326" s="183"/>
      <c r="C3326" s="185"/>
      <c r="D3326" s="186"/>
      <c r="E3326" s="184"/>
      <c r="F3326" s="185"/>
      <c r="G3326" s="184"/>
    </row>
    <row r="3327" spans="1:7">
      <c r="A3327" s="178"/>
      <c r="B3327" s="183"/>
      <c r="C3327" s="185"/>
      <c r="D3327" s="182"/>
      <c r="E3327" s="184"/>
      <c r="F3327" s="185"/>
      <c r="G3327" s="184"/>
    </row>
    <row r="3328" spans="1:7">
      <c r="A3328" s="187"/>
      <c r="B3328" s="188"/>
      <c r="C3328" s="190"/>
      <c r="D3328" s="191"/>
      <c r="E3328" s="189"/>
      <c r="F3328" s="190"/>
      <c r="G3328" s="189"/>
    </row>
    <row r="3329" spans="1:7" ht="243" customHeight="1">
      <c r="A3329" s="50"/>
      <c r="B3329" s="90"/>
      <c r="C3329" s="70"/>
      <c r="D3329" s="54"/>
      <c r="E3329" s="53"/>
      <c r="F3329" s="70"/>
      <c r="G3329" s="53"/>
    </row>
    <row r="3330" spans="1:7">
      <c r="A3330" s="50"/>
      <c r="B3330" s="90"/>
      <c r="C3330" s="70"/>
      <c r="D3330" s="54"/>
      <c r="E3330" s="53"/>
      <c r="F3330" s="70"/>
      <c r="G3330" s="53"/>
    </row>
    <row r="3331" spans="1:7">
      <c r="A3331" s="50"/>
      <c r="B3331" s="90"/>
      <c r="C3331" s="70"/>
      <c r="D3331" s="54"/>
      <c r="E3331" s="53"/>
      <c r="F3331" s="70"/>
      <c r="G3331" s="53"/>
    </row>
    <row r="3332" spans="1:7">
      <c r="A3332" s="50"/>
      <c r="B3332" s="90"/>
      <c r="C3332" s="70"/>
      <c r="D3332" s="54"/>
      <c r="E3332" s="53"/>
      <c r="F3332" s="70"/>
      <c r="G3332" s="53"/>
    </row>
    <row r="3333" spans="1:7">
      <c r="A3333" s="50"/>
      <c r="B3333" s="90"/>
      <c r="C3333" s="70"/>
      <c r="D3333" s="54"/>
      <c r="E3333" s="53"/>
      <c r="F3333" s="70"/>
      <c r="G3333" s="53"/>
    </row>
    <row r="3334" spans="1:7">
      <c r="A3334" s="50"/>
      <c r="B3334" s="90"/>
      <c r="C3334" s="70"/>
      <c r="D3334" s="54"/>
      <c r="E3334" s="53"/>
      <c r="F3334" s="70"/>
      <c r="G3334" s="53"/>
    </row>
    <row r="3335" spans="1:7">
      <c r="A3335" s="50"/>
      <c r="B3335" s="90"/>
      <c r="C3335" s="70"/>
      <c r="D3335" s="54"/>
      <c r="E3335" s="53"/>
      <c r="F3335" s="70"/>
      <c r="G3335" s="53"/>
    </row>
    <row r="3336" spans="1:7">
      <c r="A3336" s="50"/>
      <c r="B3336" s="90"/>
      <c r="C3336" s="70"/>
      <c r="D3336" s="54"/>
      <c r="E3336" s="53"/>
      <c r="F3336" s="70"/>
      <c r="G3336" s="53"/>
    </row>
    <row r="3337" spans="1:7">
      <c r="A3337" s="50"/>
      <c r="B3337" s="90"/>
      <c r="C3337" s="70"/>
      <c r="D3337" s="54"/>
      <c r="E3337" s="53"/>
      <c r="F3337" s="70"/>
      <c r="G3337" s="53"/>
    </row>
    <row r="3338" spans="1:7">
      <c r="A3338" s="50"/>
      <c r="B3338" s="90"/>
      <c r="C3338" s="70"/>
      <c r="D3338" s="54"/>
      <c r="E3338" s="53"/>
      <c r="F3338" s="70"/>
      <c r="G3338" s="53"/>
    </row>
    <row r="3339" spans="1:7">
      <c r="A3339" s="50"/>
      <c r="B3339" s="90"/>
      <c r="C3339" s="70"/>
      <c r="D3339" s="54"/>
      <c r="E3339" s="53"/>
      <c r="F3339" s="70"/>
      <c r="G3339" s="53"/>
    </row>
    <row r="3340" spans="1:7">
      <c r="A3340" s="50"/>
      <c r="B3340" s="90"/>
      <c r="C3340" s="70"/>
      <c r="D3340" s="54"/>
      <c r="E3340" s="53"/>
      <c r="F3340" s="70"/>
      <c r="G3340" s="53"/>
    </row>
    <row r="3341" spans="1:7">
      <c r="A3341" s="50"/>
      <c r="B3341" s="90"/>
      <c r="C3341" s="70"/>
      <c r="D3341" s="54"/>
      <c r="E3341" s="53"/>
      <c r="F3341" s="70"/>
      <c r="G3341" s="53"/>
    </row>
    <row r="3342" spans="1:7">
      <c r="A3342" s="50"/>
      <c r="B3342" s="90"/>
      <c r="C3342" s="70"/>
      <c r="D3342" s="54"/>
      <c r="E3342" s="53"/>
      <c r="F3342" s="70"/>
      <c r="G3342" s="53"/>
    </row>
    <row r="3343" spans="1:7">
      <c r="A3343" s="50"/>
      <c r="B3343" s="90"/>
      <c r="C3343" s="70"/>
      <c r="D3343" s="54"/>
      <c r="E3343" s="53"/>
      <c r="F3343" s="70"/>
      <c r="G3343" s="53"/>
    </row>
    <row r="3344" spans="1:7">
      <c r="A3344" s="50"/>
      <c r="B3344" s="90"/>
      <c r="C3344" s="70"/>
      <c r="D3344" s="54"/>
      <c r="E3344" s="53"/>
      <c r="F3344" s="70"/>
      <c r="G3344" s="53"/>
    </row>
    <row r="3345" spans="1:7">
      <c r="A3345" s="50"/>
      <c r="B3345" s="90"/>
      <c r="C3345" s="70"/>
      <c r="D3345" s="54"/>
      <c r="E3345" s="53"/>
      <c r="F3345" s="70"/>
      <c r="G3345" s="53"/>
    </row>
    <row r="3346" spans="1:7">
      <c r="A3346" s="50"/>
      <c r="B3346" s="90"/>
      <c r="C3346" s="70"/>
      <c r="D3346" s="54"/>
      <c r="E3346" s="53"/>
      <c r="F3346" s="70"/>
      <c r="G3346" s="53"/>
    </row>
    <row r="3347" spans="1:7">
      <c r="A3347" s="50"/>
      <c r="B3347" s="90"/>
      <c r="C3347" s="70"/>
      <c r="D3347" s="54"/>
      <c r="E3347" s="53"/>
      <c r="F3347" s="70"/>
      <c r="G3347" s="53"/>
    </row>
    <row r="3348" spans="1:7">
      <c r="A3348" s="50"/>
      <c r="B3348" s="90"/>
      <c r="C3348" s="70"/>
      <c r="D3348" s="54"/>
      <c r="E3348" s="53"/>
      <c r="F3348" s="70"/>
      <c r="G3348" s="53"/>
    </row>
    <row r="3349" spans="1:7">
      <c r="A3349" s="50"/>
      <c r="B3349" s="90"/>
      <c r="C3349" s="70"/>
      <c r="D3349" s="54"/>
      <c r="E3349" s="53"/>
      <c r="F3349" s="70"/>
      <c r="G3349" s="53"/>
    </row>
    <row r="3350" spans="1:7">
      <c r="A3350" s="50"/>
      <c r="B3350" s="90"/>
      <c r="C3350" s="70"/>
      <c r="D3350" s="54"/>
      <c r="E3350" s="53"/>
      <c r="F3350" s="70"/>
      <c r="G3350" s="53"/>
    </row>
    <row r="3351" spans="1:7">
      <c r="A3351" s="50"/>
      <c r="B3351" s="90"/>
      <c r="C3351" s="70"/>
      <c r="D3351" s="54"/>
      <c r="E3351" s="53"/>
      <c r="F3351" s="70"/>
      <c r="G3351" s="53"/>
    </row>
    <row r="3352" spans="1:7">
      <c r="A3352" s="50"/>
      <c r="B3352" s="90"/>
      <c r="C3352" s="70"/>
      <c r="D3352" s="54"/>
      <c r="E3352" s="53"/>
      <c r="F3352" s="70"/>
      <c r="G3352" s="53"/>
    </row>
    <row r="3353" spans="1:7">
      <c r="A3353" s="50"/>
      <c r="B3353" s="90"/>
      <c r="C3353" s="70"/>
      <c r="D3353" s="54"/>
      <c r="E3353" s="53"/>
      <c r="F3353" s="70"/>
      <c r="G3353" s="53"/>
    </row>
    <row r="3354" spans="1:7">
      <c r="A3354" s="50"/>
      <c r="B3354" s="90"/>
      <c r="C3354" s="70"/>
      <c r="D3354" s="54"/>
      <c r="E3354" s="53"/>
      <c r="F3354" s="70"/>
      <c r="G3354" s="53"/>
    </row>
    <row r="3355" spans="1:7">
      <c r="A3355" s="50"/>
      <c r="B3355" s="90"/>
      <c r="C3355" s="70"/>
      <c r="D3355" s="54"/>
      <c r="E3355" s="53"/>
      <c r="F3355" s="70"/>
      <c r="G3355" s="53"/>
    </row>
    <row r="3356" spans="1:7">
      <c r="A3356" s="50"/>
      <c r="B3356" s="90"/>
      <c r="C3356" s="70"/>
      <c r="D3356" s="54"/>
      <c r="E3356" s="53"/>
      <c r="F3356" s="70"/>
      <c r="G3356" s="53"/>
    </row>
    <row r="3357" spans="1:7">
      <c r="A3357" s="50"/>
      <c r="B3357" s="90"/>
      <c r="C3357" s="70"/>
      <c r="D3357" s="54"/>
      <c r="E3357" s="53"/>
      <c r="F3357" s="70"/>
      <c r="G3357" s="53"/>
    </row>
    <row r="3358" spans="1:7">
      <c r="A3358" s="50"/>
      <c r="B3358" s="90"/>
      <c r="C3358" s="70"/>
      <c r="D3358" s="54"/>
      <c r="E3358" s="53"/>
      <c r="F3358" s="70"/>
      <c r="G3358" s="53"/>
    </row>
    <row r="3359" spans="1:7">
      <c r="A3359" s="50"/>
      <c r="B3359" s="90"/>
      <c r="C3359" s="70"/>
      <c r="D3359" s="54"/>
      <c r="E3359" s="53"/>
      <c r="F3359" s="70"/>
      <c r="G3359" s="53"/>
    </row>
    <row r="3360" spans="1:7">
      <c r="A3360" s="50"/>
      <c r="B3360" s="90"/>
      <c r="C3360" s="70"/>
      <c r="D3360" s="54"/>
      <c r="E3360" s="53"/>
      <c r="F3360" s="70"/>
      <c r="G3360" s="53"/>
    </row>
    <row r="3361" spans="1:7">
      <c r="A3361" s="50"/>
      <c r="B3361" s="90"/>
      <c r="C3361" s="70"/>
      <c r="D3361" s="54"/>
      <c r="E3361" s="53"/>
      <c r="F3361" s="70"/>
      <c r="G3361" s="53"/>
    </row>
    <row r="3362" spans="1:7">
      <c r="A3362" s="50"/>
      <c r="B3362" s="90"/>
      <c r="C3362" s="70"/>
      <c r="D3362" s="54"/>
      <c r="E3362" s="53"/>
      <c r="F3362" s="70"/>
      <c r="G3362" s="53"/>
    </row>
    <row r="3363" spans="1:7">
      <c r="A3363" s="50"/>
      <c r="B3363" s="90"/>
      <c r="C3363" s="70"/>
      <c r="D3363" s="54"/>
      <c r="E3363" s="53"/>
      <c r="F3363" s="70"/>
      <c r="G3363" s="53"/>
    </row>
    <row r="3364" spans="1:7">
      <c r="A3364" s="50"/>
      <c r="B3364" s="90"/>
      <c r="C3364" s="70"/>
      <c r="D3364" s="54"/>
      <c r="E3364" s="53"/>
      <c r="F3364" s="70"/>
      <c r="G3364" s="53"/>
    </row>
    <row r="3365" spans="1:7">
      <c r="A3365" s="50"/>
      <c r="B3365" s="90"/>
      <c r="C3365" s="70"/>
      <c r="D3365" s="54"/>
      <c r="E3365" s="53"/>
      <c r="F3365" s="70"/>
      <c r="G3365" s="53"/>
    </row>
    <row r="3366" spans="1:7">
      <c r="A3366" s="50"/>
      <c r="B3366" s="90"/>
      <c r="C3366" s="70"/>
      <c r="D3366" s="54"/>
      <c r="E3366" s="53"/>
      <c r="F3366" s="70"/>
      <c r="G3366" s="53"/>
    </row>
    <row r="3367" spans="1:7">
      <c r="A3367" s="50"/>
      <c r="B3367" s="90"/>
      <c r="C3367" s="70"/>
      <c r="D3367" s="54"/>
      <c r="E3367" s="53"/>
      <c r="F3367" s="70"/>
      <c r="G3367" s="53"/>
    </row>
    <row r="3368" spans="1:7">
      <c r="A3368" s="50"/>
      <c r="B3368" s="90"/>
      <c r="C3368" s="70"/>
      <c r="D3368" s="54"/>
      <c r="E3368" s="53"/>
      <c r="F3368" s="70"/>
      <c r="G3368" s="53"/>
    </row>
    <row r="3369" spans="1:7">
      <c r="A3369" s="50"/>
      <c r="B3369" s="90"/>
      <c r="C3369" s="70"/>
      <c r="D3369" s="54"/>
      <c r="E3369" s="53"/>
      <c r="F3369" s="70"/>
      <c r="G3369" s="53"/>
    </row>
    <row r="3370" spans="1:7">
      <c r="A3370" s="50"/>
      <c r="B3370" s="90"/>
      <c r="C3370" s="70"/>
      <c r="D3370" s="54"/>
      <c r="E3370" s="53"/>
      <c r="F3370" s="70"/>
      <c r="G3370" s="53"/>
    </row>
    <row r="3371" spans="1:7">
      <c r="A3371" s="50"/>
      <c r="B3371" s="90"/>
      <c r="C3371" s="70"/>
      <c r="D3371" s="54"/>
      <c r="E3371" s="53"/>
      <c r="F3371" s="70"/>
      <c r="G3371" s="53"/>
    </row>
    <row r="3372" spans="1:7">
      <c r="A3372" s="50"/>
      <c r="B3372" s="90"/>
      <c r="C3372" s="70"/>
      <c r="D3372" s="54"/>
      <c r="E3372" s="53"/>
      <c r="F3372" s="70"/>
      <c r="G3372" s="53"/>
    </row>
    <row r="3373" spans="1:7">
      <c r="A3373" s="50"/>
      <c r="B3373" s="90"/>
      <c r="C3373" s="70"/>
      <c r="D3373" s="54"/>
      <c r="E3373" s="53"/>
      <c r="F3373" s="70"/>
      <c r="G3373" s="53"/>
    </row>
    <row r="3374" spans="1:7">
      <c r="A3374" s="50"/>
      <c r="B3374" s="90"/>
      <c r="C3374" s="70"/>
      <c r="D3374" s="54"/>
      <c r="E3374" s="53"/>
      <c r="F3374" s="70"/>
      <c r="G3374" s="53"/>
    </row>
    <row r="3375" spans="1:7">
      <c r="A3375" s="50"/>
      <c r="B3375" s="90"/>
      <c r="C3375" s="70"/>
      <c r="D3375" s="54"/>
      <c r="E3375" s="53"/>
      <c r="F3375" s="70"/>
      <c r="G3375" s="53"/>
    </row>
    <row r="3376" spans="1:7">
      <c r="A3376" s="50"/>
      <c r="B3376" s="90"/>
      <c r="C3376" s="70"/>
      <c r="D3376" s="54"/>
      <c r="E3376" s="53"/>
      <c r="F3376" s="70"/>
      <c r="G3376" s="53"/>
    </row>
    <row r="3377" spans="1:7">
      <c r="A3377" s="50"/>
      <c r="B3377" s="90"/>
      <c r="C3377" s="70"/>
      <c r="D3377" s="54"/>
      <c r="E3377" s="53"/>
      <c r="F3377" s="70"/>
      <c r="G3377" s="53"/>
    </row>
    <row r="3378" spans="1:7">
      <c r="A3378" s="50"/>
      <c r="B3378" s="90"/>
      <c r="C3378" s="70"/>
      <c r="D3378" s="54"/>
      <c r="E3378" s="53"/>
      <c r="F3378" s="70"/>
      <c r="G3378" s="53"/>
    </row>
    <row r="3379" spans="1:7">
      <c r="A3379" s="50"/>
      <c r="B3379" s="90"/>
      <c r="C3379" s="70"/>
      <c r="D3379" s="54"/>
      <c r="E3379" s="53"/>
      <c r="F3379" s="70"/>
      <c r="G3379" s="53"/>
    </row>
    <row r="3380" spans="1:7">
      <c r="A3380" s="50"/>
      <c r="B3380" s="90"/>
      <c r="C3380" s="70"/>
      <c r="D3380" s="54"/>
      <c r="E3380" s="53"/>
      <c r="F3380" s="70"/>
      <c r="G3380" s="53"/>
    </row>
    <row r="3381" spans="1:7">
      <c r="A3381" s="50"/>
      <c r="B3381" s="90"/>
      <c r="C3381" s="70"/>
      <c r="D3381" s="54"/>
      <c r="E3381" s="53"/>
      <c r="F3381" s="70"/>
      <c r="G3381" s="53"/>
    </row>
    <row r="3382" spans="1:7">
      <c r="A3382" s="50"/>
      <c r="B3382" s="90"/>
      <c r="C3382" s="70"/>
      <c r="D3382" s="54"/>
      <c r="E3382" s="53"/>
      <c r="F3382" s="70"/>
      <c r="G3382" s="53"/>
    </row>
    <row r="3383" spans="1:7">
      <c r="A3383" s="50"/>
      <c r="B3383" s="90"/>
      <c r="C3383" s="70"/>
      <c r="D3383" s="54"/>
      <c r="E3383" s="53"/>
      <c r="F3383" s="70"/>
      <c r="G3383" s="53"/>
    </row>
    <row r="3384" spans="1:7">
      <c r="A3384" s="50"/>
      <c r="B3384" s="90"/>
      <c r="C3384" s="70"/>
      <c r="D3384" s="54"/>
      <c r="E3384" s="53"/>
      <c r="F3384" s="70"/>
      <c r="G3384" s="53"/>
    </row>
    <row r="3385" spans="1:7">
      <c r="A3385" s="50"/>
      <c r="B3385" s="90"/>
      <c r="C3385" s="70"/>
      <c r="D3385" s="54"/>
      <c r="E3385" s="53"/>
      <c r="F3385" s="70"/>
      <c r="G3385" s="53"/>
    </row>
    <row r="3605" spans="6:6">
      <c r="F3605" s="196"/>
    </row>
  </sheetData>
  <sheetProtection formatCells="0" formatColumns="0" formatRows="0" insertColumns="0" insertRows="0" insertHyperlinks="0" deleteColumns="0" deleteRows="0" sort="0" autoFilter="0" pivotTables="0"/>
  <autoFilter ref="A1:L601" xr:uid="{C205E094-5F27-4786-8374-A769FBE6E9C0}"/>
  <conditionalFormatting sqref="B2:B65">
    <cfRule type="duplicateValues" dxfId="27" priority="3"/>
  </conditionalFormatting>
  <conditionalFormatting sqref="B66:B72">
    <cfRule type="duplicateValues" dxfId="26" priority="6"/>
  </conditionalFormatting>
  <conditionalFormatting sqref="B181:B322">
    <cfRule type="duplicateValues" dxfId="25" priority="39"/>
  </conditionalFormatting>
  <conditionalFormatting sqref="B323:B358">
    <cfRule type="duplicateValues" dxfId="24" priority="27"/>
  </conditionalFormatting>
  <conditionalFormatting sqref="B359:B401">
    <cfRule type="duplicateValues" dxfId="23" priority="23"/>
  </conditionalFormatting>
  <conditionalFormatting sqref="B402:B431">
    <cfRule type="duplicateValues" dxfId="22" priority="22"/>
  </conditionalFormatting>
  <conditionalFormatting sqref="B432:B441 B547:B552 B443:B544">
    <cfRule type="duplicateValues" dxfId="21" priority="19"/>
  </conditionalFormatting>
  <conditionalFormatting sqref="B442">
    <cfRule type="duplicateValues" dxfId="20" priority="15"/>
  </conditionalFormatting>
  <conditionalFormatting sqref="B991">
    <cfRule type="duplicateValues" dxfId="19" priority="34"/>
  </conditionalFormatting>
  <conditionalFormatting sqref="B1104:B1683 B1685:B2215">
    <cfRule type="duplicateValues" dxfId="18" priority="38"/>
  </conditionalFormatting>
  <conditionalFormatting sqref="B1684">
    <cfRule type="duplicateValues" dxfId="17" priority="29"/>
  </conditionalFormatting>
  <conditionalFormatting sqref="B3055:B3106 B79:B180 B4119:B1048576 B553:B990 B992:B1103 B2216:B3051 B3110:B4112 B1 B73:B77">
    <cfRule type="duplicateValues" dxfId="16" priority="37"/>
  </conditionalFormatting>
  <conditionalFormatting sqref="C3107:C3109 B3108:B3109">
    <cfRule type="expression" dxfId="15" priority="32">
      <formula>(#REF! = "Chưa Đạt")</formula>
    </cfRule>
  </conditionalFormatting>
  <conditionalFormatting sqref="E2:E72">
    <cfRule type="cellIs" dxfId="14" priority="2" operator="equal">
      <formula>"Chưa Đạt"</formula>
    </cfRule>
  </conditionalFormatting>
  <conditionalFormatting sqref="E1:H1 E73:H1048576">
    <cfRule type="cellIs" dxfId="13" priority="14" operator="equal">
      <formula>"Đạt"</formula>
    </cfRule>
  </conditionalFormatting>
  <conditionalFormatting sqref="E1:H1 E4119:H1048576">
    <cfRule type="cellIs" dxfId="12" priority="35" operator="equal">
      <formula>"Chưa Đạt"</formula>
    </cfRule>
  </conditionalFormatting>
  <conditionalFormatting sqref="E73:H77">
    <cfRule type="cellIs" dxfId="11" priority="8" operator="equal">
      <formula>"Chưa Đạt"</formula>
    </cfRule>
  </conditionalFormatting>
  <conditionalFormatting sqref="E79:H544 E547:H4112">
    <cfRule type="cellIs" dxfId="10" priority="17" operator="equal">
      <formula>"Chưa Đạt"</formula>
    </cfRule>
  </conditionalFormatting>
  <conditionalFormatting sqref="F3107:F3109">
    <cfRule type="expression" dxfId="9" priority="31">
      <formula>(#REF! = "Chưa Đạt")</formula>
    </cfRule>
  </conditionalFormatting>
  <conditionalFormatting sqref="H2:H72">
    <cfRule type="cellIs" dxfId="8" priority="1" operator="greaterThan">
      <formula>255</formula>
    </cfRule>
  </conditionalFormatting>
  <conditionalFormatting sqref="I2:I1897">
    <cfRule type="cellIs" dxfId="7" priority="7" operator="greaterThan">
      <formula>255</formula>
    </cfRule>
  </conditionalFormatting>
  <conditionalFormatting sqref="I1963:I2291 I4119:I1048576">
    <cfRule type="cellIs" dxfId="6" priority="36" operator="greaterThan">
      <formula>255</formula>
    </cfRule>
  </conditionalFormatting>
  <conditionalFormatting sqref="I2386:I4112">
    <cfRule type="cellIs" dxfId="5" priority="28" operator="greaterThan">
      <formula>255</formula>
    </cfRule>
  </conditionalFormatting>
  <dataValidations count="3">
    <dataValidation allowBlank="1" sqref="C2877:C2879" xr:uid="{7BC3F2EC-EC79-4B92-9DCB-D216C2F97797}"/>
    <dataValidation type="list" allowBlank="1" sqref="I2292:I2360" xr:uid="{7B0CE312-171F-441B-AD9A-25BB996DDE8A}">
      <formula1>"SCĐX, PHỐI HỢP, XLTĐ"</formula1>
    </dataValidation>
    <dataValidation type="list" allowBlank="1" showInputMessage="1" showErrorMessage="1" errorTitle="NHÓM CHUYÊN MÔN CHƯA ĐÚNG" prompt="CHỌN ĐÚNG NHÓM CHUYÊN MÔN" sqref="G2:G72" xr:uid="{3087D865-9FF8-428E-83F1-23B9ABA47885}">
      <formula1>"DK-VALVE,DK-AMLL,DK-CCTV,DK-NHIET DO,DK-BENTLY,DK-SAN PHAM,DK-NPK,DK-DCS,DK-PLC,DK-F&amp;G,DK-PHAN TICH,DK-HIEU CHUAN,DK-NPK"</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F97C8-765D-4C7D-A7F8-F607EB060DEC}">
  <sheetPr>
    <tabColor rgb="FFFF0000"/>
  </sheetPr>
  <dimension ref="A1:H1167"/>
  <sheetViews>
    <sheetView zoomScale="60" zoomScaleNormal="60" workbookViewId="0">
      <pane xSplit="1" ySplit="3" topLeftCell="B10" activePane="bottomRight" state="frozen"/>
      <selection pane="topRight" activeCell="B1" sqref="B1"/>
      <selection pane="bottomLeft" activeCell="A4" sqref="A4"/>
      <selection pane="bottomRight" activeCell="D29" sqref="D29"/>
    </sheetView>
  </sheetViews>
  <sheetFormatPr defaultColWidth="8" defaultRowHeight="15"/>
  <cols>
    <col min="1" max="1" width="8.625" style="300" customWidth="1"/>
    <col min="2" max="2" width="32.25" style="298" customWidth="1"/>
    <col min="3" max="3" width="37.25" style="298" customWidth="1"/>
    <col min="4" max="4" width="98.125" style="299" bestFit="1" customWidth="1"/>
    <col min="5" max="5" width="39.75" style="298" customWidth="1"/>
    <col min="6" max="6" width="37.375" style="298" customWidth="1"/>
    <col min="7" max="8" width="0" style="287" hidden="1" customWidth="1"/>
    <col min="9" max="16384" width="8" style="287"/>
  </cols>
  <sheetData>
    <row r="1" spans="1:8" ht="24" customHeight="1">
      <c r="A1" s="378" t="s">
        <v>2145</v>
      </c>
      <c r="B1" s="378"/>
      <c r="C1" s="378"/>
      <c r="D1" s="378"/>
      <c r="E1" s="378"/>
      <c r="F1" s="378"/>
    </row>
    <row r="2" spans="1:8" ht="18.600000000000001" customHeight="1">
      <c r="A2" s="378"/>
      <c r="B2" s="378"/>
      <c r="C2" s="378"/>
      <c r="D2" s="378"/>
      <c r="E2" s="378"/>
      <c r="F2" s="378"/>
    </row>
    <row r="3" spans="1:8" ht="26.45" customHeight="1">
      <c r="A3" s="288" t="s">
        <v>18</v>
      </c>
      <c r="B3" s="288" t="s">
        <v>2146</v>
      </c>
      <c r="C3" s="288" t="s">
        <v>19</v>
      </c>
      <c r="D3" s="288" t="s">
        <v>2147</v>
      </c>
      <c r="E3" s="288" t="s">
        <v>2148</v>
      </c>
      <c r="F3" s="288" t="s">
        <v>2149</v>
      </c>
      <c r="H3" s="301">
        <f>COUNTIF(B4:B492,"*")</f>
        <v>30</v>
      </c>
    </row>
    <row r="4" spans="1:8" s="289" customFormat="1" ht="82.5">
      <c r="A4" s="315">
        <v>1</v>
      </c>
      <c r="B4" s="316" t="s">
        <v>2150</v>
      </c>
      <c r="C4" s="316" t="s">
        <v>2151</v>
      </c>
      <c r="D4" s="317" t="s">
        <v>2152</v>
      </c>
      <c r="E4" s="316" t="s">
        <v>2153</v>
      </c>
      <c r="F4" s="316" t="s">
        <v>2154</v>
      </c>
    </row>
    <row r="5" spans="1:8" s="289" customFormat="1" ht="49.5">
      <c r="A5" s="315">
        <v>2</v>
      </c>
      <c r="B5" s="316" t="s">
        <v>2155</v>
      </c>
      <c r="C5" s="316" t="s">
        <v>2156</v>
      </c>
      <c r="D5" s="317" t="s">
        <v>2157</v>
      </c>
      <c r="E5" s="316" t="s">
        <v>2158</v>
      </c>
      <c r="F5" s="316" t="s">
        <v>2154</v>
      </c>
    </row>
    <row r="6" spans="1:8" s="289" customFormat="1" ht="99">
      <c r="A6" s="315">
        <v>3</v>
      </c>
      <c r="B6" s="316" t="s">
        <v>739</v>
      </c>
      <c r="C6" s="316" t="s">
        <v>693</v>
      </c>
      <c r="D6" s="317" t="s">
        <v>2159</v>
      </c>
      <c r="E6" s="316" t="s">
        <v>2158</v>
      </c>
      <c r="F6" s="316" t="s">
        <v>2154</v>
      </c>
    </row>
    <row r="7" spans="1:8" s="289" customFormat="1" ht="66">
      <c r="A7" s="315">
        <v>4</v>
      </c>
      <c r="B7" s="316" t="s">
        <v>781</v>
      </c>
      <c r="C7" s="316" t="s">
        <v>784</v>
      </c>
      <c r="D7" s="317" t="s">
        <v>2160</v>
      </c>
      <c r="E7" s="316" t="s">
        <v>2158</v>
      </c>
      <c r="F7" s="316" t="s">
        <v>2154</v>
      </c>
    </row>
    <row r="8" spans="1:8" s="289" customFormat="1" ht="132">
      <c r="A8" s="315">
        <v>5</v>
      </c>
      <c r="B8" s="316" t="s">
        <v>929</v>
      </c>
      <c r="C8" s="316" t="s">
        <v>2161</v>
      </c>
      <c r="D8" s="317" t="s">
        <v>2162</v>
      </c>
      <c r="E8" s="316" t="s">
        <v>2153</v>
      </c>
      <c r="F8" s="316" t="s">
        <v>2154</v>
      </c>
    </row>
    <row r="9" spans="1:8" s="289" customFormat="1" ht="82.5">
      <c r="A9" s="315">
        <v>6</v>
      </c>
      <c r="B9" s="316" t="s">
        <v>1220</v>
      </c>
      <c r="C9" s="316" t="s">
        <v>297</v>
      </c>
      <c r="D9" s="317" t="s">
        <v>2163</v>
      </c>
      <c r="E9" s="316" t="s">
        <v>2153</v>
      </c>
      <c r="F9" s="316" t="s">
        <v>2164</v>
      </c>
    </row>
    <row r="10" spans="1:8" s="289" customFormat="1" ht="82.5">
      <c r="A10" s="315">
        <v>7</v>
      </c>
      <c r="B10" s="316" t="s">
        <v>339</v>
      </c>
      <c r="C10" s="316" t="s">
        <v>1839</v>
      </c>
      <c r="D10" s="317" t="s">
        <v>2180</v>
      </c>
      <c r="E10" s="316" t="s">
        <v>2153</v>
      </c>
      <c r="F10" s="316" t="s">
        <v>2181</v>
      </c>
    </row>
    <row r="11" spans="1:8" s="289" customFormat="1" ht="115.5">
      <c r="A11" s="315">
        <v>8</v>
      </c>
      <c r="B11" s="316" t="s">
        <v>2165</v>
      </c>
      <c r="C11" s="316" t="s">
        <v>2166</v>
      </c>
      <c r="D11" s="317" t="s">
        <v>2167</v>
      </c>
      <c r="E11" s="316" t="s">
        <v>2168</v>
      </c>
      <c r="F11" s="316" t="s">
        <v>2169</v>
      </c>
    </row>
    <row r="12" spans="1:8" s="289" customFormat="1" ht="66">
      <c r="A12" s="315">
        <v>9</v>
      </c>
      <c r="B12" s="316" t="s">
        <v>2170</v>
      </c>
      <c r="C12" s="316" t="s">
        <v>697</v>
      </c>
      <c r="D12" s="317" t="s">
        <v>2171</v>
      </c>
      <c r="E12" s="316" t="s">
        <v>2153</v>
      </c>
      <c r="F12" s="316" t="s">
        <v>2164</v>
      </c>
    </row>
    <row r="13" spans="1:8" s="289" customFormat="1" ht="49.5">
      <c r="A13" s="315">
        <v>10</v>
      </c>
      <c r="B13" s="316" t="s">
        <v>2465</v>
      </c>
      <c r="C13" s="316" t="s">
        <v>2467</v>
      </c>
      <c r="D13" s="317" t="s">
        <v>2567</v>
      </c>
      <c r="E13" s="316" t="s">
        <v>2568</v>
      </c>
      <c r="F13" s="316" t="s">
        <v>2569</v>
      </c>
    </row>
    <row r="14" spans="1:8" s="289" customFormat="1" ht="66">
      <c r="A14" s="315">
        <v>11</v>
      </c>
      <c r="B14" s="316" t="s">
        <v>2487</v>
      </c>
      <c r="C14" s="316" t="s">
        <v>2488</v>
      </c>
      <c r="D14" s="317" t="s">
        <v>2574</v>
      </c>
      <c r="E14" s="316" t="s">
        <v>2153</v>
      </c>
      <c r="F14" s="316" t="s">
        <v>2154</v>
      </c>
    </row>
    <row r="15" spans="1:8" s="289" customFormat="1" ht="99">
      <c r="A15" s="315">
        <v>12</v>
      </c>
      <c r="B15" s="316" t="s">
        <v>2537</v>
      </c>
      <c r="C15" s="316" t="s">
        <v>1153</v>
      </c>
      <c r="D15" s="317" t="s">
        <v>2570</v>
      </c>
      <c r="E15" s="316" t="s">
        <v>2153</v>
      </c>
      <c r="F15" s="316" t="s">
        <v>2154</v>
      </c>
    </row>
    <row r="16" spans="1:8" s="289" customFormat="1" ht="82.5">
      <c r="A16" s="315">
        <v>13</v>
      </c>
      <c r="B16" s="316" t="s">
        <v>3027</v>
      </c>
      <c r="C16" s="316" t="s">
        <v>2879</v>
      </c>
      <c r="D16" s="317" t="s">
        <v>3028</v>
      </c>
      <c r="E16" s="316" t="s">
        <v>3032</v>
      </c>
      <c r="F16" s="316" t="s">
        <v>3237</v>
      </c>
    </row>
    <row r="17" spans="1:6" s="289" customFormat="1" ht="49.5">
      <c r="A17" s="315">
        <v>14</v>
      </c>
      <c r="B17" s="316" t="s">
        <v>2945</v>
      </c>
      <c r="C17" s="316" t="s">
        <v>2948</v>
      </c>
      <c r="D17" s="317" t="s">
        <v>3035</v>
      </c>
      <c r="E17" s="316" t="s">
        <v>3453</v>
      </c>
      <c r="F17" s="316" t="s">
        <v>2164</v>
      </c>
    </row>
    <row r="18" spans="1:6" s="289" customFormat="1" ht="66">
      <c r="A18" s="315">
        <v>15</v>
      </c>
      <c r="B18" s="316" t="s">
        <v>3029</v>
      </c>
      <c r="C18" s="316" t="s">
        <v>3030</v>
      </c>
      <c r="D18" s="317" t="s">
        <v>3031</v>
      </c>
      <c r="E18" s="316" t="s">
        <v>3032</v>
      </c>
      <c r="F18" s="316" t="s">
        <v>3033</v>
      </c>
    </row>
    <row r="19" spans="1:6" s="289" customFormat="1" ht="99">
      <c r="A19" s="315">
        <v>16</v>
      </c>
      <c r="B19" s="316" t="s">
        <v>3364</v>
      </c>
      <c r="C19" s="316" t="s">
        <v>697</v>
      </c>
      <c r="D19" s="317" t="s">
        <v>3454</v>
      </c>
      <c r="E19" s="316" t="s">
        <v>3032</v>
      </c>
      <c r="F19" s="316" t="s">
        <v>3675</v>
      </c>
    </row>
    <row r="20" spans="1:6" s="289" customFormat="1" ht="82.5">
      <c r="A20" s="315">
        <v>17</v>
      </c>
      <c r="B20" s="316" t="s">
        <v>3506</v>
      </c>
      <c r="C20" s="316" t="s">
        <v>3676</v>
      </c>
      <c r="D20" s="317" t="s">
        <v>3677</v>
      </c>
      <c r="E20" s="316" t="s">
        <v>2153</v>
      </c>
      <c r="F20" s="316" t="s">
        <v>2154</v>
      </c>
    </row>
    <row r="21" spans="1:6" s="289" customFormat="1" ht="115.5">
      <c r="A21" s="315">
        <v>18</v>
      </c>
      <c r="B21" s="316" t="s">
        <v>3589</v>
      </c>
      <c r="C21" s="316" t="s">
        <v>3591</v>
      </c>
      <c r="D21" s="317" t="s">
        <v>3682</v>
      </c>
      <c r="E21" s="316" t="s">
        <v>3683</v>
      </c>
      <c r="F21" s="316" t="s">
        <v>4394</v>
      </c>
    </row>
    <row r="22" spans="1:6" s="289" customFormat="1" ht="82.5">
      <c r="A22" s="315">
        <v>19</v>
      </c>
      <c r="B22" s="316" t="s">
        <v>3637</v>
      </c>
      <c r="C22" s="316" t="s">
        <v>697</v>
      </c>
      <c r="D22" s="317" t="s">
        <v>3681</v>
      </c>
      <c r="E22" s="316" t="s">
        <v>3678</v>
      </c>
      <c r="F22" s="316" t="s">
        <v>3459</v>
      </c>
    </row>
    <row r="23" spans="1:6" s="289" customFormat="1" ht="66">
      <c r="A23" s="315">
        <v>20</v>
      </c>
      <c r="B23" s="316" t="s">
        <v>4196</v>
      </c>
      <c r="C23" s="316" t="s">
        <v>4197</v>
      </c>
      <c r="D23" s="317" t="s">
        <v>4198</v>
      </c>
      <c r="E23" s="316" t="s">
        <v>4395</v>
      </c>
      <c r="F23" s="316" t="s">
        <v>4199</v>
      </c>
    </row>
    <row r="24" spans="1:6" s="289" customFormat="1" ht="82.5">
      <c r="A24" s="315">
        <v>21</v>
      </c>
      <c r="B24" s="316" t="s">
        <v>2309</v>
      </c>
      <c r="C24" s="316" t="s">
        <v>4200</v>
      </c>
      <c r="D24" s="317" t="s">
        <v>4201</v>
      </c>
      <c r="E24" s="316" t="s">
        <v>4199</v>
      </c>
      <c r="F24" s="316" t="s">
        <v>4199</v>
      </c>
    </row>
    <row r="25" spans="1:6" s="289" customFormat="1" ht="66">
      <c r="A25" s="315">
        <v>22</v>
      </c>
      <c r="B25" s="316" t="s">
        <v>2174</v>
      </c>
      <c r="C25" s="316" t="s">
        <v>2175</v>
      </c>
      <c r="D25" s="317" t="s">
        <v>2176</v>
      </c>
      <c r="E25" s="316" t="s">
        <v>2177</v>
      </c>
      <c r="F25" s="316" t="s">
        <v>2154</v>
      </c>
    </row>
    <row r="26" spans="1:6" s="289" customFormat="1" ht="66">
      <c r="A26" s="315">
        <v>23</v>
      </c>
      <c r="B26" s="316" t="s">
        <v>2178</v>
      </c>
      <c r="C26" s="316" t="s">
        <v>2175</v>
      </c>
      <c r="D26" s="317" t="s">
        <v>2179</v>
      </c>
      <c r="E26" s="316" t="s">
        <v>2177</v>
      </c>
      <c r="F26" s="316" t="s">
        <v>2154</v>
      </c>
    </row>
    <row r="27" spans="1:6" s="289" customFormat="1" ht="66">
      <c r="A27" s="315">
        <v>24</v>
      </c>
      <c r="B27" s="316" t="s">
        <v>2182</v>
      </c>
      <c r="C27" s="316" t="s">
        <v>697</v>
      </c>
      <c r="D27" s="317" t="s">
        <v>2183</v>
      </c>
      <c r="E27" s="316" t="s">
        <v>2184</v>
      </c>
      <c r="F27" s="316" t="s">
        <v>2185</v>
      </c>
    </row>
    <row r="28" spans="1:6" s="289" customFormat="1" ht="82.5">
      <c r="A28" s="315">
        <v>25</v>
      </c>
      <c r="B28" s="316" t="s">
        <v>2663</v>
      </c>
      <c r="C28" s="316" t="s">
        <v>1153</v>
      </c>
      <c r="D28" s="317" t="s">
        <v>2807</v>
      </c>
      <c r="E28" s="316" t="s">
        <v>2573</v>
      </c>
      <c r="F28" s="316" t="s">
        <v>2154</v>
      </c>
    </row>
    <row r="29" spans="1:6" s="289" customFormat="1" ht="49.5">
      <c r="A29" s="315">
        <v>26</v>
      </c>
      <c r="B29" s="316" t="s">
        <v>2469</v>
      </c>
      <c r="C29" s="316" t="s">
        <v>2467</v>
      </c>
      <c r="D29" s="317" t="s">
        <v>2572</v>
      </c>
      <c r="E29" s="316" t="s">
        <v>3034</v>
      </c>
      <c r="F29" s="316" t="s">
        <v>2169</v>
      </c>
    </row>
    <row r="30" spans="1:6" s="289" customFormat="1" ht="49.5">
      <c r="A30" s="315">
        <v>27</v>
      </c>
      <c r="B30" s="316" t="s">
        <v>466</v>
      </c>
      <c r="C30" s="316" t="s">
        <v>2172</v>
      </c>
      <c r="D30" s="317" t="s">
        <v>2173</v>
      </c>
      <c r="E30" s="316" t="s">
        <v>2573</v>
      </c>
      <c r="F30" s="316" t="s">
        <v>2154</v>
      </c>
    </row>
    <row r="31" spans="1:6" s="289" customFormat="1" ht="49.5">
      <c r="A31" s="315">
        <v>28</v>
      </c>
      <c r="B31" s="316" t="s">
        <v>3725</v>
      </c>
      <c r="C31" s="316" t="s">
        <v>3726</v>
      </c>
      <c r="D31" s="317" t="s">
        <v>3975</v>
      </c>
      <c r="E31" s="316" t="s">
        <v>3976</v>
      </c>
      <c r="F31" s="316" t="s">
        <v>2164</v>
      </c>
    </row>
    <row r="32" spans="1:6" s="289" customFormat="1" ht="82.5">
      <c r="A32" s="315">
        <v>29</v>
      </c>
      <c r="B32" s="316" t="s">
        <v>3593</v>
      </c>
      <c r="C32" s="316" t="s">
        <v>3679</v>
      </c>
      <c r="D32" s="317" t="s">
        <v>3680</v>
      </c>
      <c r="E32" s="316" t="s">
        <v>3973</v>
      </c>
      <c r="F32" s="316" t="s">
        <v>2154</v>
      </c>
    </row>
    <row r="33" spans="1:6" s="289" customFormat="1" ht="82.5">
      <c r="A33" s="315">
        <v>30</v>
      </c>
      <c r="B33" s="316" t="s">
        <v>3068</v>
      </c>
      <c r="C33" s="316" t="s">
        <v>3504</v>
      </c>
      <c r="D33" s="317" t="s">
        <v>3684</v>
      </c>
      <c r="E33" s="316" t="s">
        <v>3974</v>
      </c>
      <c r="F33" s="316" t="s">
        <v>3457</v>
      </c>
    </row>
    <row r="34" spans="1:6" s="289" customFormat="1" ht="16.5">
      <c r="A34" s="290"/>
      <c r="B34" s="291"/>
      <c r="C34" s="291"/>
      <c r="D34" s="292"/>
      <c r="E34" s="291"/>
      <c r="F34" s="291"/>
    </row>
    <row r="35" spans="1:6" s="289" customFormat="1" ht="16.5">
      <c r="A35" s="290"/>
      <c r="B35" s="291"/>
      <c r="C35" s="291"/>
      <c r="D35" s="292"/>
      <c r="E35" s="291"/>
      <c r="F35" s="291"/>
    </row>
    <row r="36" spans="1:6" s="289" customFormat="1" ht="16.5">
      <c r="A36" s="290"/>
      <c r="B36" s="291"/>
      <c r="C36" s="291"/>
      <c r="D36" s="292"/>
      <c r="E36" s="291"/>
      <c r="F36" s="291"/>
    </row>
    <row r="37" spans="1:6" s="289" customFormat="1" ht="16.5">
      <c r="A37" s="290"/>
      <c r="B37" s="291"/>
      <c r="C37" s="291"/>
      <c r="D37" s="292"/>
      <c r="E37" s="291"/>
      <c r="F37" s="291"/>
    </row>
    <row r="38" spans="1:6" s="289" customFormat="1" ht="16.5">
      <c r="A38" s="290"/>
      <c r="B38" s="291"/>
      <c r="C38" s="291"/>
      <c r="D38" s="292"/>
      <c r="E38" s="291"/>
      <c r="F38" s="291"/>
    </row>
    <row r="39" spans="1:6" s="289" customFormat="1" ht="16.5">
      <c r="A39" s="290"/>
      <c r="B39" s="291"/>
      <c r="C39" s="291"/>
      <c r="D39" s="292"/>
      <c r="E39" s="291"/>
      <c r="F39" s="291"/>
    </row>
    <row r="40" spans="1:6" s="289" customFormat="1" ht="16.5">
      <c r="A40" s="290"/>
      <c r="B40" s="291"/>
      <c r="C40" s="291"/>
      <c r="D40" s="292"/>
      <c r="E40" s="291"/>
      <c r="F40" s="291"/>
    </row>
    <row r="41" spans="1:6" s="289" customFormat="1" ht="16.5">
      <c r="A41" s="290"/>
      <c r="B41" s="291"/>
      <c r="C41" s="291"/>
      <c r="D41" s="292"/>
      <c r="E41" s="291"/>
      <c r="F41" s="291"/>
    </row>
    <row r="42" spans="1:6" s="289" customFormat="1" ht="16.5">
      <c r="A42" s="290"/>
      <c r="B42" s="291"/>
      <c r="C42" s="291"/>
      <c r="D42" s="292"/>
      <c r="E42" s="291"/>
      <c r="F42" s="291"/>
    </row>
    <row r="43" spans="1:6" s="289" customFormat="1" ht="16.5">
      <c r="A43" s="290"/>
      <c r="B43" s="291"/>
      <c r="C43" s="291"/>
      <c r="D43" s="292"/>
      <c r="E43" s="291"/>
      <c r="F43" s="291"/>
    </row>
    <row r="44" spans="1:6" s="289" customFormat="1" ht="16.5">
      <c r="A44" s="290"/>
      <c r="B44" s="291"/>
      <c r="C44" s="291"/>
      <c r="D44" s="292"/>
      <c r="E44" s="291"/>
      <c r="F44" s="291"/>
    </row>
    <row r="45" spans="1:6" s="289" customFormat="1" ht="16.5">
      <c r="A45" s="290"/>
      <c r="B45" s="291"/>
      <c r="C45" s="291"/>
      <c r="D45" s="292"/>
      <c r="E45" s="291"/>
      <c r="F45" s="291"/>
    </row>
    <row r="46" spans="1:6" s="289" customFormat="1" ht="16.5">
      <c r="A46" s="290"/>
      <c r="B46" s="291"/>
      <c r="C46" s="291"/>
      <c r="D46" s="292"/>
      <c r="E46" s="291"/>
      <c r="F46" s="291"/>
    </row>
    <row r="47" spans="1:6" s="289" customFormat="1" ht="16.5">
      <c r="A47" s="290"/>
      <c r="B47" s="291"/>
      <c r="C47" s="291"/>
      <c r="D47" s="292"/>
      <c r="E47" s="291"/>
      <c r="F47" s="291"/>
    </row>
    <row r="48" spans="1:6" s="289" customFormat="1" ht="16.5">
      <c r="A48" s="290"/>
      <c r="B48" s="291"/>
      <c r="C48" s="291"/>
      <c r="D48" s="292"/>
      <c r="E48" s="291"/>
      <c r="F48" s="291"/>
    </row>
    <row r="49" spans="1:6" s="289" customFormat="1" ht="16.5">
      <c r="A49" s="290"/>
      <c r="B49" s="291"/>
      <c r="C49" s="291"/>
      <c r="D49" s="292"/>
      <c r="E49" s="291"/>
      <c r="F49" s="291"/>
    </row>
    <row r="50" spans="1:6" s="289" customFormat="1" ht="16.5">
      <c r="A50" s="290"/>
      <c r="B50" s="291"/>
      <c r="C50" s="291"/>
      <c r="D50" s="292"/>
      <c r="E50" s="291"/>
      <c r="F50" s="291"/>
    </row>
    <row r="51" spans="1:6" s="289" customFormat="1" ht="16.5">
      <c r="A51" s="290"/>
      <c r="B51" s="291"/>
      <c r="C51" s="291"/>
      <c r="D51" s="292"/>
      <c r="E51" s="291"/>
      <c r="F51" s="291"/>
    </row>
    <row r="52" spans="1:6" s="289" customFormat="1" ht="16.5">
      <c r="A52" s="290"/>
      <c r="B52" s="291"/>
      <c r="C52" s="291"/>
      <c r="D52" s="292"/>
      <c r="E52" s="291"/>
      <c r="F52" s="291"/>
    </row>
    <row r="53" spans="1:6" s="289" customFormat="1" ht="16.5">
      <c r="A53" s="290"/>
      <c r="B53" s="291"/>
      <c r="C53" s="291"/>
      <c r="D53" s="292"/>
      <c r="E53" s="291"/>
      <c r="F53" s="291"/>
    </row>
    <row r="54" spans="1:6" s="289" customFormat="1" ht="16.5">
      <c r="A54" s="290"/>
      <c r="B54" s="291"/>
      <c r="C54" s="291"/>
      <c r="D54" s="292"/>
      <c r="E54" s="291"/>
      <c r="F54" s="291"/>
    </row>
    <row r="55" spans="1:6" s="289" customFormat="1" ht="16.5">
      <c r="A55" s="290"/>
      <c r="B55" s="291"/>
      <c r="C55" s="291"/>
      <c r="D55" s="292"/>
      <c r="E55" s="291"/>
      <c r="F55" s="291"/>
    </row>
    <row r="56" spans="1:6" s="289" customFormat="1" ht="16.5">
      <c r="A56" s="290"/>
      <c r="B56" s="291"/>
      <c r="C56" s="291"/>
      <c r="D56" s="292"/>
      <c r="E56" s="291"/>
      <c r="F56" s="291"/>
    </row>
    <row r="57" spans="1:6" s="289" customFormat="1" ht="16.5">
      <c r="A57" s="290"/>
      <c r="B57" s="291"/>
      <c r="C57" s="291"/>
      <c r="D57" s="292"/>
      <c r="E57" s="291"/>
      <c r="F57" s="291"/>
    </row>
    <row r="58" spans="1:6" s="289" customFormat="1" ht="16.5">
      <c r="A58" s="290"/>
      <c r="B58" s="291"/>
      <c r="C58" s="291"/>
      <c r="D58" s="292"/>
      <c r="E58" s="291"/>
      <c r="F58" s="291"/>
    </row>
    <row r="59" spans="1:6" s="289" customFormat="1" ht="16.5">
      <c r="A59" s="290"/>
      <c r="B59" s="291"/>
      <c r="C59" s="291"/>
      <c r="D59" s="292"/>
      <c r="E59" s="291"/>
      <c r="F59" s="291"/>
    </row>
    <row r="60" spans="1:6" s="289" customFormat="1" ht="16.5">
      <c r="A60" s="290"/>
      <c r="B60" s="291"/>
      <c r="C60" s="291"/>
      <c r="D60" s="292"/>
      <c r="E60" s="291"/>
      <c r="F60" s="291"/>
    </row>
    <row r="61" spans="1:6" s="289" customFormat="1" ht="16.5">
      <c r="A61" s="290"/>
      <c r="B61" s="291"/>
      <c r="C61" s="291"/>
      <c r="D61" s="292"/>
      <c r="E61" s="291"/>
      <c r="F61" s="291"/>
    </row>
    <row r="62" spans="1:6" s="289" customFormat="1" ht="16.5">
      <c r="A62" s="290"/>
      <c r="B62" s="291"/>
      <c r="C62" s="291"/>
      <c r="D62" s="292"/>
      <c r="E62" s="291"/>
      <c r="F62" s="291"/>
    </row>
    <row r="63" spans="1:6" s="289" customFormat="1" ht="16.5">
      <c r="A63" s="290"/>
      <c r="B63" s="291"/>
      <c r="C63" s="291"/>
      <c r="D63" s="292"/>
      <c r="E63" s="291"/>
      <c r="F63" s="291"/>
    </row>
    <row r="64" spans="1:6" s="289" customFormat="1" ht="16.5">
      <c r="A64" s="290"/>
      <c r="B64" s="291"/>
      <c r="C64" s="291"/>
      <c r="D64" s="292"/>
      <c r="E64" s="291"/>
      <c r="F64" s="291"/>
    </row>
    <row r="65" spans="1:6" s="289" customFormat="1">
      <c r="A65" s="293"/>
      <c r="B65" s="294"/>
      <c r="C65" s="294"/>
      <c r="D65" s="295"/>
      <c r="E65" s="294"/>
      <c r="F65" s="294"/>
    </row>
    <row r="66" spans="1:6" s="289" customFormat="1">
      <c r="A66" s="293"/>
      <c r="B66" s="294"/>
      <c r="C66" s="294"/>
      <c r="D66" s="295"/>
      <c r="E66" s="294"/>
      <c r="F66" s="294"/>
    </row>
    <row r="67" spans="1:6" s="289" customFormat="1">
      <c r="A67" s="293"/>
      <c r="B67" s="294"/>
      <c r="C67" s="294"/>
      <c r="D67" s="295"/>
      <c r="E67" s="294"/>
      <c r="F67" s="294"/>
    </row>
    <row r="68" spans="1:6" s="289" customFormat="1">
      <c r="A68" s="293"/>
      <c r="B68" s="294"/>
      <c r="C68" s="294"/>
      <c r="D68" s="295"/>
      <c r="E68" s="294"/>
      <c r="F68" s="294"/>
    </row>
    <row r="69" spans="1:6" s="289" customFormat="1">
      <c r="A69" s="293"/>
      <c r="B69" s="294"/>
      <c r="C69" s="294"/>
      <c r="D69" s="295"/>
      <c r="E69" s="294"/>
      <c r="F69" s="294"/>
    </row>
    <row r="70" spans="1:6" s="289" customFormat="1">
      <c r="A70" s="293"/>
      <c r="B70" s="294"/>
      <c r="C70" s="294"/>
      <c r="D70" s="295"/>
      <c r="E70" s="294"/>
      <c r="F70" s="294"/>
    </row>
    <row r="71" spans="1:6" s="289" customFormat="1">
      <c r="A71" s="293"/>
      <c r="B71" s="294"/>
      <c r="C71" s="294"/>
      <c r="D71" s="295"/>
      <c r="E71" s="294"/>
      <c r="F71" s="294"/>
    </row>
    <row r="72" spans="1:6" s="289" customFormat="1">
      <c r="A72" s="293"/>
      <c r="B72" s="294"/>
      <c r="C72" s="294"/>
      <c r="D72" s="295"/>
      <c r="E72" s="294"/>
      <c r="F72" s="294"/>
    </row>
    <row r="73" spans="1:6" s="289" customFormat="1">
      <c r="A73" s="293"/>
      <c r="B73" s="294"/>
      <c r="C73" s="294"/>
      <c r="D73" s="295"/>
      <c r="E73" s="294"/>
      <c r="F73" s="294"/>
    </row>
    <row r="74" spans="1:6" s="289" customFormat="1">
      <c r="A74" s="293"/>
      <c r="B74" s="294"/>
      <c r="C74" s="294"/>
      <c r="D74" s="295"/>
      <c r="E74" s="294"/>
      <c r="F74" s="294"/>
    </row>
    <row r="75" spans="1:6" s="289" customFormat="1">
      <c r="A75" s="293"/>
      <c r="B75" s="294"/>
      <c r="C75" s="294"/>
      <c r="D75" s="295"/>
      <c r="E75" s="294"/>
      <c r="F75" s="294"/>
    </row>
    <row r="76" spans="1:6" s="289" customFormat="1">
      <c r="A76" s="293"/>
      <c r="B76" s="294"/>
      <c r="C76" s="294"/>
      <c r="D76" s="295"/>
      <c r="E76" s="294"/>
      <c r="F76" s="294"/>
    </row>
    <row r="77" spans="1:6" s="289" customFormat="1">
      <c r="A77" s="293"/>
      <c r="B77" s="294"/>
      <c r="C77" s="294"/>
      <c r="D77" s="295"/>
      <c r="E77" s="294"/>
      <c r="F77" s="294"/>
    </row>
    <row r="78" spans="1:6" s="289" customFormat="1">
      <c r="A78" s="293"/>
      <c r="B78" s="294"/>
      <c r="C78" s="294"/>
      <c r="D78" s="295"/>
      <c r="E78" s="294"/>
      <c r="F78" s="294"/>
    </row>
    <row r="79" spans="1:6" s="289" customFormat="1">
      <c r="A79" s="293"/>
      <c r="B79" s="294"/>
      <c r="C79" s="294"/>
      <c r="D79" s="295"/>
      <c r="E79" s="294"/>
      <c r="F79" s="294"/>
    </row>
    <row r="80" spans="1:6" s="289" customFormat="1">
      <c r="A80" s="293"/>
      <c r="B80" s="294"/>
      <c r="C80" s="294"/>
      <c r="D80" s="295"/>
      <c r="E80" s="294"/>
      <c r="F80" s="294"/>
    </row>
    <row r="81" spans="1:6" s="289" customFormat="1">
      <c r="A81" s="293"/>
      <c r="B81" s="294"/>
      <c r="C81" s="294"/>
      <c r="D81" s="295"/>
      <c r="E81" s="294"/>
      <c r="F81" s="294"/>
    </row>
    <row r="82" spans="1:6" s="289" customFormat="1">
      <c r="A82" s="293"/>
      <c r="B82" s="294"/>
      <c r="C82" s="294"/>
      <c r="D82" s="295"/>
      <c r="E82" s="294"/>
      <c r="F82" s="294"/>
    </row>
    <row r="83" spans="1:6" s="289" customFormat="1">
      <c r="A83" s="293"/>
      <c r="B83" s="294"/>
      <c r="C83" s="294"/>
      <c r="D83" s="295"/>
      <c r="E83" s="294"/>
      <c r="F83" s="294"/>
    </row>
    <row r="84" spans="1:6" s="289" customFormat="1">
      <c r="A84" s="293"/>
      <c r="B84" s="294"/>
      <c r="C84" s="294"/>
      <c r="D84" s="295"/>
      <c r="E84" s="294"/>
      <c r="F84" s="294"/>
    </row>
    <row r="85" spans="1:6" s="289" customFormat="1">
      <c r="A85" s="293"/>
      <c r="B85" s="294"/>
      <c r="C85" s="294"/>
      <c r="D85" s="295"/>
      <c r="E85" s="294"/>
      <c r="F85" s="294"/>
    </row>
    <row r="86" spans="1:6" s="289" customFormat="1">
      <c r="A86" s="293"/>
      <c r="B86" s="294"/>
      <c r="C86" s="294"/>
      <c r="D86" s="295"/>
      <c r="E86" s="294"/>
      <c r="F86" s="294"/>
    </row>
    <row r="87" spans="1:6" s="289" customFormat="1">
      <c r="A87" s="293"/>
      <c r="B87" s="294"/>
      <c r="C87" s="294"/>
      <c r="D87" s="295"/>
      <c r="E87" s="294"/>
      <c r="F87" s="294"/>
    </row>
    <row r="88" spans="1:6" s="289" customFormat="1">
      <c r="A88" s="293"/>
      <c r="B88" s="294"/>
      <c r="C88" s="294"/>
      <c r="D88" s="295"/>
      <c r="E88" s="294"/>
      <c r="F88" s="294"/>
    </row>
    <row r="89" spans="1:6" s="289" customFormat="1">
      <c r="A89" s="293"/>
      <c r="B89" s="294"/>
      <c r="C89" s="294"/>
      <c r="D89" s="295"/>
      <c r="E89" s="294"/>
      <c r="F89" s="294"/>
    </row>
    <row r="90" spans="1:6" s="289" customFormat="1">
      <c r="A90" s="293"/>
      <c r="B90" s="294"/>
      <c r="C90" s="294"/>
      <c r="D90" s="295"/>
      <c r="E90" s="294"/>
      <c r="F90" s="294"/>
    </row>
    <row r="91" spans="1:6" s="289" customFormat="1">
      <c r="A91" s="293"/>
      <c r="B91" s="294"/>
      <c r="C91" s="294"/>
      <c r="D91" s="295"/>
      <c r="E91" s="294"/>
      <c r="F91" s="294"/>
    </row>
    <row r="92" spans="1:6" s="289" customFormat="1">
      <c r="A92" s="293"/>
      <c r="B92" s="294"/>
      <c r="C92" s="294"/>
      <c r="D92" s="295"/>
      <c r="E92" s="294"/>
      <c r="F92" s="294"/>
    </row>
    <row r="93" spans="1:6" s="289" customFormat="1">
      <c r="A93" s="293"/>
      <c r="B93" s="294"/>
      <c r="C93" s="294"/>
      <c r="D93" s="295"/>
      <c r="E93" s="294"/>
      <c r="F93" s="294"/>
    </row>
    <row r="94" spans="1:6" s="289" customFormat="1">
      <c r="A94" s="293"/>
      <c r="B94" s="294"/>
      <c r="C94" s="294"/>
      <c r="D94" s="295"/>
      <c r="E94" s="294"/>
      <c r="F94" s="294"/>
    </row>
    <row r="95" spans="1:6" s="289" customFormat="1">
      <c r="A95" s="293"/>
      <c r="B95" s="294"/>
      <c r="C95" s="294"/>
      <c r="D95" s="295"/>
      <c r="E95" s="294"/>
      <c r="F95" s="294"/>
    </row>
    <row r="96" spans="1:6" s="289" customFormat="1">
      <c r="A96" s="293"/>
      <c r="B96" s="294"/>
      <c r="C96" s="294"/>
      <c r="D96" s="295"/>
      <c r="E96" s="294"/>
      <c r="F96" s="294"/>
    </row>
    <row r="97" spans="1:6" s="289" customFormat="1">
      <c r="A97" s="293"/>
      <c r="B97" s="294"/>
      <c r="C97" s="294"/>
      <c r="D97" s="295"/>
      <c r="E97" s="294"/>
      <c r="F97" s="294"/>
    </row>
    <row r="98" spans="1:6" s="289" customFormat="1">
      <c r="A98" s="293"/>
      <c r="B98" s="294"/>
      <c r="C98" s="294"/>
      <c r="D98" s="295"/>
      <c r="E98" s="294"/>
      <c r="F98" s="294"/>
    </row>
    <row r="99" spans="1:6" s="289" customFormat="1">
      <c r="A99" s="293"/>
      <c r="B99" s="294"/>
      <c r="C99" s="294"/>
      <c r="D99" s="295"/>
      <c r="E99" s="294"/>
      <c r="F99" s="294"/>
    </row>
    <row r="100" spans="1:6" s="289" customFormat="1">
      <c r="A100" s="293"/>
      <c r="B100" s="294"/>
      <c r="C100" s="294"/>
      <c r="D100" s="295"/>
      <c r="E100" s="294"/>
      <c r="F100" s="294"/>
    </row>
    <row r="101" spans="1:6" s="289" customFormat="1">
      <c r="A101" s="293"/>
      <c r="B101" s="294"/>
      <c r="C101" s="294"/>
      <c r="D101" s="295"/>
      <c r="E101" s="294"/>
      <c r="F101" s="294"/>
    </row>
    <row r="102" spans="1:6" s="289" customFormat="1">
      <c r="A102" s="293"/>
      <c r="B102" s="294"/>
      <c r="C102" s="294"/>
      <c r="D102" s="295"/>
      <c r="E102" s="294"/>
      <c r="F102" s="294"/>
    </row>
    <row r="103" spans="1:6" s="289" customFormat="1">
      <c r="A103" s="293"/>
      <c r="B103" s="294"/>
      <c r="C103" s="294"/>
      <c r="D103" s="295"/>
      <c r="E103" s="294"/>
      <c r="F103" s="294"/>
    </row>
    <row r="104" spans="1:6" s="289" customFormat="1">
      <c r="A104" s="293"/>
      <c r="B104" s="294"/>
      <c r="C104" s="294"/>
      <c r="D104" s="295"/>
      <c r="E104" s="294"/>
      <c r="F104" s="294"/>
    </row>
    <row r="105" spans="1:6" s="289" customFormat="1">
      <c r="A105" s="293"/>
      <c r="B105" s="294"/>
      <c r="C105" s="294"/>
      <c r="D105" s="295"/>
      <c r="E105" s="294"/>
      <c r="F105" s="294"/>
    </row>
    <row r="106" spans="1:6" s="289" customFormat="1">
      <c r="A106" s="293"/>
      <c r="B106" s="294"/>
      <c r="C106" s="294"/>
      <c r="D106" s="295"/>
      <c r="E106" s="294"/>
      <c r="F106" s="294"/>
    </row>
    <row r="107" spans="1:6" s="289" customFormat="1">
      <c r="A107" s="293"/>
      <c r="B107" s="294"/>
      <c r="C107" s="294"/>
      <c r="D107" s="295"/>
      <c r="E107" s="294"/>
      <c r="F107" s="294"/>
    </row>
    <row r="108" spans="1:6" s="289" customFormat="1">
      <c r="A108" s="293"/>
      <c r="B108" s="294"/>
      <c r="C108" s="294"/>
      <c r="D108" s="295"/>
      <c r="E108" s="294"/>
      <c r="F108" s="294"/>
    </row>
    <row r="109" spans="1:6" s="289" customFormat="1">
      <c r="A109" s="293"/>
      <c r="B109" s="294"/>
      <c r="C109" s="294"/>
      <c r="D109" s="295"/>
      <c r="E109" s="294"/>
      <c r="F109" s="294"/>
    </row>
    <row r="110" spans="1:6" s="289" customFormat="1">
      <c r="A110" s="293"/>
      <c r="B110" s="294"/>
      <c r="C110" s="294"/>
      <c r="D110" s="295"/>
      <c r="E110" s="294"/>
      <c r="F110" s="294"/>
    </row>
    <row r="111" spans="1:6" s="289" customFormat="1">
      <c r="A111" s="293"/>
      <c r="B111" s="294"/>
      <c r="C111" s="294"/>
      <c r="D111" s="295"/>
      <c r="E111" s="294"/>
      <c r="F111" s="294"/>
    </row>
    <row r="112" spans="1:6" s="289" customFormat="1">
      <c r="A112" s="293"/>
      <c r="B112" s="294"/>
      <c r="C112" s="294"/>
      <c r="D112" s="295"/>
      <c r="E112" s="294"/>
      <c r="F112" s="294"/>
    </row>
    <row r="113" spans="1:6" s="289" customFormat="1">
      <c r="A113" s="293"/>
      <c r="B113" s="294"/>
      <c r="C113" s="294"/>
      <c r="D113" s="295"/>
      <c r="E113" s="294"/>
      <c r="F113" s="294"/>
    </row>
    <row r="114" spans="1:6" s="289" customFormat="1">
      <c r="A114" s="293"/>
      <c r="B114" s="294"/>
      <c r="C114" s="294"/>
      <c r="D114" s="295"/>
      <c r="E114" s="294"/>
      <c r="F114" s="294"/>
    </row>
    <row r="115" spans="1:6" s="289" customFormat="1">
      <c r="A115" s="293"/>
      <c r="B115" s="294"/>
      <c r="C115" s="294"/>
      <c r="D115" s="295"/>
      <c r="E115" s="294"/>
      <c r="F115" s="294"/>
    </row>
    <row r="116" spans="1:6" s="289" customFormat="1">
      <c r="A116" s="293"/>
      <c r="B116" s="294"/>
      <c r="C116" s="294"/>
      <c r="D116" s="295"/>
      <c r="E116" s="294"/>
      <c r="F116" s="294"/>
    </row>
    <row r="117" spans="1:6" s="289" customFormat="1">
      <c r="A117" s="293"/>
      <c r="B117" s="294"/>
      <c r="C117" s="294"/>
      <c r="D117" s="295"/>
      <c r="E117" s="294"/>
      <c r="F117" s="294"/>
    </row>
    <row r="118" spans="1:6" s="289" customFormat="1">
      <c r="A118" s="293"/>
      <c r="B118" s="294"/>
      <c r="C118" s="294"/>
      <c r="D118" s="295"/>
      <c r="E118" s="294"/>
      <c r="F118" s="294"/>
    </row>
    <row r="119" spans="1:6" s="289" customFormat="1">
      <c r="A119" s="293"/>
      <c r="B119" s="294"/>
      <c r="C119" s="294"/>
      <c r="D119" s="295"/>
      <c r="E119" s="294"/>
      <c r="F119" s="294"/>
    </row>
    <row r="120" spans="1:6" s="289" customFormat="1">
      <c r="A120" s="293"/>
      <c r="B120" s="294"/>
      <c r="C120" s="294"/>
      <c r="D120" s="295"/>
      <c r="E120" s="294"/>
      <c r="F120" s="294"/>
    </row>
    <row r="121" spans="1:6" s="289" customFormat="1">
      <c r="A121" s="293"/>
      <c r="B121" s="294"/>
      <c r="C121" s="294"/>
      <c r="D121" s="295"/>
      <c r="E121" s="294"/>
      <c r="F121" s="294"/>
    </row>
    <row r="122" spans="1:6" s="289" customFormat="1">
      <c r="A122" s="293"/>
      <c r="B122" s="294"/>
      <c r="C122" s="294"/>
      <c r="D122" s="295"/>
      <c r="E122" s="294"/>
      <c r="F122" s="294"/>
    </row>
    <row r="123" spans="1:6" s="289" customFormat="1">
      <c r="A123" s="293"/>
      <c r="B123" s="294"/>
      <c r="C123" s="294"/>
      <c r="D123" s="295"/>
      <c r="E123" s="294"/>
      <c r="F123" s="294"/>
    </row>
    <row r="124" spans="1:6" s="289" customFormat="1">
      <c r="A124" s="293"/>
      <c r="B124" s="294"/>
      <c r="C124" s="294"/>
      <c r="D124" s="295"/>
      <c r="E124" s="294"/>
      <c r="F124" s="294"/>
    </row>
    <row r="125" spans="1:6" s="289" customFormat="1">
      <c r="A125" s="293"/>
      <c r="B125" s="294"/>
      <c r="C125" s="294"/>
      <c r="D125" s="295"/>
      <c r="E125" s="294"/>
      <c r="F125" s="294"/>
    </row>
    <row r="126" spans="1:6" s="289" customFormat="1">
      <c r="A126" s="293"/>
      <c r="B126" s="294"/>
      <c r="C126" s="294"/>
      <c r="D126" s="295"/>
      <c r="E126" s="294"/>
      <c r="F126" s="294"/>
    </row>
    <row r="127" spans="1:6" s="289" customFormat="1">
      <c r="A127" s="293"/>
      <c r="B127" s="294"/>
      <c r="C127" s="294"/>
      <c r="D127" s="295"/>
      <c r="E127" s="294"/>
      <c r="F127" s="294"/>
    </row>
    <row r="128" spans="1:6" s="289" customFormat="1">
      <c r="A128" s="293"/>
      <c r="B128" s="294"/>
      <c r="C128" s="294"/>
      <c r="D128" s="295"/>
      <c r="E128" s="294"/>
      <c r="F128" s="294"/>
    </row>
    <row r="129" spans="1:6" s="289" customFormat="1">
      <c r="A129" s="293"/>
      <c r="B129" s="294"/>
      <c r="C129" s="294"/>
      <c r="D129" s="295"/>
      <c r="E129" s="294"/>
      <c r="F129" s="294"/>
    </row>
    <row r="130" spans="1:6" s="289" customFormat="1">
      <c r="A130" s="293"/>
      <c r="B130" s="294"/>
      <c r="C130" s="294"/>
      <c r="D130" s="295"/>
      <c r="E130" s="294"/>
      <c r="F130" s="294"/>
    </row>
    <row r="131" spans="1:6" s="289" customFormat="1">
      <c r="A131" s="293"/>
      <c r="B131" s="294"/>
      <c r="C131" s="294"/>
      <c r="D131" s="295"/>
      <c r="E131" s="294"/>
      <c r="F131" s="294"/>
    </row>
    <row r="132" spans="1:6" s="289" customFormat="1">
      <c r="A132" s="293"/>
      <c r="B132" s="294"/>
      <c r="C132" s="294"/>
      <c r="D132" s="295"/>
      <c r="E132" s="294"/>
      <c r="F132" s="294"/>
    </row>
    <row r="133" spans="1:6" s="289" customFormat="1">
      <c r="A133" s="293"/>
      <c r="B133" s="294"/>
      <c r="C133" s="294"/>
      <c r="D133" s="295"/>
      <c r="E133" s="294"/>
      <c r="F133" s="294"/>
    </row>
    <row r="134" spans="1:6" s="289" customFormat="1">
      <c r="A134" s="293"/>
      <c r="B134" s="294"/>
      <c r="C134" s="294"/>
      <c r="D134" s="295"/>
      <c r="E134" s="294"/>
      <c r="F134" s="294"/>
    </row>
    <row r="135" spans="1:6" s="289" customFormat="1">
      <c r="A135" s="293"/>
      <c r="B135" s="294"/>
      <c r="C135" s="294"/>
      <c r="D135" s="295"/>
      <c r="E135" s="294"/>
      <c r="F135" s="294"/>
    </row>
    <row r="136" spans="1:6" s="289" customFormat="1">
      <c r="A136" s="293"/>
      <c r="B136" s="294"/>
      <c r="C136" s="294"/>
      <c r="D136" s="295"/>
      <c r="E136" s="294"/>
      <c r="F136" s="294"/>
    </row>
    <row r="137" spans="1:6" s="289" customFormat="1">
      <c r="A137" s="293"/>
      <c r="B137" s="294"/>
      <c r="C137" s="294"/>
      <c r="D137" s="295"/>
      <c r="E137" s="294"/>
      <c r="F137" s="294"/>
    </row>
    <row r="138" spans="1:6" s="289" customFormat="1">
      <c r="A138" s="293"/>
      <c r="B138" s="294"/>
      <c r="C138" s="294"/>
      <c r="D138" s="295"/>
      <c r="E138" s="294"/>
      <c r="F138" s="294"/>
    </row>
    <row r="139" spans="1:6" s="289" customFormat="1">
      <c r="A139" s="293"/>
      <c r="B139" s="294"/>
      <c r="C139" s="294"/>
      <c r="D139" s="295"/>
      <c r="E139" s="294"/>
      <c r="F139" s="294"/>
    </row>
    <row r="140" spans="1:6" s="289" customFormat="1">
      <c r="A140" s="293"/>
      <c r="B140" s="294"/>
      <c r="C140" s="294"/>
      <c r="D140" s="295"/>
      <c r="E140" s="294"/>
      <c r="F140" s="294"/>
    </row>
    <row r="141" spans="1:6" s="289" customFormat="1">
      <c r="A141" s="293"/>
      <c r="B141" s="294"/>
      <c r="C141" s="294"/>
      <c r="D141" s="295"/>
      <c r="E141" s="294"/>
      <c r="F141" s="294"/>
    </row>
    <row r="142" spans="1:6" s="289" customFormat="1">
      <c r="A142" s="293"/>
      <c r="B142" s="294"/>
      <c r="C142" s="294"/>
      <c r="D142" s="295"/>
      <c r="E142" s="294"/>
      <c r="F142" s="294"/>
    </row>
    <row r="143" spans="1:6" s="289" customFormat="1">
      <c r="A143" s="293"/>
      <c r="B143" s="294"/>
      <c r="C143" s="294"/>
      <c r="D143" s="295"/>
      <c r="E143" s="294"/>
      <c r="F143" s="294"/>
    </row>
    <row r="144" spans="1:6" s="289" customFormat="1">
      <c r="A144" s="293"/>
      <c r="B144" s="294"/>
      <c r="C144" s="294"/>
      <c r="D144" s="295"/>
      <c r="E144" s="294"/>
      <c r="F144" s="294"/>
    </row>
    <row r="145" spans="1:6" s="289" customFormat="1">
      <c r="A145" s="293"/>
      <c r="B145" s="294"/>
      <c r="C145" s="294"/>
      <c r="D145" s="295"/>
      <c r="E145" s="294"/>
      <c r="F145" s="294"/>
    </row>
    <row r="146" spans="1:6" s="289" customFormat="1">
      <c r="A146" s="293"/>
      <c r="B146" s="294"/>
      <c r="C146" s="294"/>
      <c r="D146" s="295"/>
      <c r="E146" s="294"/>
      <c r="F146" s="294"/>
    </row>
    <row r="147" spans="1:6" s="289" customFormat="1">
      <c r="A147" s="293"/>
      <c r="B147" s="294"/>
      <c r="C147" s="294"/>
      <c r="D147" s="295"/>
      <c r="E147" s="294"/>
      <c r="F147" s="294"/>
    </row>
    <row r="148" spans="1:6" s="289" customFormat="1">
      <c r="A148" s="293"/>
      <c r="B148" s="294"/>
      <c r="C148" s="294"/>
      <c r="D148" s="295"/>
      <c r="E148" s="294"/>
      <c r="F148" s="294"/>
    </row>
    <row r="149" spans="1:6" s="289" customFormat="1">
      <c r="A149" s="293"/>
      <c r="B149" s="294"/>
      <c r="C149" s="294"/>
      <c r="D149" s="295"/>
      <c r="E149" s="294"/>
      <c r="F149" s="294"/>
    </row>
    <row r="150" spans="1:6" s="289" customFormat="1">
      <c r="A150" s="293"/>
      <c r="B150" s="294"/>
      <c r="C150" s="294"/>
      <c r="D150" s="295"/>
      <c r="E150" s="294"/>
      <c r="F150" s="294"/>
    </row>
    <row r="151" spans="1:6" s="289" customFormat="1">
      <c r="A151" s="293"/>
      <c r="B151" s="294"/>
      <c r="C151" s="294"/>
      <c r="D151" s="295"/>
      <c r="E151" s="294"/>
      <c r="F151" s="294"/>
    </row>
    <row r="152" spans="1:6" s="289" customFormat="1">
      <c r="A152" s="293"/>
      <c r="B152" s="294"/>
      <c r="C152" s="294"/>
      <c r="D152" s="295"/>
      <c r="E152" s="294"/>
      <c r="F152" s="294"/>
    </row>
    <row r="153" spans="1:6" s="289" customFormat="1">
      <c r="A153" s="293"/>
      <c r="B153" s="294"/>
      <c r="C153" s="294"/>
      <c r="D153" s="295"/>
      <c r="E153" s="294"/>
      <c r="F153" s="294"/>
    </row>
    <row r="154" spans="1:6" s="289" customFormat="1">
      <c r="A154" s="293"/>
      <c r="B154" s="294"/>
      <c r="C154" s="294"/>
      <c r="D154" s="295"/>
      <c r="E154" s="294"/>
      <c r="F154" s="294"/>
    </row>
    <row r="155" spans="1:6" s="289" customFormat="1">
      <c r="A155" s="293"/>
      <c r="B155" s="294"/>
      <c r="C155" s="294"/>
      <c r="D155" s="295"/>
      <c r="E155" s="294"/>
      <c r="F155" s="294"/>
    </row>
    <row r="156" spans="1:6" s="289" customFormat="1">
      <c r="A156" s="293"/>
      <c r="B156" s="294"/>
      <c r="C156" s="294"/>
      <c r="D156" s="295"/>
      <c r="E156" s="294"/>
      <c r="F156" s="294"/>
    </row>
    <row r="157" spans="1:6" s="289" customFormat="1">
      <c r="A157" s="293"/>
      <c r="B157" s="294"/>
      <c r="C157" s="294"/>
      <c r="D157" s="295"/>
      <c r="E157" s="294"/>
      <c r="F157" s="294"/>
    </row>
    <row r="158" spans="1:6" s="289" customFormat="1">
      <c r="A158" s="293"/>
      <c r="B158" s="294"/>
      <c r="C158" s="294"/>
      <c r="D158" s="295"/>
      <c r="E158" s="294"/>
      <c r="F158" s="294"/>
    </row>
    <row r="159" spans="1:6" s="289" customFormat="1">
      <c r="A159" s="293"/>
      <c r="B159" s="294"/>
      <c r="C159" s="294"/>
      <c r="D159" s="295"/>
      <c r="E159" s="294"/>
      <c r="F159" s="294"/>
    </row>
    <row r="160" spans="1:6" s="289" customFormat="1">
      <c r="A160" s="293"/>
      <c r="B160" s="294"/>
      <c r="C160" s="294"/>
      <c r="D160" s="295"/>
      <c r="E160" s="294"/>
      <c r="F160" s="294"/>
    </row>
    <row r="161" spans="1:6" s="289" customFormat="1">
      <c r="A161" s="293"/>
      <c r="B161" s="294"/>
      <c r="C161" s="294"/>
      <c r="D161" s="295"/>
      <c r="E161" s="294"/>
      <c r="F161" s="294"/>
    </row>
    <row r="162" spans="1:6" s="289" customFormat="1">
      <c r="A162" s="293"/>
      <c r="B162" s="294"/>
      <c r="C162" s="294"/>
      <c r="D162" s="295"/>
      <c r="E162" s="294"/>
      <c r="F162" s="294"/>
    </row>
    <row r="163" spans="1:6" s="289" customFormat="1">
      <c r="A163" s="293"/>
      <c r="B163" s="294"/>
      <c r="C163" s="294"/>
      <c r="D163" s="295"/>
      <c r="E163" s="294"/>
      <c r="F163" s="294"/>
    </row>
    <row r="164" spans="1:6" s="289" customFormat="1">
      <c r="A164" s="293"/>
      <c r="B164" s="294"/>
      <c r="C164" s="294"/>
      <c r="D164" s="295"/>
      <c r="E164" s="294"/>
      <c r="F164" s="294"/>
    </row>
    <row r="165" spans="1:6" s="289" customFormat="1">
      <c r="A165" s="293"/>
      <c r="B165" s="294"/>
      <c r="C165" s="294"/>
      <c r="D165" s="295"/>
      <c r="E165" s="294"/>
      <c r="F165" s="294"/>
    </row>
    <row r="166" spans="1:6" s="289" customFormat="1">
      <c r="A166" s="293"/>
      <c r="B166" s="294"/>
      <c r="C166" s="294"/>
      <c r="D166" s="295"/>
      <c r="E166" s="294"/>
      <c r="F166" s="294"/>
    </row>
    <row r="167" spans="1:6" s="289" customFormat="1">
      <c r="A167" s="293"/>
      <c r="B167" s="294"/>
      <c r="C167" s="294"/>
      <c r="D167" s="295"/>
      <c r="E167" s="294"/>
      <c r="F167" s="294"/>
    </row>
    <row r="168" spans="1:6" s="289" customFormat="1">
      <c r="A168" s="293"/>
      <c r="B168" s="294"/>
      <c r="C168" s="294"/>
      <c r="D168" s="295"/>
      <c r="E168" s="294"/>
      <c r="F168" s="294"/>
    </row>
    <row r="169" spans="1:6" s="289" customFormat="1">
      <c r="A169" s="293"/>
      <c r="B169" s="294"/>
      <c r="C169" s="294"/>
      <c r="D169" s="295"/>
      <c r="E169" s="294"/>
      <c r="F169" s="294"/>
    </row>
    <row r="170" spans="1:6" s="289" customFormat="1">
      <c r="A170" s="293"/>
      <c r="B170" s="294"/>
      <c r="C170" s="294"/>
      <c r="D170" s="295"/>
      <c r="E170" s="294"/>
      <c r="F170" s="294"/>
    </row>
    <row r="171" spans="1:6" s="289" customFormat="1">
      <c r="A171" s="293"/>
      <c r="B171" s="294"/>
      <c r="C171" s="294"/>
      <c r="D171" s="295"/>
      <c r="E171" s="294"/>
      <c r="F171" s="294"/>
    </row>
    <row r="172" spans="1:6" s="289" customFormat="1">
      <c r="A172" s="293"/>
      <c r="B172" s="294"/>
      <c r="C172" s="294"/>
      <c r="D172" s="295"/>
      <c r="E172" s="294"/>
      <c r="F172" s="294"/>
    </row>
    <row r="173" spans="1:6" s="289" customFormat="1">
      <c r="A173" s="293"/>
      <c r="B173" s="294"/>
      <c r="C173" s="294"/>
      <c r="D173" s="295"/>
      <c r="E173" s="294"/>
      <c r="F173" s="294"/>
    </row>
    <row r="174" spans="1:6" s="289" customFormat="1">
      <c r="A174" s="293"/>
      <c r="B174" s="294"/>
      <c r="C174" s="294"/>
      <c r="D174" s="295"/>
      <c r="E174" s="294"/>
      <c r="F174" s="294"/>
    </row>
    <row r="175" spans="1:6" s="289" customFormat="1">
      <c r="A175" s="293"/>
      <c r="B175" s="294"/>
      <c r="C175" s="294"/>
      <c r="D175" s="295"/>
      <c r="E175" s="294"/>
      <c r="F175" s="294"/>
    </row>
    <row r="176" spans="1:6" s="289" customFormat="1">
      <c r="A176" s="293"/>
      <c r="B176" s="294"/>
      <c r="C176" s="294"/>
      <c r="D176" s="295"/>
      <c r="E176" s="294"/>
      <c r="F176" s="294"/>
    </row>
    <row r="177" spans="1:6" s="289" customFormat="1">
      <c r="A177" s="293"/>
      <c r="B177" s="294"/>
      <c r="C177" s="294"/>
      <c r="D177" s="295"/>
      <c r="E177" s="294"/>
      <c r="F177" s="294"/>
    </row>
    <row r="178" spans="1:6" s="289" customFormat="1">
      <c r="A178" s="293"/>
      <c r="B178" s="294"/>
      <c r="C178" s="294"/>
      <c r="D178" s="295"/>
      <c r="E178" s="294"/>
      <c r="F178" s="294"/>
    </row>
    <row r="179" spans="1:6" s="289" customFormat="1">
      <c r="A179" s="293"/>
      <c r="B179" s="294"/>
      <c r="C179" s="294"/>
      <c r="D179" s="295"/>
      <c r="E179" s="294"/>
      <c r="F179" s="294"/>
    </row>
    <row r="180" spans="1:6" s="289" customFormat="1">
      <c r="A180" s="293"/>
      <c r="B180" s="294"/>
      <c r="C180" s="294"/>
      <c r="D180" s="295"/>
      <c r="E180" s="294"/>
      <c r="F180" s="294"/>
    </row>
    <row r="181" spans="1:6" s="289" customFormat="1">
      <c r="A181" s="293"/>
      <c r="B181" s="294"/>
      <c r="C181" s="294"/>
      <c r="D181" s="295"/>
      <c r="E181" s="294"/>
      <c r="F181" s="294"/>
    </row>
    <row r="182" spans="1:6" s="289" customFormat="1">
      <c r="A182" s="293"/>
      <c r="B182" s="294"/>
      <c r="C182" s="294"/>
      <c r="D182" s="295"/>
      <c r="E182" s="294"/>
      <c r="F182" s="294"/>
    </row>
    <row r="183" spans="1:6" s="289" customFormat="1">
      <c r="A183" s="293"/>
      <c r="B183" s="294"/>
      <c r="C183" s="294"/>
      <c r="D183" s="295"/>
      <c r="E183" s="294"/>
      <c r="F183" s="294"/>
    </row>
    <row r="184" spans="1:6" s="289" customFormat="1">
      <c r="A184" s="293"/>
      <c r="B184" s="294"/>
      <c r="C184" s="294"/>
      <c r="D184" s="295"/>
      <c r="E184" s="294"/>
      <c r="F184" s="294"/>
    </row>
    <row r="185" spans="1:6" s="289" customFormat="1">
      <c r="A185" s="293"/>
      <c r="B185" s="294"/>
      <c r="C185" s="294"/>
      <c r="D185" s="295"/>
      <c r="E185" s="294"/>
      <c r="F185" s="294"/>
    </row>
    <row r="186" spans="1:6" s="289" customFormat="1">
      <c r="A186" s="293"/>
      <c r="B186" s="294"/>
      <c r="C186" s="294"/>
      <c r="D186" s="295"/>
      <c r="E186" s="294"/>
      <c r="F186" s="294"/>
    </row>
    <row r="187" spans="1:6" s="289" customFormat="1">
      <c r="A187" s="293"/>
      <c r="B187" s="294"/>
      <c r="C187" s="294"/>
      <c r="D187" s="295"/>
      <c r="E187" s="294"/>
      <c r="F187" s="294"/>
    </row>
    <row r="188" spans="1:6" s="289" customFormat="1">
      <c r="A188" s="293"/>
      <c r="B188" s="294"/>
      <c r="C188" s="294"/>
      <c r="D188" s="295"/>
      <c r="E188" s="294"/>
      <c r="F188" s="294"/>
    </row>
    <row r="189" spans="1:6" s="289" customFormat="1">
      <c r="A189" s="293"/>
      <c r="B189" s="294"/>
      <c r="C189" s="294"/>
      <c r="D189" s="295"/>
      <c r="E189" s="294"/>
      <c r="F189" s="294"/>
    </row>
    <row r="190" spans="1:6" s="289" customFormat="1">
      <c r="A190" s="293"/>
      <c r="B190" s="294"/>
      <c r="C190" s="294"/>
      <c r="D190" s="295"/>
      <c r="E190" s="294"/>
      <c r="F190" s="294"/>
    </row>
    <row r="191" spans="1:6" s="289" customFormat="1">
      <c r="A191" s="293"/>
      <c r="B191" s="294"/>
      <c r="C191" s="294"/>
      <c r="D191" s="295"/>
      <c r="E191" s="294"/>
      <c r="F191" s="294"/>
    </row>
    <row r="192" spans="1:6" s="289" customFormat="1">
      <c r="A192" s="293"/>
      <c r="B192" s="294"/>
      <c r="C192" s="294"/>
      <c r="D192" s="295"/>
      <c r="E192" s="294"/>
      <c r="F192" s="294"/>
    </row>
    <row r="193" spans="1:6" s="289" customFormat="1">
      <c r="A193" s="293"/>
      <c r="B193" s="294"/>
      <c r="C193" s="294"/>
      <c r="D193" s="295"/>
      <c r="E193" s="294"/>
      <c r="F193" s="294"/>
    </row>
    <row r="194" spans="1:6" s="289" customFormat="1">
      <c r="A194" s="293"/>
      <c r="B194" s="294"/>
      <c r="C194" s="294"/>
      <c r="D194" s="295"/>
      <c r="E194" s="294"/>
      <c r="F194" s="294"/>
    </row>
    <row r="195" spans="1:6" s="289" customFormat="1">
      <c r="A195" s="293"/>
      <c r="B195" s="294"/>
      <c r="C195" s="294"/>
      <c r="D195" s="295"/>
      <c r="E195" s="294"/>
      <c r="F195" s="294"/>
    </row>
    <row r="196" spans="1:6" s="289" customFormat="1">
      <c r="A196" s="293"/>
      <c r="B196" s="294"/>
      <c r="C196" s="294"/>
      <c r="D196" s="295"/>
      <c r="E196" s="294"/>
      <c r="F196" s="294"/>
    </row>
    <row r="197" spans="1:6" s="289" customFormat="1">
      <c r="A197" s="293"/>
      <c r="B197" s="294"/>
      <c r="C197" s="294"/>
      <c r="D197" s="295"/>
      <c r="E197" s="294"/>
      <c r="F197" s="294"/>
    </row>
    <row r="198" spans="1:6" s="289" customFormat="1">
      <c r="A198" s="293"/>
      <c r="B198" s="294"/>
      <c r="C198" s="294"/>
      <c r="D198" s="295"/>
      <c r="E198" s="294"/>
      <c r="F198" s="294"/>
    </row>
    <row r="199" spans="1:6" s="289" customFormat="1">
      <c r="A199" s="293"/>
      <c r="B199" s="294"/>
      <c r="C199" s="294"/>
      <c r="D199" s="295"/>
      <c r="E199" s="294"/>
      <c r="F199" s="294"/>
    </row>
    <row r="200" spans="1:6" s="289" customFormat="1">
      <c r="A200" s="293"/>
      <c r="B200" s="294"/>
      <c r="C200" s="294"/>
      <c r="D200" s="295"/>
      <c r="E200" s="294"/>
      <c r="F200" s="294"/>
    </row>
    <row r="201" spans="1:6" s="289" customFormat="1">
      <c r="A201" s="293"/>
      <c r="B201" s="294"/>
      <c r="C201" s="294"/>
      <c r="D201" s="295"/>
      <c r="E201" s="294"/>
      <c r="F201" s="294"/>
    </row>
    <row r="202" spans="1:6" s="289" customFormat="1">
      <c r="A202" s="293"/>
      <c r="B202" s="294"/>
      <c r="C202" s="294"/>
      <c r="D202" s="295"/>
      <c r="E202" s="294"/>
      <c r="F202" s="294"/>
    </row>
    <row r="203" spans="1:6" s="289" customFormat="1">
      <c r="A203" s="293"/>
      <c r="B203" s="294"/>
      <c r="C203" s="294"/>
      <c r="D203" s="295"/>
      <c r="E203" s="294"/>
      <c r="F203" s="294"/>
    </row>
    <row r="204" spans="1:6" s="289" customFormat="1">
      <c r="A204" s="293"/>
      <c r="B204" s="294"/>
      <c r="C204" s="294"/>
      <c r="D204" s="295"/>
      <c r="E204" s="294"/>
      <c r="F204" s="294"/>
    </row>
    <row r="205" spans="1:6" s="289" customFormat="1">
      <c r="A205" s="293"/>
      <c r="B205" s="294"/>
      <c r="C205" s="294"/>
      <c r="D205" s="295"/>
      <c r="E205" s="294"/>
      <c r="F205" s="294"/>
    </row>
    <row r="206" spans="1:6" s="289" customFormat="1">
      <c r="A206" s="293"/>
      <c r="B206" s="294"/>
      <c r="C206" s="294"/>
      <c r="D206" s="295"/>
      <c r="E206" s="294"/>
      <c r="F206" s="294"/>
    </row>
    <row r="207" spans="1:6" s="289" customFormat="1">
      <c r="A207" s="293"/>
      <c r="B207" s="294"/>
      <c r="C207" s="294"/>
      <c r="D207" s="295"/>
      <c r="E207" s="294"/>
      <c r="F207" s="294"/>
    </row>
    <row r="208" spans="1:6" s="289" customFormat="1">
      <c r="A208" s="293"/>
      <c r="B208" s="294"/>
      <c r="C208" s="294"/>
      <c r="D208" s="295"/>
      <c r="E208" s="294"/>
      <c r="F208" s="294"/>
    </row>
    <row r="209" spans="1:6" s="289" customFormat="1">
      <c r="A209" s="293"/>
      <c r="B209" s="294"/>
      <c r="C209" s="294"/>
      <c r="D209" s="295"/>
      <c r="E209" s="294"/>
      <c r="F209" s="294"/>
    </row>
    <row r="210" spans="1:6" s="289" customFormat="1">
      <c r="A210" s="293"/>
      <c r="B210" s="294"/>
      <c r="C210" s="294"/>
      <c r="D210" s="295"/>
      <c r="E210" s="294"/>
      <c r="F210" s="294"/>
    </row>
    <row r="211" spans="1:6" s="289" customFormat="1">
      <c r="A211" s="293"/>
      <c r="B211" s="294"/>
      <c r="C211" s="294"/>
      <c r="D211" s="295"/>
      <c r="E211" s="294"/>
      <c r="F211" s="294"/>
    </row>
    <row r="212" spans="1:6" s="289" customFormat="1">
      <c r="A212" s="293"/>
      <c r="B212" s="294"/>
      <c r="C212" s="294"/>
      <c r="D212" s="295"/>
      <c r="E212" s="294"/>
      <c r="F212" s="294"/>
    </row>
    <row r="213" spans="1:6" s="289" customFormat="1">
      <c r="A213" s="293"/>
      <c r="B213" s="294"/>
      <c r="C213" s="294"/>
      <c r="D213" s="295"/>
      <c r="E213" s="294"/>
      <c r="F213" s="294"/>
    </row>
    <row r="214" spans="1:6" s="289" customFormat="1">
      <c r="A214" s="293"/>
      <c r="B214" s="294"/>
      <c r="C214" s="294"/>
      <c r="D214" s="295"/>
      <c r="E214" s="294"/>
      <c r="F214" s="294"/>
    </row>
    <row r="215" spans="1:6" s="289" customFormat="1">
      <c r="A215" s="293"/>
      <c r="B215" s="294"/>
      <c r="C215" s="294"/>
      <c r="D215" s="295"/>
      <c r="E215" s="294"/>
      <c r="F215" s="294"/>
    </row>
    <row r="216" spans="1:6" s="289" customFormat="1">
      <c r="A216" s="293"/>
      <c r="B216" s="294"/>
      <c r="C216" s="294"/>
      <c r="D216" s="295"/>
      <c r="E216" s="294"/>
      <c r="F216" s="294"/>
    </row>
    <row r="217" spans="1:6" s="289" customFormat="1">
      <c r="A217" s="293"/>
      <c r="B217" s="294"/>
      <c r="C217" s="294"/>
      <c r="D217" s="295"/>
      <c r="E217" s="294"/>
      <c r="F217" s="294"/>
    </row>
    <row r="218" spans="1:6" s="289" customFormat="1">
      <c r="A218" s="293"/>
      <c r="B218" s="294"/>
      <c r="C218" s="294"/>
      <c r="D218" s="295"/>
      <c r="E218" s="294"/>
      <c r="F218" s="294"/>
    </row>
    <row r="219" spans="1:6" s="289" customFormat="1">
      <c r="A219" s="293"/>
      <c r="B219" s="294"/>
      <c r="C219" s="294"/>
      <c r="D219" s="295"/>
      <c r="E219" s="294"/>
      <c r="F219" s="294"/>
    </row>
    <row r="220" spans="1:6" s="289" customFormat="1">
      <c r="A220" s="293"/>
      <c r="B220" s="294"/>
      <c r="C220" s="294"/>
      <c r="D220" s="295"/>
      <c r="E220" s="294"/>
      <c r="F220" s="294"/>
    </row>
    <row r="221" spans="1:6" s="289" customFormat="1">
      <c r="A221" s="293"/>
      <c r="B221" s="294"/>
      <c r="C221" s="294"/>
      <c r="D221" s="295"/>
      <c r="E221" s="294"/>
      <c r="F221" s="294"/>
    </row>
    <row r="222" spans="1:6" s="289" customFormat="1">
      <c r="A222" s="293"/>
      <c r="B222" s="294"/>
      <c r="C222" s="294"/>
      <c r="D222" s="295"/>
      <c r="E222" s="294"/>
      <c r="F222" s="294"/>
    </row>
    <row r="223" spans="1:6" s="289" customFormat="1">
      <c r="A223" s="293"/>
      <c r="B223" s="294"/>
      <c r="C223" s="294"/>
      <c r="D223" s="295"/>
      <c r="E223" s="294"/>
      <c r="F223" s="294"/>
    </row>
    <row r="224" spans="1:6" s="289" customFormat="1">
      <c r="A224" s="293"/>
      <c r="B224" s="294"/>
      <c r="C224" s="294"/>
      <c r="D224" s="295"/>
      <c r="E224" s="294"/>
      <c r="F224" s="294"/>
    </row>
    <row r="225" spans="1:6" s="289" customFormat="1">
      <c r="A225" s="293"/>
      <c r="B225" s="294"/>
      <c r="C225" s="294"/>
      <c r="D225" s="295"/>
      <c r="E225" s="294"/>
      <c r="F225" s="294"/>
    </row>
    <row r="226" spans="1:6" s="289" customFormat="1">
      <c r="A226" s="293"/>
      <c r="B226" s="294"/>
      <c r="C226" s="294"/>
      <c r="D226" s="295"/>
      <c r="E226" s="294"/>
      <c r="F226" s="294"/>
    </row>
    <row r="227" spans="1:6" s="289" customFormat="1">
      <c r="A227" s="293"/>
      <c r="B227" s="294"/>
      <c r="C227" s="294"/>
      <c r="D227" s="295"/>
      <c r="E227" s="294"/>
      <c r="F227" s="294"/>
    </row>
    <row r="228" spans="1:6" s="289" customFormat="1">
      <c r="A228" s="293"/>
      <c r="B228" s="294"/>
      <c r="C228" s="294"/>
      <c r="D228" s="295"/>
      <c r="E228" s="294"/>
      <c r="F228" s="294"/>
    </row>
    <row r="229" spans="1:6" s="289" customFormat="1">
      <c r="A229" s="293"/>
      <c r="B229" s="294"/>
      <c r="C229" s="294"/>
      <c r="D229" s="295"/>
      <c r="E229" s="294"/>
      <c r="F229" s="294"/>
    </row>
    <row r="230" spans="1:6" s="289" customFormat="1">
      <c r="A230" s="293"/>
      <c r="B230" s="294"/>
      <c r="C230" s="294"/>
      <c r="D230" s="295"/>
      <c r="E230" s="294"/>
      <c r="F230" s="294"/>
    </row>
    <row r="231" spans="1:6" s="289" customFormat="1">
      <c r="A231" s="293"/>
      <c r="B231" s="294"/>
      <c r="C231" s="294"/>
      <c r="D231" s="295"/>
      <c r="E231" s="294"/>
      <c r="F231" s="294"/>
    </row>
    <row r="232" spans="1:6" s="289" customFormat="1">
      <c r="A232" s="293"/>
      <c r="B232" s="294"/>
      <c r="C232" s="294"/>
      <c r="D232" s="295"/>
      <c r="E232" s="294"/>
      <c r="F232" s="294"/>
    </row>
    <row r="233" spans="1:6" s="289" customFormat="1">
      <c r="A233" s="293"/>
      <c r="B233" s="294"/>
      <c r="C233" s="294"/>
      <c r="D233" s="295"/>
      <c r="E233" s="294"/>
      <c r="F233" s="294"/>
    </row>
    <row r="234" spans="1:6" s="289" customFormat="1">
      <c r="A234" s="293"/>
      <c r="B234" s="294"/>
      <c r="C234" s="294"/>
      <c r="D234" s="295"/>
      <c r="E234" s="294"/>
      <c r="F234" s="294"/>
    </row>
    <row r="235" spans="1:6" s="289" customFormat="1">
      <c r="A235" s="293"/>
      <c r="B235" s="294"/>
      <c r="C235" s="294"/>
      <c r="D235" s="295"/>
      <c r="E235" s="294"/>
      <c r="F235" s="294"/>
    </row>
    <row r="236" spans="1:6" s="289" customFormat="1">
      <c r="A236" s="293"/>
      <c r="B236" s="294"/>
      <c r="C236" s="294"/>
      <c r="D236" s="295"/>
      <c r="E236" s="294"/>
      <c r="F236" s="294"/>
    </row>
    <row r="237" spans="1:6" s="289" customFormat="1">
      <c r="A237" s="293"/>
      <c r="B237" s="294"/>
      <c r="C237" s="294"/>
      <c r="D237" s="295"/>
      <c r="E237" s="294"/>
      <c r="F237" s="294"/>
    </row>
    <row r="238" spans="1:6" s="289" customFormat="1">
      <c r="A238" s="293"/>
      <c r="B238" s="294"/>
      <c r="C238" s="294"/>
      <c r="D238" s="295"/>
      <c r="E238" s="294"/>
      <c r="F238" s="294"/>
    </row>
    <row r="239" spans="1:6" s="289" customFormat="1">
      <c r="A239" s="293"/>
      <c r="B239" s="294"/>
      <c r="C239" s="294"/>
      <c r="D239" s="295"/>
      <c r="E239" s="294"/>
      <c r="F239" s="294"/>
    </row>
    <row r="240" spans="1:6" s="289" customFormat="1">
      <c r="A240" s="293"/>
      <c r="B240" s="294"/>
      <c r="C240" s="294"/>
      <c r="D240" s="295"/>
      <c r="E240" s="294"/>
      <c r="F240" s="294"/>
    </row>
    <row r="241" spans="1:6" s="289" customFormat="1">
      <c r="A241" s="293"/>
      <c r="B241" s="294"/>
      <c r="C241" s="294"/>
      <c r="D241" s="295"/>
      <c r="E241" s="294"/>
      <c r="F241" s="294"/>
    </row>
    <row r="242" spans="1:6" s="289" customFormat="1">
      <c r="A242" s="293"/>
      <c r="B242" s="294"/>
      <c r="C242" s="294"/>
      <c r="D242" s="295"/>
      <c r="E242" s="294"/>
      <c r="F242" s="294"/>
    </row>
    <row r="243" spans="1:6" s="289" customFormat="1">
      <c r="A243" s="293"/>
      <c r="B243" s="294"/>
      <c r="C243" s="294"/>
      <c r="D243" s="295"/>
      <c r="E243" s="294"/>
      <c r="F243" s="294"/>
    </row>
    <row r="244" spans="1:6" s="289" customFormat="1">
      <c r="A244" s="293"/>
      <c r="B244" s="294"/>
      <c r="C244" s="294"/>
      <c r="D244" s="295"/>
      <c r="E244" s="294"/>
      <c r="F244" s="294"/>
    </row>
    <row r="245" spans="1:6" s="289" customFormat="1">
      <c r="A245" s="293"/>
      <c r="B245" s="294"/>
      <c r="C245" s="294"/>
      <c r="D245" s="295"/>
      <c r="E245" s="294"/>
      <c r="F245" s="294"/>
    </row>
    <row r="246" spans="1:6" s="289" customFormat="1">
      <c r="A246" s="293"/>
      <c r="B246" s="294"/>
      <c r="C246" s="294"/>
      <c r="D246" s="295"/>
      <c r="E246" s="294"/>
      <c r="F246" s="294"/>
    </row>
    <row r="247" spans="1:6" s="289" customFormat="1">
      <c r="A247" s="293"/>
      <c r="B247" s="294"/>
      <c r="C247" s="294"/>
      <c r="D247" s="295"/>
      <c r="E247" s="294"/>
      <c r="F247" s="294"/>
    </row>
    <row r="248" spans="1:6" s="289" customFormat="1">
      <c r="A248" s="293"/>
      <c r="B248" s="294"/>
      <c r="C248" s="294"/>
      <c r="D248" s="295"/>
      <c r="E248" s="294"/>
      <c r="F248" s="294"/>
    </row>
    <row r="249" spans="1:6" s="289" customFormat="1">
      <c r="A249" s="293"/>
      <c r="B249" s="294"/>
      <c r="C249" s="294"/>
      <c r="D249" s="295"/>
      <c r="E249" s="294"/>
      <c r="F249" s="294"/>
    </row>
    <row r="250" spans="1:6" s="289" customFormat="1">
      <c r="A250" s="293"/>
      <c r="B250" s="294"/>
      <c r="C250" s="294"/>
      <c r="D250" s="295"/>
      <c r="E250" s="294"/>
      <c r="F250" s="294"/>
    </row>
    <row r="251" spans="1:6" s="289" customFormat="1">
      <c r="A251" s="293"/>
      <c r="B251" s="294"/>
      <c r="C251" s="294"/>
      <c r="D251" s="295"/>
      <c r="E251" s="294"/>
      <c r="F251" s="294"/>
    </row>
    <row r="252" spans="1:6" s="289" customFormat="1">
      <c r="A252" s="293"/>
      <c r="B252" s="294"/>
      <c r="C252" s="294"/>
      <c r="D252" s="295"/>
      <c r="E252" s="294"/>
      <c r="F252" s="294"/>
    </row>
    <row r="253" spans="1:6" s="289" customFormat="1">
      <c r="A253" s="293"/>
      <c r="B253" s="294"/>
      <c r="C253" s="294"/>
      <c r="D253" s="295"/>
      <c r="E253" s="294"/>
      <c r="F253" s="294"/>
    </row>
    <row r="254" spans="1:6" s="289" customFormat="1">
      <c r="A254" s="293"/>
      <c r="B254" s="294"/>
      <c r="C254" s="294"/>
      <c r="D254" s="295"/>
      <c r="E254" s="294"/>
      <c r="F254" s="294"/>
    </row>
    <row r="255" spans="1:6" s="289" customFormat="1">
      <c r="A255" s="293"/>
      <c r="B255" s="294"/>
      <c r="C255" s="294"/>
      <c r="D255" s="295"/>
      <c r="E255" s="294"/>
      <c r="F255" s="294"/>
    </row>
    <row r="256" spans="1:6" s="289" customFormat="1">
      <c r="A256" s="293"/>
      <c r="B256" s="294"/>
      <c r="C256" s="294"/>
      <c r="D256" s="295"/>
      <c r="E256" s="294"/>
      <c r="F256" s="294"/>
    </row>
    <row r="257" spans="1:6" s="289" customFormat="1">
      <c r="A257" s="293"/>
      <c r="B257" s="294"/>
      <c r="C257" s="294"/>
      <c r="D257" s="295"/>
      <c r="E257" s="294"/>
      <c r="F257" s="294"/>
    </row>
    <row r="258" spans="1:6" s="289" customFormat="1">
      <c r="A258" s="293"/>
      <c r="B258" s="294"/>
      <c r="C258" s="294"/>
      <c r="D258" s="295"/>
      <c r="E258" s="294"/>
      <c r="F258" s="294"/>
    </row>
    <row r="259" spans="1:6" s="289" customFormat="1">
      <c r="A259" s="293"/>
      <c r="B259" s="294"/>
      <c r="C259" s="294"/>
      <c r="D259" s="295"/>
      <c r="E259" s="294"/>
      <c r="F259" s="294"/>
    </row>
    <row r="260" spans="1:6" s="289" customFormat="1">
      <c r="A260" s="293"/>
      <c r="B260" s="294"/>
      <c r="C260" s="294"/>
      <c r="D260" s="295"/>
      <c r="E260" s="294"/>
      <c r="F260" s="294"/>
    </row>
    <row r="261" spans="1:6" s="289" customFormat="1">
      <c r="A261" s="293"/>
      <c r="B261" s="294"/>
      <c r="C261" s="294"/>
      <c r="D261" s="295"/>
      <c r="E261" s="294"/>
      <c r="F261" s="294"/>
    </row>
    <row r="262" spans="1:6" s="289" customFormat="1">
      <c r="A262" s="293"/>
      <c r="B262" s="294"/>
      <c r="C262" s="294"/>
      <c r="D262" s="295"/>
      <c r="E262" s="294"/>
      <c r="F262" s="294"/>
    </row>
    <row r="263" spans="1:6" s="289" customFormat="1">
      <c r="A263" s="293"/>
      <c r="B263" s="294"/>
      <c r="C263" s="294"/>
      <c r="D263" s="295"/>
      <c r="E263" s="294"/>
      <c r="F263" s="294"/>
    </row>
    <row r="264" spans="1:6" s="289" customFormat="1">
      <c r="A264" s="293"/>
      <c r="B264" s="294"/>
      <c r="C264" s="294"/>
      <c r="D264" s="295"/>
      <c r="E264" s="294"/>
      <c r="F264" s="294"/>
    </row>
    <row r="265" spans="1:6" s="289" customFormat="1">
      <c r="A265" s="293"/>
      <c r="B265" s="294"/>
      <c r="C265" s="294"/>
      <c r="D265" s="295"/>
      <c r="E265" s="294"/>
      <c r="F265" s="294"/>
    </row>
    <row r="266" spans="1:6" s="289" customFormat="1">
      <c r="A266" s="293"/>
      <c r="B266" s="294"/>
      <c r="C266" s="294"/>
      <c r="D266" s="295"/>
      <c r="E266" s="294"/>
      <c r="F266" s="294"/>
    </row>
    <row r="267" spans="1:6" s="289" customFormat="1">
      <c r="A267" s="293"/>
      <c r="B267" s="294"/>
      <c r="C267" s="294"/>
      <c r="D267" s="295"/>
      <c r="E267" s="294"/>
      <c r="F267" s="294"/>
    </row>
    <row r="268" spans="1:6" s="289" customFormat="1">
      <c r="A268" s="293"/>
      <c r="B268" s="294"/>
      <c r="C268" s="294"/>
      <c r="D268" s="295"/>
      <c r="E268" s="294"/>
      <c r="F268" s="294"/>
    </row>
    <row r="269" spans="1:6" s="289" customFormat="1">
      <c r="A269" s="293"/>
      <c r="B269" s="294"/>
      <c r="C269" s="294"/>
      <c r="D269" s="295"/>
      <c r="E269" s="294"/>
      <c r="F269" s="294"/>
    </row>
    <row r="270" spans="1:6" s="289" customFormat="1">
      <c r="A270" s="293"/>
      <c r="B270" s="294"/>
      <c r="C270" s="294"/>
      <c r="D270" s="295"/>
      <c r="E270" s="294"/>
      <c r="F270" s="294"/>
    </row>
    <row r="271" spans="1:6" s="289" customFormat="1">
      <c r="A271" s="293"/>
      <c r="B271" s="294"/>
      <c r="C271" s="294"/>
      <c r="D271" s="295"/>
      <c r="E271" s="294"/>
      <c r="F271" s="294"/>
    </row>
    <row r="272" spans="1:6" s="289" customFormat="1">
      <c r="A272" s="293"/>
      <c r="B272" s="294"/>
      <c r="C272" s="294"/>
      <c r="D272" s="295"/>
      <c r="E272" s="294"/>
      <c r="F272" s="294"/>
    </row>
    <row r="273" spans="1:6" s="289" customFormat="1">
      <c r="A273" s="293"/>
      <c r="B273" s="294"/>
      <c r="C273" s="294"/>
      <c r="D273" s="295"/>
      <c r="E273" s="294"/>
      <c r="F273" s="294"/>
    </row>
    <row r="274" spans="1:6" s="289" customFormat="1">
      <c r="A274" s="293"/>
      <c r="B274" s="294"/>
      <c r="C274" s="294"/>
      <c r="D274" s="295"/>
      <c r="E274" s="294"/>
      <c r="F274" s="294"/>
    </row>
    <row r="275" spans="1:6" s="289" customFormat="1">
      <c r="A275" s="293"/>
      <c r="B275" s="294"/>
      <c r="C275" s="294"/>
      <c r="D275" s="295"/>
      <c r="E275" s="294"/>
      <c r="F275" s="294"/>
    </row>
    <row r="276" spans="1:6" s="289" customFormat="1">
      <c r="A276" s="293"/>
      <c r="B276" s="294"/>
      <c r="C276" s="294"/>
      <c r="D276" s="295"/>
      <c r="E276" s="294"/>
      <c r="F276" s="294"/>
    </row>
    <row r="277" spans="1:6" s="289" customFormat="1">
      <c r="A277" s="293"/>
      <c r="B277" s="294"/>
      <c r="C277" s="294"/>
      <c r="D277" s="295"/>
      <c r="E277" s="294"/>
      <c r="F277" s="294"/>
    </row>
    <row r="278" spans="1:6" s="289" customFormat="1">
      <c r="A278" s="293"/>
      <c r="B278" s="294"/>
      <c r="C278" s="294"/>
      <c r="D278" s="295"/>
      <c r="E278" s="294"/>
      <c r="F278" s="294"/>
    </row>
    <row r="279" spans="1:6" s="289" customFormat="1">
      <c r="A279" s="293"/>
      <c r="B279" s="294"/>
      <c r="C279" s="294"/>
      <c r="D279" s="295"/>
      <c r="E279" s="294"/>
      <c r="F279" s="294"/>
    </row>
    <row r="280" spans="1:6" s="289" customFormat="1">
      <c r="A280" s="293"/>
      <c r="B280" s="294"/>
      <c r="C280" s="294"/>
      <c r="D280" s="295"/>
      <c r="E280" s="294"/>
      <c r="F280" s="294"/>
    </row>
    <row r="281" spans="1:6" s="289" customFormat="1">
      <c r="A281" s="293"/>
      <c r="B281" s="294"/>
      <c r="C281" s="294"/>
      <c r="D281" s="295"/>
      <c r="E281" s="294"/>
      <c r="F281" s="294"/>
    </row>
    <row r="282" spans="1:6" s="289" customFormat="1">
      <c r="A282" s="293"/>
      <c r="B282" s="294"/>
      <c r="C282" s="294"/>
      <c r="D282" s="295"/>
      <c r="E282" s="294"/>
      <c r="F282" s="294"/>
    </row>
    <row r="283" spans="1:6" s="289" customFormat="1">
      <c r="A283" s="293"/>
      <c r="B283" s="294"/>
      <c r="C283" s="294"/>
      <c r="D283" s="295"/>
      <c r="E283" s="294"/>
      <c r="F283" s="294"/>
    </row>
    <row r="284" spans="1:6" s="289" customFormat="1">
      <c r="A284" s="293"/>
      <c r="B284" s="294"/>
      <c r="C284" s="294"/>
      <c r="D284" s="295"/>
      <c r="E284" s="294"/>
      <c r="F284" s="294"/>
    </row>
    <row r="285" spans="1:6" s="289" customFormat="1">
      <c r="A285" s="293"/>
      <c r="B285" s="294"/>
      <c r="C285" s="294"/>
      <c r="D285" s="295"/>
      <c r="E285" s="294"/>
      <c r="F285" s="294"/>
    </row>
    <row r="286" spans="1:6" s="289" customFormat="1">
      <c r="A286" s="293"/>
      <c r="B286" s="294"/>
      <c r="C286" s="294"/>
      <c r="D286" s="295"/>
      <c r="E286" s="294"/>
      <c r="F286" s="294"/>
    </row>
    <row r="287" spans="1:6" s="289" customFormat="1">
      <c r="A287" s="293"/>
      <c r="B287" s="294"/>
      <c r="C287" s="294"/>
      <c r="D287" s="295"/>
      <c r="E287" s="294"/>
      <c r="F287" s="294"/>
    </row>
    <row r="288" spans="1:6" s="289" customFormat="1">
      <c r="A288" s="293"/>
      <c r="B288" s="294"/>
      <c r="C288" s="294"/>
      <c r="D288" s="295"/>
      <c r="E288" s="294"/>
      <c r="F288" s="294"/>
    </row>
    <row r="289" spans="1:6" s="289" customFormat="1">
      <c r="A289" s="293"/>
      <c r="B289" s="294"/>
      <c r="C289" s="294"/>
      <c r="D289" s="295"/>
      <c r="E289" s="294"/>
      <c r="F289" s="294"/>
    </row>
    <row r="290" spans="1:6" s="289" customFormat="1">
      <c r="A290" s="293"/>
      <c r="B290" s="294"/>
      <c r="C290" s="294"/>
      <c r="D290" s="295"/>
      <c r="E290" s="294"/>
      <c r="F290" s="294"/>
    </row>
    <row r="291" spans="1:6" s="289" customFormat="1">
      <c r="A291" s="293"/>
      <c r="B291" s="294"/>
      <c r="C291" s="294"/>
      <c r="D291" s="295"/>
      <c r="E291" s="294"/>
      <c r="F291" s="294"/>
    </row>
    <row r="292" spans="1:6" s="289" customFormat="1">
      <c r="A292" s="293"/>
      <c r="B292" s="294"/>
      <c r="C292" s="294"/>
      <c r="D292" s="295"/>
      <c r="E292" s="294"/>
      <c r="F292" s="294"/>
    </row>
    <row r="293" spans="1:6" s="289" customFormat="1">
      <c r="A293" s="293"/>
      <c r="B293" s="294"/>
      <c r="C293" s="294"/>
      <c r="D293" s="295"/>
      <c r="E293" s="294"/>
      <c r="F293" s="294"/>
    </row>
    <row r="294" spans="1:6" s="289" customFormat="1">
      <c r="A294" s="293"/>
      <c r="B294" s="294"/>
      <c r="C294" s="294"/>
      <c r="D294" s="295"/>
      <c r="E294" s="294"/>
      <c r="F294" s="294"/>
    </row>
    <row r="295" spans="1:6" s="289" customFormat="1">
      <c r="A295" s="293"/>
      <c r="B295" s="294"/>
      <c r="C295" s="294"/>
      <c r="D295" s="295"/>
      <c r="E295" s="294"/>
      <c r="F295" s="294"/>
    </row>
    <row r="296" spans="1:6" s="289" customFormat="1">
      <c r="A296" s="293"/>
      <c r="B296" s="294"/>
      <c r="C296" s="294"/>
      <c r="D296" s="295"/>
      <c r="E296" s="294"/>
      <c r="F296" s="294"/>
    </row>
    <row r="297" spans="1:6" s="289" customFormat="1">
      <c r="A297" s="293"/>
      <c r="B297" s="294"/>
      <c r="C297" s="294"/>
      <c r="D297" s="295"/>
      <c r="E297" s="294"/>
      <c r="F297" s="294"/>
    </row>
    <row r="298" spans="1:6" s="289" customFormat="1">
      <c r="A298" s="293"/>
      <c r="B298" s="294"/>
      <c r="C298" s="294"/>
      <c r="D298" s="295"/>
      <c r="E298" s="294"/>
      <c r="F298" s="294"/>
    </row>
    <row r="299" spans="1:6" s="289" customFormat="1">
      <c r="A299" s="293"/>
      <c r="B299" s="294"/>
      <c r="C299" s="294"/>
      <c r="D299" s="295"/>
      <c r="E299" s="294"/>
      <c r="F299" s="294"/>
    </row>
    <row r="300" spans="1:6" s="289" customFormat="1">
      <c r="A300" s="293"/>
      <c r="B300" s="294"/>
      <c r="C300" s="294"/>
      <c r="D300" s="295"/>
      <c r="E300" s="294"/>
      <c r="F300" s="294"/>
    </row>
    <row r="301" spans="1:6" s="289" customFormat="1">
      <c r="A301" s="293"/>
      <c r="B301" s="294"/>
      <c r="C301" s="294"/>
      <c r="D301" s="295"/>
      <c r="E301" s="294"/>
      <c r="F301" s="294"/>
    </row>
    <row r="302" spans="1:6" s="289" customFormat="1">
      <c r="A302" s="293"/>
      <c r="B302" s="294"/>
      <c r="C302" s="294"/>
      <c r="D302" s="295"/>
      <c r="E302" s="294"/>
      <c r="F302" s="294"/>
    </row>
    <row r="303" spans="1:6" s="289" customFormat="1">
      <c r="A303" s="293"/>
      <c r="B303" s="294"/>
      <c r="C303" s="294"/>
      <c r="D303" s="295"/>
      <c r="E303" s="294"/>
      <c r="F303" s="294"/>
    </row>
    <row r="304" spans="1:6" s="289" customFormat="1">
      <c r="A304" s="293"/>
      <c r="B304" s="294"/>
      <c r="C304" s="294"/>
      <c r="D304" s="295"/>
      <c r="E304" s="294"/>
      <c r="F304" s="294"/>
    </row>
    <row r="305" spans="1:6" s="289" customFormat="1">
      <c r="A305" s="293"/>
      <c r="B305" s="294"/>
      <c r="C305" s="294"/>
      <c r="D305" s="295"/>
      <c r="E305" s="294"/>
      <c r="F305" s="294"/>
    </row>
    <row r="306" spans="1:6" s="289" customFormat="1">
      <c r="A306" s="293"/>
      <c r="B306" s="294"/>
      <c r="C306" s="294"/>
      <c r="D306" s="295"/>
      <c r="E306" s="294"/>
      <c r="F306" s="294"/>
    </row>
    <row r="307" spans="1:6" s="289" customFormat="1">
      <c r="A307" s="293"/>
      <c r="B307" s="294"/>
      <c r="C307" s="294"/>
      <c r="D307" s="295"/>
      <c r="E307" s="294"/>
      <c r="F307" s="294"/>
    </row>
    <row r="308" spans="1:6" s="289" customFormat="1">
      <c r="A308" s="293"/>
      <c r="B308" s="294"/>
      <c r="C308" s="294"/>
      <c r="D308" s="295"/>
      <c r="E308" s="294"/>
      <c r="F308" s="294"/>
    </row>
    <row r="309" spans="1:6" s="289" customFormat="1">
      <c r="A309" s="293"/>
      <c r="B309" s="294"/>
      <c r="C309" s="294"/>
      <c r="D309" s="295"/>
      <c r="E309" s="294"/>
      <c r="F309" s="294"/>
    </row>
    <row r="310" spans="1:6" s="289" customFormat="1">
      <c r="A310" s="293"/>
      <c r="B310" s="294"/>
      <c r="C310" s="294"/>
      <c r="D310" s="295"/>
      <c r="E310" s="294"/>
      <c r="F310" s="294"/>
    </row>
    <row r="311" spans="1:6" s="289" customFormat="1">
      <c r="A311" s="293"/>
      <c r="B311" s="294"/>
      <c r="C311" s="294"/>
      <c r="D311" s="295"/>
      <c r="E311" s="294"/>
      <c r="F311" s="294"/>
    </row>
    <row r="312" spans="1:6" s="289" customFormat="1">
      <c r="A312" s="293"/>
      <c r="B312" s="294"/>
      <c r="C312" s="294"/>
      <c r="D312" s="295"/>
      <c r="E312" s="294"/>
      <c r="F312" s="294"/>
    </row>
    <row r="313" spans="1:6" s="289" customFormat="1">
      <c r="A313" s="293"/>
      <c r="B313" s="294"/>
      <c r="C313" s="294"/>
      <c r="D313" s="295"/>
      <c r="E313" s="294"/>
      <c r="F313" s="294"/>
    </row>
    <row r="314" spans="1:6" s="289" customFormat="1">
      <c r="A314" s="293"/>
      <c r="B314" s="294"/>
      <c r="C314" s="294"/>
      <c r="D314" s="295"/>
      <c r="E314" s="294"/>
      <c r="F314" s="294"/>
    </row>
    <row r="315" spans="1:6" s="289" customFormat="1">
      <c r="A315" s="293"/>
      <c r="B315" s="294"/>
      <c r="C315" s="294"/>
      <c r="D315" s="295"/>
      <c r="E315" s="294"/>
      <c r="F315" s="294"/>
    </row>
    <row r="316" spans="1:6" s="289" customFormat="1">
      <c r="A316" s="293"/>
      <c r="B316" s="294"/>
      <c r="C316" s="294"/>
      <c r="D316" s="295"/>
      <c r="E316" s="294"/>
      <c r="F316" s="294"/>
    </row>
    <row r="317" spans="1:6" s="289" customFormat="1">
      <c r="A317" s="293"/>
      <c r="B317" s="294"/>
      <c r="C317" s="294"/>
      <c r="D317" s="295"/>
      <c r="E317" s="294"/>
      <c r="F317" s="294"/>
    </row>
    <row r="318" spans="1:6" s="289" customFormat="1">
      <c r="A318" s="293"/>
      <c r="B318" s="294"/>
      <c r="C318" s="294"/>
      <c r="D318" s="295"/>
      <c r="E318" s="294"/>
      <c r="F318" s="294"/>
    </row>
    <row r="319" spans="1:6" s="289" customFormat="1">
      <c r="A319" s="293"/>
      <c r="B319" s="294"/>
      <c r="C319" s="294"/>
      <c r="D319" s="295"/>
      <c r="E319" s="294"/>
      <c r="F319" s="294"/>
    </row>
    <row r="320" spans="1:6" s="289" customFormat="1">
      <c r="A320" s="293"/>
      <c r="B320" s="294"/>
      <c r="C320" s="294"/>
      <c r="D320" s="295"/>
      <c r="E320" s="294"/>
      <c r="F320" s="294"/>
    </row>
    <row r="321" spans="1:6" s="289" customFormat="1">
      <c r="A321" s="293"/>
      <c r="B321" s="294"/>
      <c r="C321" s="294"/>
      <c r="D321" s="295"/>
      <c r="E321" s="294"/>
      <c r="F321" s="294"/>
    </row>
    <row r="322" spans="1:6" s="289" customFormat="1">
      <c r="A322" s="293"/>
      <c r="B322" s="294"/>
      <c r="C322" s="294"/>
      <c r="D322" s="295"/>
      <c r="E322" s="294"/>
      <c r="F322" s="294"/>
    </row>
    <row r="323" spans="1:6" s="289" customFormat="1">
      <c r="A323" s="293"/>
      <c r="B323" s="294"/>
      <c r="C323" s="294"/>
      <c r="D323" s="295"/>
      <c r="E323" s="294"/>
      <c r="F323" s="294"/>
    </row>
    <row r="324" spans="1:6" s="289" customFormat="1">
      <c r="A324" s="293"/>
      <c r="B324" s="294"/>
      <c r="C324" s="294"/>
      <c r="D324" s="295"/>
      <c r="E324" s="294"/>
      <c r="F324" s="294"/>
    </row>
    <row r="325" spans="1:6" s="289" customFormat="1">
      <c r="A325" s="293"/>
      <c r="B325" s="294"/>
      <c r="C325" s="294"/>
      <c r="D325" s="295"/>
      <c r="E325" s="294"/>
      <c r="F325" s="294"/>
    </row>
    <row r="326" spans="1:6" s="289" customFormat="1">
      <c r="A326" s="293"/>
      <c r="B326" s="294"/>
      <c r="C326" s="294"/>
      <c r="D326" s="295"/>
      <c r="E326" s="294"/>
      <c r="F326" s="294"/>
    </row>
    <row r="327" spans="1:6" s="289" customFormat="1">
      <c r="A327" s="293"/>
      <c r="B327" s="294"/>
      <c r="C327" s="294"/>
      <c r="D327" s="295"/>
      <c r="E327" s="294"/>
      <c r="F327" s="294"/>
    </row>
    <row r="328" spans="1:6" s="289" customFormat="1">
      <c r="A328" s="293"/>
      <c r="B328" s="294"/>
      <c r="C328" s="294"/>
      <c r="D328" s="295"/>
      <c r="E328" s="294"/>
      <c r="F328" s="294"/>
    </row>
    <row r="329" spans="1:6" s="289" customFormat="1">
      <c r="A329" s="293"/>
      <c r="B329" s="294"/>
      <c r="C329" s="294"/>
      <c r="D329" s="295"/>
      <c r="E329" s="294"/>
      <c r="F329" s="294"/>
    </row>
    <row r="330" spans="1:6" s="289" customFormat="1">
      <c r="A330" s="293"/>
      <c r="B330" s="294"/>
      <c r="C330" s="294"/>
      <c r="D330" s="295"/>
      <c r="E330" s="294"/>
      <c r="F330" s="294"/>
    </row>
    <row r="331" spans="1:6" s="289" customFormat="1">
      <c r="A331" s="293"/>
      <c r="B331" s="294"/>
      <c r="C331" s="294"/>
      <c r="D331" s="295"/>
      <c r="E331" s="294"/>
      <c r="F331" s="294"/>
    </row>
    <row r="332" spans="1:6" s="289" customFormat="1">
      <c r="A332" s="293"/>
      <c r="B332" s="294"/>
      <c r="C332" s="294"/>
      <c r="D332" s="295"/>
      <c r="E332" s="294"/>
      <c r="F332" s="294"/>
    </row>
    <row r="333" spans="1:6" s="289" customFormat="1">
      <c r="A333" s="293"/>
      <c r="B333" s="294"/>
      <c r="C333" s="294"/>
      <c r="D333" s="295"/>
      <c r="E333" s="294"/>
      <c r="F333" s="294"/>
    </row>
    <row r="334" spans="1:6" s="289" customFormat="1">
      <c r="A334" s="293"/>
      <c r="B334" s="294"/>
      <c r="C334" s="294"/>
      <c r="D334" s="295"/>
      <c r="E334" s="294"/>
      <c r="F334" s="294"/>
    </row>
    <row r="335" spans="1:6" s="289" customFormat="1">
      <c r="A335" s="293"/>
      <c r="B335" s="294"/>
      <c r="C335" s="294"/>
      <c r="D335" s="295"/>
      <c r="E335" s="294"/>
      <c r="F335" s="294"/>
    </row>
    <row r="336" spans="1:6" s="289" customFormat="1">
      <c r="A336" s="293"/>
      <c r="B336" s="294"/>
      <c r="C336" s="294"/>
      <c r="D336" s="295"/>
      <c r="E336" s="294"/>
      <c r="F336" s="294"/>
    </row>
    <row r="337" spans="1:6" s="289" customFormat="1">
      <c r="A337" s="293"/>
      <c r="B337" s="294"/>
      <c r="C337" s="294"/>
      <c r="D337" s="295"/>
      <c r="E337" s="294"/>
      <c r="F337" s="294"/>
    </row>
    <row r="338" spans="1:6" s="289" customFormat="1">
      <c r="A338" s="293"/>
      <c r="B338" s="294"/>
      <c r="C338" s="294"/>
      <c r="D338" s="295"/>
      <c r="E338" s="294"/>
      <c r="F338" s="294"/>
    </row>
    <row r="339" spans="1:6" s="289" customFormat="1">
      <c r="A339" s="293"/>
      <c r="B339" s="294"/>
      <c r="C339" s="294"/>
      <c r="D339" s="295"/>
      <c r="E339" s="294"/>
      <c r="F339" s="294"/>
    </row>
    <row r="340" spans="1:6" s="289" customFormat="1">
      <c r="A340" s="293"/>
      <c r="B340" s="294"/>
      <c r="C340" s="294"/>
      <c r="D340" s="295"/>
      <c r="E340" s="294"/>
      <c r="F340" s="294"/>
    </row>
    <row r="341" spans="1:6" s="289" customFormat="1">
      <c r="A341" s="293"/>
      <c r="B341" s="294"/>
      <c r="C341" s="294"/>
      <c r="D341" s="295"/>
      <c r="E341" s="294"/>
      <c r="F341" s="294"/>
    </row>
    <row r="342" spans="1:6" s="289" customFormat="1">
      <c r="A342" s="293"/>
      <c r="B342" s="294"/>
      <c r="C342" s="294"/>
      <c r="D342" s="295"/>
      <c r="E342" s="294"/>
      <c r="F342" s="294"/>
    </row>
    <row r="343" spans="1:6" s="289" customFormat="1">
      <c r="A343" s="293"/>
      <c r="B343" s="294"/>
      <c r="C343" s="294"/>
      <c r="D343" s="295"/>
      <c r="E343" s="294"/>
      <c r="F343" s="294"/>
    </row>
    <row r="344" spans="1:6" s="289" customFormat="1">
      <c r="A344" s="293"/>
      <c r="B344" s="294"/>
      <c r="C344" s="294"/>
      <c r="D344" s="295"/>
      <c r="E344" s="294"/>
      <c r="F344" s="294"/>
    </row>
    <row r="345" spans="1:6" s="289" customFormat="1">
      <c r="A345" s="293"/>
      <c r="B345" s="294"/>
      <c r="C345" s="294"/>
      <c r="D345" s="295"/>
      <c r="E345" s="294"/>
      <c r="F345" s="294"/>
    </row>
    <row r="346" spans="1:6" s="289" customFormat="1">
      <c r="A346" s="293"/>
      <c r="B346" s="294"/>
      <c r="C346" s="294"/>
      <c r="D346" s="295"/>
      <c r="E346" s="294"/>
      <c r="F346" s="294"/>
    </row>
    <row r="347" spans="1:6" s="289" customFormat="1">
      <c r="A347" s="293"/>
      <c r="B347" s="294"/>
      <c r="C347" s="294"/>
      <c r="D347" s="295"/>
      <c r="E347" s="294"/>
      <c r="F347" s="294"/>
    </row>
    <row r="348" spans="1:6" s="289" customFormat="1">
      <c r="A348" s="293"/>
      <c r="B348" s="294"/>
      <c r="C348" s="294"/>
      <c r="D348" s="295"/>
      <c r="E348" s="294"/>
      <c r="F348" s="294"/>
    </row>
    <row r="349" spans="1:6" s="289" customFormat="1">
      <c r="A349" s="293"/>
      <c r="B349" s="294"/>
      <c r="C349" s="294"/>
      <c r="D349" s="295"/>
      <c r="E349" s="294"/>
      <c r="F349" s="294"/>
    </row>
    <row r="350" spans="1:6" s="289" customFormat="1">
      <c r="A350" s="293"/>
      <c r="B350" s="294"/>
      <c r="C350" s="294"/>
      <c r="D350" s="295"/>
      <c r="E350" s="294"/>
      <c r="F350" s="294"/>
    </row>
    <row r="351" spans="1:6" s="289" customFormat="1">
      <c r="A351" s="293"/>
      <c r="B351" s="294"/>
      <c r="C351" s="294"/>
      <c r="D351" s="295"/>
      <c r="E351" s="294"/>
      <c r="F351" s="294"/>
    </row>
    <row r="352" spans="1:6" s="289" customFormat="1">
      <c r="A352" s="293"/>
      <c r="B352" s="294"/>
      <c r="C352" s="294"/>
      <c r="D352" s="295"/>
      <c r="E352" s="294"/>
      <c r="F352" s="294"/>
    </row>
    <row r="353" spans="1:6" s="289" customFormat="1">
      <c r="A353" s="293"/>
      <c r="B353" s="294"/>
      <c r="C353" s="294"/>
      <c r="D353" s="295"/>
      <c r="E353" s="294"/>
      <c r="F353" s="294"/>
    </row>
    <row r="354" spans="1:6" s="289" customFormat="1">
      <c r="A354" s="293"/>
      <c r="B354" s="294"/>
      <c r="C354" s="294"/>
      <c r="D354" s="295"/>
      <c r="E354" s="294"/>
      <c r="F354" s="294"/>
    </row>
    <row r="355" spans="1:6" s="289" customFormat="1">
      <c r="A355" s="293"/>
      <c r="B355" s="294"/>
      <c r="C355" s="294"/>
      <c r="D355" s="295"/>
      <c r="E355" s="294"/>
      <c r="F355" s="294"/>
    </row>
    <row r="356" spans="1:6" s="289" customFormat="1">
      <c r="A356" s="293"/>
      <c r="B356" s="294"/>
      <c r="C356" s="294"/>
      <c r="D356" s="295"/>
      <c r="E356" s="294"/>
      <c r="F356" s="294"/>
    </row>
    <row r="357" spans="1:6" s="289" customFormat="1">
      <c r="A357" s="293"/>
      <c r="B357" s="294"/>
      <c r="C357" s="294"/>
      <c r="D357" s="295"/>
      <c r="E357" s="294"/>
      <c r="F357" s="294"/>
    </row>
    <row r="358" spans="1:6" s="289" customFormat="1">
      <c r="A358" s="293"/>
      <c r="B358" s="294"/>
      <c r="C358" s="294"/>
      <c r="D358" s="295"/>
      <c r="E358" s="294"/>
      <c r="F358" s="294"/>
    </row>
    <row r="359" spans="1:6" s="289" customFormat="1">
      <c r="A359" s="293"/>
      <c r="B359" s="294"/>
      <c r="C359" s="294"/>
      <c r="D359" s="295"/>
      <c r="E359" s="294"/>
      <c r="F359" s="294"/>
    </row>
    <row r="360" spans="1:6" s="289" customFormat="1">
      <c r="A360" s="293"/>
      <c r="B360" s="294"/>
      <c r="C360" s="294"/>
      <c r="D360" s="295"/>
      <c r="E360" s="294"/>
      <c r="F360" s="294"/>
    </row>
    <row r="361" spans="1:6" s="289" customFormat="1">
      <c r="A361" s="293"/>
      <c r="B361" s="294"/>
      <c r="C361" s="294"/>
      <c r="D361" s="295"/>
      <c r="E361" s="294"/>
      <c r="F361" s="294"/>
    </row>
    <row r="362" spans="1:6" s="289" customFormat="1">
      <c r="A362" s="293"/>
      <c r="B362" s="294"/>
      <c r="C362" s="294"/>
      <c r="D362" s="295"/>
      <c r="E362" s="294"/>
      <c r="F362" s="294"/>
    </row>
    <row r="363" spans="1:6" s="289" customFormat="1">
      <c r="A363" s="293"/>
      <c r="B363" s="294"/>
      <c r="C363" s="294"/>
      <c r="D363" s="295"/>
      <c r="E363" s="294"/>
      <c r="F363" s="294"/>
    </row>
    <row r="364" spans="1:6" s="289" customFormat="1">
      <c r="A364" s="293"/>
      <c r="B364" s="294"/>
      <c r="C364" s="294"/>
      <c r="D364" s="295"/>
      <c r="E364" s="294"/>
      <c r="F364" s="294"/>
    </row>
    <row r="365" spans="1:6" s="289" customFormat="1">
      <c r="A365" s="293"/>
      <c r="B365" s="294"/>
      <c r="C365" s="294"/>
      <c r="D365" s="295"/>
      <c r="E365" s="294"/>
      <c r="F365" s="294"/>
    </row>
    <row r="366" spans="1:6" s="289" customFormat="1">
      <c r="A366" s="293"/>
      <c r="B366" s="294"/>
      <c r="C366" s="294"/>
      <c r="D366" s="295"/>
      <c r="E366" s="294"/>
      <c r="F366" s="294"/>
    </row>
    <row r="367" spans="1:6" s="289" customFormat="1">
      <c r="A367" s="293"/>
      <c r="B367" s="294"/>
      <c r="C367" s="294"/>
      <c r="D367" s="295"/>
      <c r="E367" s="294"/>
      <c r="F367" s="294"/>
    </row>
    <row r="368" spans="1:6" s="289" customFormat="1">
      <c r="A368" s="293"/>
      <c r="B368" s="294"/>
      <c r="C368" s="294"/>
      <c r="D368" s="295"/>
      <c r="E368" s="294"/>
      <c r="F368" s="294"/>
    </row>
    <row r="369" spans="1:6" s="289" customFormat="1">
      <c r="A369" s="293"/>
      <c r="B369" s="294"/>
      <c r="C369" s="294"/>
      <c r="D369" s="295"/>
      <c r="E369" s="294"/>
      <c r="F369" s="294"/>
    </row>
    <row r="370" spans="1:6" s="289" customFormat="1">
      <c r="A370" s="293"/>
      <c r="B370" s="294"/>
      <c r="C370" s="294"/>
      <c r="D370" s="295"/>
      <c r="E370" s="294"/>
      <c r="F370" s="294"/>
    </row>
    <row r="371" spans="1:6" s="289" customFormat="1">
      <c r="A371" s="293"/>
      <c r="B371" s="294"/>
      <c r="C371" s="294"/>
      <c r="D371" s="295"/>
      <c r="E371" s="294"/>
      <c r="F371" s="294"/>
    </row>
    <row r="372" spans="1:6" s="289" customFormat="1">
      <c r="A372" s="293"/>
      <c r="B372" s="294"/>
      <c r="C372" s="294"/>
      <c r="D372" s="295"/>
      <c r="E372" s="294"/>
      <c r="F372" s="294"/>
    </row>
    <row r="373" spans="1:6" s="289" customFormat="1">
      <c r="A373" s="293"/>
      <c r="B373" s="294"/>
      <c r="C373" s="294"/>
      <c r="D373" s="295"/>
      <c r="E373" s="294"/>
      <c r="F373" s="294"/>
    </row>
    <row r="374" spans="1:6" s="289" customFormat="1">
      <c r="A374" s="293"/>
      <c r="B374" s="294"/>
      <c r="C374" s="294"/>
      <c r="D374" s="295"/>
      <c r="E374" s="294"/>
      <c r="F374" s="294"/>
    </row>
    <row r="375" spans="1:6" s="289" customFormat="1">
      <c r="A375" s="293"/>
      <c r="B375" s="294"/>
      <c r="C375" s="294"/>
      <c r="D375" s="295"/>
      <c r="E375" s="294"/>
      <c r="F375" s="294"/>
    </row>
    <row r="376" spans="1:6" s="289" customFormat="1">
      <c r="A376" s="293"/>
      <c r="B376" s="294"/>
      <c r="C376" s="294"/>
      <c r="D376" s="295"/>
      <c r="E376" s="294"/>
      <c r="F376" s="294"/>
    </row>
    <row r="377" spans="1:6" s="289" customFormat="1">
      <c r="A377" s="293"/>
      <c r="B377" s="294"/>
      <c r="C377" s="294"/>
      <c r="D377" s="295"/>
      <c r="E377" s="294"/>
      <c r="F377" s="294"/>
    </row>
    <row r="378" spans="1:6" s="289" customFormat="1">
      <c r="A378" s="293"/>
      <c r="B378" s="294"/>
      <c r="C378" s="294"/>
      <c r="D378" s="295"/>
      <c r="E378" s="294"/>
      <c r="F378" s="294"/>
    </row>
    <row r="379" spans="1:6" s="289" customFormat="1">
      <c r="A379" s="293"/>
      <c r="B379" s="294"/>
      <c r="C379" s="294"/>
      <c r="D379" s="295"/>
      <c r="E379" s="294"/>
      <c r="F379" s="294"/>
    </row>
    <row r="380" spans="1:6" s="289" customFormat="1">
      <c r="A380" s="293"/>
      <c r="B380" s="294"/>
      <c r="C380" s="294"/>
      <c r="D380" s="295"/>
      <c r="E380" s="294"/>
      <c r="F380" s="294"/>
    </row>
    <row r="381" spans="1:6" s="289" customFormat="1">
      <c r="A381" s="293"/>
      <c r="B381" s="294"/>
      <c r="C381" s="294"/>
      <c r="D381" s="295"/>
      <c r="E381" s="294"/>
      <c r="F381" s="294"/>
    </row>
    <row r="382" spans="1:6" s="289" customFormat="1">
      <c r="A382" s="293"/>
      <c r="B382" s="294"/>
      <c r="C382" s="294"/>
      <c r="D382" s="295"/>
      <c r="E382" s="294"/>
      <c r="F382" s="294"/>
    </row>
    <row r="383" spans="1:6" s="289" customFormat="1">
      <c r="A383" s="293"/>
      <c r="B383" s="294"/>
      <c r="C383" s="294"/>
      <c r="D383" s="295"/>
      <c r="E383" s="294"/>
      <c r="F383" s="294"/>
    </row>
    <row r="384" spans="1:6" s="289" customFormat="1">
      <c r="A384" s="293"/>
      <c r="B384" s="294"/>
      <c r="C384" s="294"/>
      <c r="D384" s="295"/>
      <c r="E384" s="294"/>
      <c r="F384" s="294"/>
    </row>
    <row r="385" spans="1:6" s="289" customFormat="1">
      <c r="A385" s="293"/>
      <c r="B385" s="294"/>
      <c r="C385" s="294"/>
      <c r="D385" s="295"/>
      <c r="E385" s="294"/>
      <c r="F385" s="294"/>
    </row>
    <row r="386" spans="1:6" s="289" customFormat="1">
      <c r="A386" s="293"/>
      <c r="B386" s="294"/>
      <c r="C386" s="294"/>
      <c r="D386" s="295"/>
      <c r="E386" s="294"/>
      <c r="F386" s="294"/>
    </row>
    <row r="387" spans="1:6" s="289" customFormat="1">
      <c r="A387" s="293"/>
      <c r="B387" s="294"/>
      <c r="C387" s="294"/>
      <c r="D387" s="295"/>
      <c r="E387" s="294"/>
      <c r="F387" s="294"/>
    </row>
    <row r="388" spans="1:6" s="289" customFormat="1">
      <c r="A388" s="293"/>
      <c r="B388" s="294"/>
      <c r="C388" s="294"/>
      <c r="D388" s="295"/>
      <c r="E388" s="294"/>
      <c r="F388" s="294"/>
    </row>
    <row r="389" spans="1:6" s="289" customFormat="1">
      <c r="A389" s="293"/>
      <c r="B389" s="294"/>
      <c r="C389" s="294"/>
      <c r="D389" s="295"/>
      <c r="E389" s="294"/>
      <c r="F389" s="294"/>
    </row>
    <row r="390" spans="1:6" s="289" customFormat="1">
      <c r="A390" s="293"/>
      <c r="B390" s="294"/>
      <c r="C390" s="294"/>
      <c r="D390" s="295"/>
      <c r="E390" s="294"/>
      <c r="F390" s="294"/>
    </row>
    <row r="391" spans="1:6" s="289" customFormat="1">
      <c r="A391" s="293"/>
      <c r="B391" s="294"/>
      <c r="C391" s="294"/>
      <c r="D391" s="295"/>
      <c r="E391" s="294"/>
      <c r="F391" s="294"/>
    </row>
    <row r="392" spans="1:6" s="289" customFormat="1">
      <c r="A392" s="293"/>
      <c r="B392" s="294"/>
      <c r="C392" s="294"/>
      <c r="D392" s="295"/>
      <c r="E392" s="294"/>
      <c r="F392" s="294"/>
    </row>
    <row r="393" spans="1:6" s="289" customFormat="1">
      <c r="A393" s="293"/>
      <c r="B393" s="294"/>
      <c r="C393" s="294"/>
      <c r="D393" s="295"/>
      <c r="E393" s="294"/>
      <c r="F393" s="294"/>
    </row>
    <row r="394" spans="1:6" s="289" customFormat="1">
      <c r="A394" s="293"/>
      <c r="B394" s="294"/>
      <c r="C394" s="294"/>
      <c r="D394" s="295"/>
      <c r="E394" s="294"/>
      <c r="F394" s="294"/>
    </row>
    <row r="395" spans="1:6" s="289" customFormat="1">
      <c r="A395" s="293"/>
      <c r="B395" s="294"/>
      <c r="C395" s="294"/>
      <c r="D395" s="295"/>
      <c r="E395" s="294"/>
      <c r="F395" s="294"/>
    </row>
    <row r="396" spans="1:6" s="289" customFormat="1">
      <c r="A396" s="293"/>
      <c r="B396" s="294"/>
      <c r="C396" s="294"/>
      <c r="D396" s="295"/>
      <c r="E396" s="294"/>
      <c r="F396" s="294"/>
    </row>
    <row r="397" spans="1:6" s="289" customFormat="1">
      <c r="A397" s="293"/>
      <c r="B397" s="294"/>
      <c r="C397" s="294"/>
      <c r="D397" s="295"/>
      <c r="E397" s="294"/>
      <c r="F397" s="294"/>
    </row>
    <row r="398" spans="1:6" s="289" customFormat="1">
      <c r="A398" s="293"/>
      <c r="B398" s="294"/>
      <c r="C398" s="294"/>
      <c r="D398" s="295"/>
      <c r="E398" s="294"/>
      <c r="F398" s="294"/>
    </row>
    <row r="399" spans="1:6" s="289" customFormat="1">
      <c r="A399" s="293"/>
      <c r="B399" s="294"/>
      <c r="C399" s="294"/>
      <c r="D399" s="295"/>
      <c r="E399" s="294"/>
      <c r="F399" s="294"/>
    </row>
    <row r="400" spans="1:6" s="289" customFormat="1">
      <c r="A400" s="293"/>
      <c r="B400" s="294"/>
      <c r="C400" s="294"/>
      <c r="D400" s="295"/>
      <c r="E400" s="294"/>
      <c r="F400" s="294"/>
    </row>
    <row r="401" spans="1:6" s="289" customFormat="1">
      <c r="A401" s="293"/>
      <c r="B401" s="294"/>
      <c r="C401" s="294"/>
      <c r="D401" s="295"/>
      <c r="E401" s="294"/>
      <c r="F401" s="294"/>
    </row>
    <row r="402" spans="1:6" s="289" customFormat="1">
      <c r="A402" s="293"/>
      <c r="B402" s="294"/>
      <c r="C402" s="294"/>
      <c r="D402" s="295"/>
      <c r="E402" s="294"/>
      <c r="F402" s="294"/>
    </row>
    <row r="403" spans="1:6" s="289" customFormat="1">
      <c r="A403" s="293"/>
      <c r="B403" s="294"/>
      <c r="C403" s="294"/>
      <c r="D403" s="295"/>
      <c r="E403" s="294"/>
      <c r="F403" s="294"/>
    </row>
    <row r="404" spans="1:6" s="289" customFormat="1">
      <c r="A404" s="293"/>
      <c r="B404" s="294"/>
      <c r="C404" s="294"/>
      <c r="D404" s="295"/>
      <c r="E404" s="294"/>
      <c r="F404" s="294"/>
    </row>
    <row r="405" spans="1:6" s="289" customFormat="1">
      <c r="A405" s="293"/>
      <c r="B405" s="294"/>
      <c r="C405" s="294"/>
      <c r="D405" s="295"/>
      <c r="E405" s="294"/>
      <c r="F405" s="294"/>
    </row>
    <row r="406" spans="1:6" s="289" customFormat="1">
      <c r="A406" s="293"/>
      <c r="B406" s="294"/>
      <c r="C406" s="294"/>
      <c r="D406" s="295"/>
      <c r="E406" s="294"/>
      <c r="F406" s="294"/>
    </row>
    <row r="407" spans="1:6" s="289" customFormat="1">
      <c r="A407" s="293"/>
      <c r="B407" s="294"/>
      <c r="C407" s="294"/>
      <c r="D407" s="295"/>
      <c r="E407" s="294"/>
      <c r="F407" s="294"/>
    </row>
    <row r="408" spans="1:6" s="289" customFormat="1">
      <c r="A408" s="293"/>
      <c r="B408" s="294"/>
      <c r="C408" s="294"/>
      <c r="D408" s="295"/>
      <c r="E408" s="294"/>
      <c r="F408" s="294"/>
    </row>
    <row r="409" spans="1:6" s="289" customFormat="1">
      <c r="A409" s="293"/>
      <c r="B409" s="294"/>
      <c r="C409" s="294"/>
      <c r="D409" s="295"/>
      <c r="E409" s="294"/>
      <c r="F409" s="294"/>
    </row>
    <row r="410" spans="1:6" s="289" customFormat="1">
      <c r="A410" s="293"/>
      <c r="B410" s="294"/>
      <c r="C410" s="294"/>
      <c r="D410" s="295"/>
      <c r="E410" s="294"/>
      <c r="F410" s="294"/>
    </row>
    <row r="411" spans="1:6" s="289" customFormat="1">
      <c r="A411" s="293"/>
      <c r="B411" s="294"/>
      <c r="C411" s="294"/>
      <c r="D411" s="295"/>
      <c r="E411" s="294"/>
      <c r="F411" s="294"/>
    </row>
    <row r="412" spans="1:6" s="289" customFormat="1">
      <c r="A412" s="293"/>
      <c r="B412" s="294"/>
      <c r="C412" s="294"/>
      <c r="D412" s="295"/>
      <c r="E412" s="294"/>
      <c r="F412" s="294"/>
    </row>
    <row r="413" spans="1:6" s="289" customFormat="1">
      <c r="A413" s="293"/>
      <c r="B413" s="294"/>
      <c r="C413" s="294"/>
      <c r="D413" s="295"/>
      <c r="E413" s="294"/>
      <c r="F413" s="294"/>
    </row>
    <row r="414" spans="1:6" s="289" customFormat="1">
      <c r="A414" s="293"/>
      <c r="B414" s="294"/>
      <c r="C414" s="294"/>
      <c r="D414" s="295"/>
      <c r="E414" s="294"/>
      <c r="F414" s="294"/>
    </row>
    <row r="415" spans="1:6" s="289" customFormat="1">
      <c r="A415" s="293"/>
      <c r="B415" s="294"/>
      <c r="C415" s="294"/>
      <c r="D415" s="295"/>
      <c r="E415" s="294"/>
      <c r="F415" s="294"/>
    </row>
    <row r="416" spans="1:6" s="289" customFormat="1">
      <c r="A416" s="293"/>
      <c r="B416" s="294"/>
      <c r="C416" s="294"/>
      <c r="D416" s="295"/>
      <c r="E416" s="294"/>
      <c r="F416" s="294"/>
    </row>
    <row r="417" spans="1:6" s="289" customFormat="1">
      <c r="A417" s="293"/>
      <c r="B417" s="294"/>
      <c r="C417" s="294"/>
      <c r="D417" s="295"/>
      <c r="E417" s="294"/>
      <c r="F417" s="294"/>
    </row>
    <row r="418" spans="1:6" s="289" customFormat="1">
      <c r="A418" s="293"/>
      <c r="B418" s="294"/>
      <c r="C418" s="294"/>
      <c r="D418" s="295"/>
      <c r="E418" s="294"/>
      <c r="F418" s="294"/>
    </row>
    <row r="419" spans="1:6" s="289" customFormat="1">
      <c r="A419" s="293"/>
      <c r="B419" s="294"/>
      <c r="C419" s="294"/>
      <c r="D419" s="295"/>
      <c r="E419" s="294"/>
      <c r="F419" s="294"/>
    </row>
    <row r="420" spans="1:6" s="289" customFormat="1">
      <c r="A420" s="293"/>
      <c r="B420" s="294"/>
      <c r="C420" s="294"/>
      <c r="D420" s="295"/>
      <c r="E420" s="294"/>
      <c r="F420" s="294"/>
    </row>
    <row r="421" spans="1:6" s="289" customFormat="1">
      <c r="A421" s="293"/>
      <c r="B421" s="294"/>
      <c r="C421" s="294"/>
      <c r="D421" s="295"/>
      <c r="E421" s="294"/>
      <c r="F421" s="294"/>
    </row>
    <row r="422" spans="1:6" s="289" customFormat="1">
      <c r="A422" s="293"/>
      <c r="B422" s="294"/>
      <c r="C422" s="294"/>
      <c r="D422" s="295"/>
      <c r="E422" s="294"/>
      <c r="F422" s="294"/>
    </row>
    <row r="423" spans="1:6" s="289" customFormat="1">
      <c r="A423" s="293"/>
      <c r="B423" s="294"/>
      <c r="C423" s="294"/>
      <c r="D423" s="295"/>
      <c r="E423" s="294"/>
      <c r="F423" s="294"/>
    </row>
    <row r="424" spans="1:6" s="289" customFormat="1">
      <c r="A424" s="293"/>
      <c r="B424" s="294"/>
      <c r="C424" s="294"/>
      <c r="D424" s="295"/>
      <c r="E424" s="294"/>
      <c r="F424" s="294"/>
    </row>
    <row r="425" spans="1:6" s="289" customFormat="1">
      <c r="A425" s="293"/>
      <c r="B425" s="294"/>
      <c r="C425" s="294"/>
      <c r="D425" s="295"/>
      <c r="E425" s="294"/>
      <c r="F425" s="294"/>
    </row>
    <row r="426" spans="1:6" s="289" customFormat="1">
      <c r="A426" s="293"/>
      <c r="B426" s="294"/>
      <c r="C426" s="294"/>
      <c r="D426" s="295"/>
      <c r="E426" s="294"/>
      <c r="F426" s="294"/>
    </row>
    <row r="427" spans="1:6" s="289" customFormat="1">
      <c r="A427" s="293"/>
      <c r="B427" s="294"/>
      <c r="C427" s="294"/>
      <c r="D427" s="295"/>
      <c r="E427" s="294"/>
      <c r="F427" s="294"/>
    </row>
    <row r="428" spans="1:6" s="289" customFormat="1">
      <c r="A428" s="293"/>
      <c r="B428" s="294"/>
      <c r="C428" s="294"/>
      <c r="D428" s="295"/>
      <c r="E428" s="294"/>
      <c r="F428" s="294"/>
    </row>
    <row r="429" spans="1:6" s="289" customFormat="1">
      <c r="A429" s="293"/>
      <c r="B429" s="294"/>
      <c r="C429" s="294"/>
      <c r="D429" s="295"/>
      <c r="E429" s="294"/>
      <c r="F429" s="294"/>
    </row>
    <row r="430" spans="1:6" s="289" customFormat="1">
      <c r="A430" s="293"/>
      <c r="B430" s="294"/>
      <c r="C430" s="294"/>
      <c r="D430" s="295"/>
      <c r="E430" s="294"/>
      <c r="F430" s="294"/>
    </row>
    <row r="431" spans="1:6" s="289" customFormat="1">
      <c r="A431" s="293"/>
      <c r="B431" s="294"/>
      <c r="C431" s="294"/>
      <c r="D431" s="295"/>
      <c r="E431" s="294"/>
      <c r="F431" s="294"/>
    </row>
    <row r="432" spans="1:6" s="289" customFormat="1">
      <c r="A432" s="293"/>
      <c r="B432" s="294"/>
      <c r="C432" s="294"/>
      <c r="D432" s="295"/>
      <c r="E432" s="294"/>
      <c r="F432" s="294"/>
    </row>
    <row r="433" spans="1:6" s="289" customFormat="1">
      <c r="A433" s="293"/>
      <c r="B433" s="294"/>
      <c r="C433" s="294"/>
      <c r="D433" s="295"/>
      <c r="E433" s="294"/>
      <c r="F433" s="294"/>
    </row>
    <row r="434" spans="1:6" s="289" customFormat="1">
      <c r="A434" s="293"/>
      <c r="B434" s="294"/>
      <c r="C434" s="294"/>
      <c r="D434" s="295"/>
      <c r="E434" s="294"/>
      <c r="F434" s="294"/>
    </row>
    <row r="435" spans="1:6" s="289" customFormat="1">
      <c r="A435" s="293"/>
      <c r="B435" s="294"/>
      <c r="C435" s="294"/>
      <c r="D435" s="295"/>
      <c r="E435" s="294"/>
      <c r="F435" s="294"/>
    </row>
    <row r="436" spans="1:6" s="289" customFormat="1">
      <c r="A436" s="293"/>
      <c r="B436" s="294"/>
      <c r="C436" s="294"/>
      <c r="D436" s="295"/>
      <c r="E436" s="294"/>
      <c r="F436" s="294"/>
    </row>
    <row r="437" spans="1:6" s="289" customFormat="1">
      <c r="A437" s="293"/>
      <c r="B437" s="294"/>
      <c r="C437" s="294"/>
      <c r="D437" s="295"/>
      <c r="E437" s="294"/>
      <c r="F437" s="294"/>
    </row>
    <row r="438" spans="1:6" s="289" customFormat="1">
      <c r="A438" s="293"/>
      <c r="B438" s="294"/>
      <c r="C438" s="294"/>
      <c r="D438" s="295"/>
      <c r="E438" s="294"/>
      <c r="F438" s="294"/>
    </row>
    <row r="439" spans="1:6" s="289" customFormat="1">
      <c r="A439" s="293"/>
      <c r="B439" s="294"/>
      <c r="C439" s="294"/>
      <c r="D439" s="295"/>
      <c r="E439" s="294"/>
      <c r="F439" s="294"/>
    </row>
    <row r="440" spans="1:6" s="289" customFormat="1">
      <c r="A440" s="293"/>
      <c r="B440" s="294"/>
      <c r="C440" s="294"/>
      <c r="D440" s="295"/>
      <c r="E440" s="294"/>
      <c r="F440" s="294"/>
    </row>
    <row r="441" spans="1:6" s="289" customFormat="1">
      <c r="A441" s="293"/>
      <c r="B441" s="294"/>
      <c r="C441" s="294"/>
      <c r="D441" s="295"/>
      <c r="E441" s="294"/>
      <c r="F441" s="294"/>
    </row>
    <row r="442" spans="1:6" s="289" customFormat="1">
      <c r="A442" s="293"/>
      <c r="B442" s="294"/>
      <c r="C442" s="294"/>
      <c r="D442" s="295"/>
      <c r="E442" s="294"/>
      <c r="F442" s="294"/>
    </row>
    <row r="443" spans="1:6" s="289" customFormat="1">
      <c r="A443" s="293"/>
      <c r="B443" s="294"/>
      <c r="C443" s="294"/>
      <c r="D443" s="295"/>
      <c r="E443" s="294"/>
      <c r="F443" s="294"/>
    </row>
    <row r="444" spans="1:6" s="289" customFormat="1">
      <c r="A444" s="293"/>
      <c r="B444" s="294"/>
      <c r="C444" s="294"/>
      <c r="D444" s="295"/>
      <c r="E444" s="294"/>
      <c r="F444" s="294"/>
    </row>
    <row r="445" spans="1:6" s="289" customFormat="1">
      <c r="A445" s="293"/>
      <c r="B445" s="294"/>
      <c r="C445" s="294"/>
      <c r="D445" s="295"/>
      <c r="E445" s="294"/>
      <c r="F445" s="294"/>
    </row>
    <row r="446" spans="1:6" s="289" customFormat="1">
      <c r="A446" s="293"/>
      <c r="B446" s="294"/>
      <c r="C446" s="294"/>
      <c r="D446" s="295"/>
      <c r="E446" s="294"/>
      <c r="F446" s="294"/>
    </row>
    <row r="447" spans="1:6" s="289" customFormat="1">
      <c r="A447" s="293"/>
      <c r="B447" s="294"/>
      <c r="C447" s="294"/>
      <c r="D447" s="295"/>
      <c r="E447" s="294"/>
      <c r="F447" s="294"/>
    </row>
    <row r="448" spans="1:6" s="289" customFormat="1">
      <c r="A448" s="293"/>
      <c r="B448" s="294"/>
      <c r="C448" s="294"/>
      <c r="D448" s="295"/>
      <c r="E448" s="294"/>
      <c r="F448" s="294"/>
    </row>
    <row r="449" spans="1:6" s="289" customFormat="1">
      <c r="A449" s="293"/>
      <c r="B449" s="294"/>
      <c r="C449" s="294"/>
      <c r="D449" s="295"/>
      <c r="E449" s="294"/>
      <c r="F449" s="294"/>
    </row>
    <row r="450" spans="1:6" s="289" customFormat="1">
      <c r="A450" s="293"/>
      <c r="B450" s="294"/>
      <c r="C450" s="294"/>
      <c r="D450" s="295"/>
      <c r="E450" s="294"/>
      <c r="F450" s="294"/>
    </row>
    <row r="451" spans="1:6" s="289" customFormat="1">
      <c r="A451" s="293"/>
      <c r="B451" s="294"/>
      <c r="C451" s="294"/>
      <c r="D451" s="295"/>
      <c r="E451" s="294"/>
      <c r="F451" s="294"/>
    </row>
    <row r="452" spans="1:6" s="289" customFormat="1">
      <c r="A452" s="293"/>
      <c r="B452" s="294"/>
      <c r="C452" s="294"/>
      <c r="D452" s="295"/>
      <c r="E452" s="294"/>
      <c r="F452" s="294"/>
    </row>
    <row r="453" spans="1:6" s="289" customFormat="1">
      <c r="A453" s="293"/>
      <c r="B453" s="294"/>
      <c r="C453" s="294"/>
      <c r="D453" s="295"/>
      <c r="E453" s="294"/>
      <c r="F453" s="294"/>
    </row>
    <row r="454" spans="1:6" s="289" customFormat="1">
      <c r="A454" s="293"/>
      <c r="B454" s="294"/>
      <c r="C454" s="294"/>
      <c r="D454" s="295"/>
      <c r="E454" s="294"/>
      <c r="F454" s="294"/>
    </row>
    <row r="455" spans="1:6" s="289" customFormat="1">
      <c r="A455" s="293"/>
      <c r="B455" s="294"/>
      <c r="C455" s="294"/>
      <c r="D455" s="295"/>
      <c r="E455" s="294"/>
      <c r="F455" s="294"/>
    </row>
    <row r="456" spans="1:6" s="289" customFormat="1">
      <c r="A456" s="293"/>
      <c r="B456" s="294"/>
      <c r="C456" s="294"/>
      <c r="D456" s="295"/>
      <c r="E456" s="294"/>
      <c r="F456" s="294"/>
    </row>
    <row r="457" spans="1:6" s="289" customFormat="1">
      <c r="A457" s="293"/>
      <c r="B457" s="294"/>
      <c r="C457" s="294"/>
      <c r="D457" s="295"/>
      <c r="E457" s="294"/>
      <c r="F457" s="294"/>
    </row>
    <row r="458" spans="1:6" s="289" customFormat="1">
      <c r="A458" s="293"/>
      <c r="B458" s="294"/>
      <c r="C458" s="294"/>
      <c r="D458" s="295"/>
      <c r="E458" s="294"/>
      <c r="F458" s="294"/>
    </row>
    <row r="459" spans="1:6" s="289" customFormat="1">
      <c r="A459" s="293"/>
      <c r="B459" s="294"/>
      <c r="C459" s="294"/>
      <c r="D459" s="295"/>
      <c r="E459" s="294"/>
      <c r="F459" s="294"/>
    </row>
    <row r="460" spans="1:6" s="289" customFormat="1">
      <c r="A460" s="293"/>
      <c r="B460" s="294"/>
      <c r="C460" s="294"/>
      <c r="D460" s="295"/>
      <c r="E460" s="294"/>
      <c r="F460" s="294"/>
    </row>
    <row r="461" spans="1:6" s="289" customFormat="1">
      <c r="A461" s="293"/>
      <c r="B461" s="294"/>
      <c r="C461" s="294"/>
      <c r="D461" s="295"/>
      <c r="E461" s="294"/>
      <c r="F461" s="294"/>
    </row>
    <row r="462" spans="1:6" s="289" customFormat="1">
      <c r="A462" s="293"/>
      <c r="B462" s="294"/>
      <c r="C462" s="294"/>
      <c r="D462" s="295"/>
      <c r="E462" s="294"/>
      <c r="F462" s="294"/>
    </row>
    <row r="463" spans="1:6" s="289" customFormat="1">
      <c r="A463" s="293"/>
      <c r="B463" s="294"/>
      <c r="C463" s="294"/>
      <c r="D463" s="295"/>
      <c r="E463" s="294"/>
      <c r="F463" s="294"/>
    </row>
    <row r="464" spans="1:6" s="289" customFormat="1">
      <c r="A464" s="293"/>
      <c r="B464" s="294"/>
      <c r="C464" s="294"/>
      <c r="D464" s="295"/>
      <c r="E464" s="294"/>
      <c r="F464" s="294"/>
    </row>
    <row r="465" spans="1:6" s="289" customFormat="1">
      <c r="A465" s="293"/>
      <c r="B465" s="294"/>
      <c r="C465" s="294"/>
      <c r="D465" s="295"/>
      <c r="E465" s="294"/>
      <c r="F465" s="294"/>
    </row>
    <row r="466" spans="1:6" s="289" customFormat="1">
      <c r="A466" s="293"/>
      <c r="B466" s="294"/>
      <c r="C466" s="294"/>
      <c r="D466" s="295"/>
      <c r="E466" s="294"/>
      <c r="F466" s="294"/>
    </row>
    <row r="467" spans="1:6" s="289" customFormat="1">
      <c r="A467" s="293"/>
      <c r="B467" s="294"/>
      <c r="C467" s="294"/>
      <c r="D467" s="295"/>
      <c r="E467" s="294"/>
      <c r="F467" s="294"/>
    </row>
    <row r="468" spans="1:6" s="289" customFormat="1">
      <c r="A468" s="293"/>
      <c r="B468" s="294"/>
      <c r="C468" s="294"/>
      <c r="D468" s="295"/>
      <c r="E468" s="294"/>
      <c r="F468" s="294"/>
    </row>
    <row r="469" spans="1:6" s="289" customFormat="1">
      <c r="A469" s="293"/>
      <c r="B469" s="294"/>
      <c r="C469" s="294"/>
      <c r="D469" s="295"/>
      <c r="E469" s="294"/>
      <c r="F469" s="294"/>
    </row>
    <row r="470" spans="1:6" s="289" customFormat="1">
      <c r="A470" s="293"/>
      <c r="B470" s="294"/>
      <c r="C470" s="294"/>
      <c r="D470" s="295"/>
      <c r="E470" s="294"/>
      <c r="F470" s="294"/>
    </row>
    <row r="471" spans="1:6" s="289" customFormat="1">
      <c r="A471" s="293"/>
      <c r="B471" s="294"/>
      <c r="C471" s="294"/>
      <c r="D471" s="295"/>
      <c r="E471" s="294"/>
      <c r="F471" s="294"/>
    </row>
    <row r="472" spans="1:6" s="289" customFormat="1">
      <c r="A472" s="293"/>
      <c r="B472" s="294"/>
      <c r="C472" s="294"/>
      <c r="D472" s="295"/>
      <c r="E472" s="294"/>
      <c r="F472" s="294"/>
    </row>
    <row r="473" spans="1:6" s="289" customFormat="1">
      <c r="A473" s="293"/>
      <c r="B473" s="294"/>
      <c r="C473" s="294"/>
      <c r="D473" s="295"/>
      <c r="E473" s="294"/>
      <c r="F473" s="294"/>
    </row>
    <row r="474" spans="1:6" s="289" customFormat="1">
      <c r="A474" s="293"/>
      <c r="B474" s="294"/>
      <c r="C474" s="294"/>
      <c r="D474" s="295"/>
      <c r="E474" s="294"/>
      <c r="F474" s="294"/>
    </row>
    <row r="475" spans="1:6" s="289" customFormat="1">
      <c r="A475" s="293"/>
      <c r="B475" s="294"/>
      <c r="C475" s="294"/>
      <c r="D475" s="295"/>
      <c r="E475" s="294"/>
      <c r="F475" s="294"/>
    </row>
    <row r="476" spans="1:6" s="289" customFormat="1">
      <c r="A476" s="293"/>
      <c r="B476" s="294"/>
      <c r="C476" s="294"/>
      <c r="D476" s="295"/>
      <c r="E476" s="294"/>
      <c r="F476" s="294"/>
    </row>
    <row r="477" spans="1:6" s="289" customFormat="1">
      <c r="A477" s="293"/>
      <c r="B477" s="294"/>
      <c r="C477" s="294"/>
      <c r="D477" s="295"/>
      <c r="E477" s="294"/>
      <c r="F477" s="294"/>
    </row>
    <row r="478" spans="1:6" s="289" customFormat="1">
      <c r="A478" s="293"/>
      <c r="B478" s="294"/>
      <c r="C478" s="294"/>
      <c r="D478" s="295"/>
      <c r="E478" s="294"/>
      <c r="F478" s="294"/>
    </row>
    <row r="479" spans="1:6" s="289" customFormat="1">
      <c r="A479" s="293"/>
      <c r="B479" s="294"/>
      <c r="C479" s="294"/>
      <c r="D479" s="295"/>
      <c r="E479" s="294"/>
      <c r="F479" s="294"/>
    </row>
    <row r="480" spans="1:6" s="289" customFormat="1">
      <c r="A480" s="293"/>
      <c r="B480" s="294"/>
      <c r="C480" s="294"/>
      <c r="D480" s="295"/>
      <c r="E480" s="294"/>
      <c r="F480" s="294"/>
    </row>
    <row r="481" spans="1:6" s="289" customFormat="1">
      <c r="A481" s="293"/>
      <c r="B481" s="294"/>
      <c r="C481" s="294"/>
      <c r="D481" s="295"/>
      <c r="E481" s="294"/>
      <c r="F481" s="294"/>
    </row>
    <row r="482" spans="1:6" s="289" customFormat="1">
      <c r="A482" s="293"/>
      <c r="B482" s="294"/>
      <c r="C482" s="294"/>
      <c r="D482" s="295"/>
      <c r="E482" s="294"/>
      <c r="F482" s="294"/>
    </row>
    <row r="483" spans="1:6" s="289" customFormat="1">
      <c r="A483" s="293"/>
      <c r="B483" s="294"/>
      <c r="C483" s="294"/>
      <c r="D483" s="295"/>
      <c r="E483" s="294"/>
      <c r="F483" s="294"/>
    </row>
    <row r="484" spans="1:6" s="289" customFormat="1">
      <c r="A484" s="293"/>
      <c r="B484" s="294"/>
      <c r="C484" s="294"/>
      <c r="D484" s="295"/>
      <c r="E484" s="294"/>
      <c r="F484" s="294"/>
    </row>
    <row r="485" spans="1:6" s="289" customFormat="1">
      <c r="A485" s="293"/>
      <c r="B485" s="294"/>
      <c r="C485" s="294"/>
      <c r="D485" s="295"/>
      <c r="E485" s="294"/>
      <c r="F485" s="294"/>
    </row>
    <row r="486" spans="1:6" s="289" customFormat="1">
      <c r="A486" s="293"/>
      <c r="B486" s="294"/>
      <c r="C486" s="294"/>
      <c r="D486" s="295"/>
      <c r="E486" s="294"/>
      <c r="F486" s="294"/>
    </row>
    <row r="487" spans="1:6" s="289" customFormat="1">
      <c r="A487" s="293"/>
      <c r="B487" s="294"/>
      <c r="C487" s="294"/>
      <c r="D487" s="295"/>
      <c r="E487" s="294"/>
      <c r="F487" s="294"/>
    </row>
    <row r="488" spans="1:6" s="289" customFormat="1">
      <c r="A488" s="293"/>
      <c r="B488" s="294"/>
      <c r="C488" s="294"/>
      <c r="D488" s="295"/>
      <c r="E488" s="294"/>
      <c r="F488" s="294"/>
    </row>
    <row r="489" spans="1:6" s="289" customFormat="1">
      <c r="A489" s="293"/>
      <c r="B489" s="294"/>
      <c r="C489" s="294"/>
      <c r="D489" s="295"/>
      <c r="E489" s="294"/>
      <c r="F489" s="294"/>
    </row>
    <row r="490" spans="1:6" s="289" customFormat="1">
      <c r="A490" s="293"/>
      <c r="B490" s="294"/>
      <c r="C490" s="294"/>
      <c r="D490" s="295"/>
      <c r="E490" s="294"/>
      <c r="F490" s="294"/>
    </row>
    <row r="491" spans="1:6" s="289" customFormat="1">
      <c r="A491" s="293"/>
      <c r="B491" s="294"/>
      <c r="C491" s="294"/>
      <c r="D491" s="295"/>
      <c r="E491" s="294"/>
      <c r="F491" s="294"/>
    </row>
    <row r="492" spans="1:6" s="289" customFormat="1">
      <c r="A492" s="293"/>
      <c r="B492" s="294"/>
      <c r="C492" s="294"/>
      <c r="D492" s="295"/>
      <c r="E492" s="294"/>
      <c r="F492" s="294"/>
    </row>
    <row r="493" spans="1:6" s="289" customFormat="1">
      <c r="A493" s="293"/>
      <c r="B493" s="294"/>
      <c r="C493" s="294"/>
      <c r="D493" s="295"/>
      <c r="E493" s="294"/>
      <c r="F493" s="294"/>
    </row>
    <row r="494" spans="1:6" s="289" customFormat="1">
      <c r="A494" s="293"/>
      <c r="B494" s="294"/>
      <c r="C494" s="294"/>
      <c r="D494" s="295"/>
      <c r="E494" s="294"/>
      <c r="F494" s="294"/>
    </row>
    <row r="495" spans="1:6" s="289" customFormat="1">
      <c r="A495" s="293"/>
      <c r="B495" s="294"/>
      <c r="C495" s="294"/>
      <c r="D495" s="295"/>
      <c r="E495" s="294"/>
      <c r="F495" s="294"/>
    </row>
    <row r="496" spans="1:6" s="289" customFormat="1">
      <c r="A496" s="293"/>
      <c r="B496" s="294"/>
      <c r="C496" s="294"/>
      <c r="D496" s="295"/>
      <c r="E496" s="294"/>
      <c r="F496" s="294"/>
    </row>
    <row r="497" spans="1:6" s="289" customFormat="1">
      <c r="A497" s="293"/>
      <c r="B497" s="294"/>
      <c r="C497" s="294"/>
      <c r="D497" s="295"/>
      <c r="E497" s="294"/>
      <c r="F497" s="294"/>
    </row>
    <row r="498" spans="1:6" s="289" customFormat="1">
      <c r="A498" s="293"/>
      <c r="B498" s="294"/>
      <c r="C498" s="294"/>
      <c r="D498" s="295"/>
      <c r="E498" s="294"/>
      <c r="F498" s="294"/>
    </row>
    <row r="499" spans="1:6" s="289" customFormat="1">
      <c r="A499" s="293"/>
      <c r="B499" s="294"/>
      <c r="C499" s="294"/>
      <c r="D499" s="295"/>
      <c r="E499" s="294"/>
      <c r="F499" s="294"/>
    </row>
    <row r="500" spans="1:6" s="289" customFormat="1">
      <c r="A500" s="293"/>
      <c r="B500" s="294"/>
      <c r="C500" s="294"/>
      <c r="D500" s="295"/>
      <c r="E500" s="294"/>
      <c r="F500" s="294"/>
    </row>
    <row r="501" spans="1:6" s="289" customFormat="1">
      <c r="A501" s="293"/>
      <c r="B501" s="294"/>
      <c r="C501" s="294"/>
      <c r="D501" s="295"/>
      <c r="E501" s="294"/>
      <c r="F501" s="294"/>
    </row>
    <row r="502" spans="1:6" s="289" customFormat="1">
      <c r="A502" s="293"/>
      <c r="B502" s="294"/>
      <c r="C502" s="294"/>
      <c r="D502" s="295"/>
      <c r="E502" s="294"/>
      <c r="F502" s="294"/>
    </row>
    <row r="503" spans="1:6" s="289" customFormat="1">
      <c r="A503" s="293"/>
      <c r="B503" s="294"/>
      <c r="C503" s="294"/>
      <c r="D503" s="295"/>
      <c r="E503" s="294"/>
      <c r="F503" s="294"/>
    </row>
    <row r="504" spans="1:6" s="289" customFormat="1">
      <c r="A504" s="293"/>
      <c r="B504" s="294"/>
      <c r="C504" s="294"/>
      <c r="D504" s="295"/>
      <c r="E504" s="294"/>
      <c r="F504" s="294"/>
    </row>
    <row r="505" spans="1:6" s="289" customFormat="1">
      <c r="A505" s="293"/>
      <c r="B505" s="294"/>
      <c r="C505" s="294"/>
      <c r="D505" s="295"/>
      <c r="E505" s="294"/>
      <c r="F505" s="294"/>
    </row>
    <row r="506" spans="1:6" s="289" customFormat="1">
      <c r="A506" s="293"/>
      <c r="B506" s="294"/>
      <c r="C506" s="294"/>
      <c r="D506" s="295"/>
      <c r="E506" s="294"/>
      <c r="F506" s="294"/>
    </row>
    <row r="507" spans="1:6" s="289" customFormat="1">
      <c r="A507" s="293"/>
      <c r="B507" s="294"/>
      <c r="C507" s="294"/>
      <c r="D507" s="295"/>
      <c r="E507" s="294"/>
      <c r="F507" s="294"/>
    </row>
    <row r="508" spans="1:6" s="289" customFormat="1">
      <c r="A508" s="293"/>
      <c r="B508" s="294"/>
      <c r="C508" s="294"/>
      <c r="D508" s="295"/>
      <c r="E508" s="294"/>
      <c r="F508" s="294"/>
    </row>
    <row r="509" spans="1:6" s="289" customFormat="1">
      <c r="A509" s="293"/>
      <c r="B509" s="294"/>
      <c r="C509" s="294"/>
      <c r="D509" s="295"/>
      <c r="E509" s="294"/>
      <c r="F509" s="294"/>
    </row>
    <row r="510" spans="1:6" s="289" customFormat="1">
      <c r="A510" s="293"/>
      <c r="B510" s="294"/>
      <c r="C510" s="294"/>
      <c r="D510" s="295"/>
      <c r="E510" s="294"/>
      <c r="F510" s="294"/>
    </row>
    <row r="511" spans="1:6" s="289" customFormat="1">
      <c r="A511" s="293"/>
      <c r="B511" s="294"/>
      <c r="C511" s="294"/>
      <c r="D511" s="295"/>
      <c r="E511" s="294"/>
      <c r="F511" s="294"/>
    </row>
    <row r="512" spans="1:6" s="289" customFormat="1">
      <c r="A512" s="293"/>
      <c r="B512" s="294"/>
      <c r="C512" s="294"/>
      <c r="D512" s="295"/>
      <c r="E512" s="294"/>
      <c r="F512" s="294"/>
    </row>
    <row r="513" spans="1:6" s="289" customFormat="1">
      <c r="A513" s="293"/>
      <c r="B513" s="294"/>
      <c r="C513" s="294"/>
      <c r="D513" s="295"/>
      <c r="E513" s="294"/>
      <c r="F513" s="294"/>
    </row>
    <row r="514" spans="1:6" s="289" customFormat="1">
      <c r="A514" s="293"/>
      <c r="B514" s="294"/>
      <c r="C514" s="294"/>
      <c r="D514" s="295"/>
      <c r="E514" s="294"/>
      <c r="F514" s="294"/>
    </row>
    <row r="515" spans="1:6" s="289" customFormat="1">
      <c r="A515" s="293"/>
      <c r="B515" s="294"/>
      <c r="C515" s="294"/>
      <c r="D515" s="295"/>
      <c r="E515" s="294"/>
      <c r="F515" s="294"/>
    </row>
    <row r="516" spans="1:6" s="289" customFormat="1">
      <c r="A516" s="293"/>
      <c r="B516" s="294"/>
      <c r="C516" s="294"/>
      <c r="D516" s="295"/>
      <c r="E516" s="294"/>
      <c r="F516" s="294"/>
    </row>
    <row r="517" spans="1:6" s="289" customFormat="1">
      <c r="A517" s="293"/>
      <c r="B517" s="294"/>
      <c r="C517" s="294"/>
      <c r="D517" s="295"/>
      <c r="E517" s="294"/>
      <c r="F517" s="294"/>
    </row>
    <row r="518" spans="1:6" s="289" customFormat="1">
      <c r="A518" s="293"/>
      <c r="B518" s="294"/>
      <c r="C518" s="294"/>
      <c r="D518" s="295"/>
      <c r="E518" s="294"/>
      <c r="F518" s="294"/>
    </row>
    <row r="519" spans="1:6" s="289" customFormat="1">
      <c r="A519" s="293"/>
      <c r="B519" s="294"/>
      <c r="C519" s="294"/>
      <c r="D519" s="295"/>
      <c r="E519" s="294"/>
      <c r="F519" s="294"/>
    </row>
    <row r="520" spans="1:6" s="289" customFormat="1">
      <c r="A520" s="293"/>
      <c r="B520" s="294"/>
      <c r="C520" s="294"/>
      <c r="D520" s="295"/>
      <c r="E520" s="294"/>
      <c r="F520" s="294"/>
    </row>
    <row r="521" spans="1:6" s="289" customFormat="1">
      <c r="A521" s="293"/>
      <c r="B521" s="294"/>
      <c r="C521" s="294"/>
      <c r="D521" s="295"/>
      <c r="E521" s="294"/>
      <c r="F521" s="294"/>
    </row>
    <row r="522" spans="1:6" s="289" customFormat="1">
      <c r="A522" s="293"/>
      <c r="B522" s="294"/>
      <c r="C522" s="294"/>
      <c r="D522" s="295"/>
      <c r="E522" s="294"/>
      <c r="F522" s="294"/>
    </row>
    <row r="523" spans="1:6" s="289" customFormat="1">
      <c r="A523" s="293"/>
      <c r="B523" s="294"/>
      <c r="C523" s="294"/>
      <c r="D523" s="295"/>
      <c r="E523" s="294"/>
      <c r="F523" s="294"/>
    </row>
    <row r="524" spans="1:6" s="289" customFormat="1">
      <c r="A524" s="293"/>
      <c r="B524" s="294"/>
      <c r="C524" s="294"/>
      <c r="D524" s="295"/>
      <c r="E524" s="294"/>
      <c r="F524" s="294"/>
    </row>
    <row r="525" spans="1:6" s="289" customFormat="1">
      <c r="A525" s="293"/>
      <c r="B525" s="294"/>
      <c r="C525" s="294"/>
      <c r="D525" s="295"/>
      <c r="E525" s="294"/>
      <c r="F525" s="294"/>
    </row>
    <row r="526" spans="1:6" s="289" customFormat="1">
      <c r="A526" s="293"/>
      <c r="B526" s="294"/>
      <c r="C526" s="294"/>
      <c r="D526" s="295"/>
      <c r="E526" s="294"/>
      <c r="F526" s="294"/>
    </row>
    <row r="527" spans="1:6" s="289" customFormat="1">
      <c r="A527" s="293"/>
      <c r="B527" s="294"/>
      <c r="C527" s="294"/>
      <c r="D527" s="295"/>
      <c r="E527" s="294"/>
      <c r="F527" s="294"/>
    </row>
    <row r="528" spans="1:6" s="289" customFormat="1">
      <c r="A528" s="293"/>
      <c r="B528" s="294"/>
      <c r="C528" s="294"/>
      <c r="D528" s="295"/>
      <c r="E528" s="294"/>
      <c r="F528" s="294"/>
    </row>
    <row r="529" spans="1:6" s="289" customFormat="1">
      <c r="A529" s="293"/>
      <c r="B529" s="294"/>
      <c r="C529" s="294"/>
      <c r="D529" s="295"/>
      <c r="E529" s="294"/>
      <c r="F529" s="294"/>
    </row>
    <row r="530" spans="1:6" s="289" customFormat="1">
      <c r="A530" s="293"/>
      <c r="B530" s="294"/>
      <c r="C530" s="294"/>
      <c r="D530" s="295"/>
      <c r="E530" s="294"/>
      <c r="F530" s="294"/>
    </row>
    <row r="531" spans="1:6" s="289" customFormat="1">
      <c r="A531" s="293"/>
      <c r="B531" s="294"/>
      <c r="C531" s="294"/>
      <c r="D531" s="295"/>
      <c r="E531" s="294"/>
      <c r="F531" s="294"/>
    </row>
    <row r="532" spans="1:6" s="289" customFormat="1">
      <c r="A532" s="293"/>
      <c r="B532" s="294"/>
      <c r="C532" s="294"/>
      <c r="D532" s="295"/>
      <c r="E532" s="294"/>
      <c r="F532" s="294"/>
    </row>
    <row r="533" spans="1:6" s="289" customFormat="1">
      <c r="A533" s="293"/>
      <c r="B533" s="294"/>
      <c r="C533" s="294"/>
      <c r="D533" s="295"/>
      <c r="E533" s="294"/>
      <c r="F533" s="294"/>
    </row>
    <row r="534" spans="1:6" s="289" customFormat="1">
      <c r="A534" s="293"/>
      <c r="B534" s="294"/>
      <c r="C534" s="294"/>
      <c r="D534" s="295"/>
      <c r="E534" s="294"/>
      <c r="F534" s="294"/>
    </row>
    <row r="535" spans="1:6" s="289" customFormat="1">
      <c r="A535" s="293"/>
      <c r="B535" s="294"/>
      <c r="C535" s="294"/>
      <c r="D535" s="295"/>
      <c r="E535" s="294"/>
      <c r="F535" s="294"/>
    </row>
    <row r="536" spans="1:6" s="289" customFormat="1">
      <c r="A536" s="293"/>
      <c r="B536" s="294"/>
      <c r="C536" s="294"/>
      <c r="D536" s="295"/>
      <c r="E536" s="294"/>
      <c r="F536" s="294"/>
    </row>
    <row r="537" spans="1:6" s="289" customFormat="1">
      <c r="A537" s="293"/>
      <c r="B537" s="294"/>
      <c r="C537" s="294"/>
      <c r="D537" s="295"/>
      <c r="E537" s="294"/>
      <c r="F537" s="294"/>
    </row>
    <row r="538" spans="1:6" s="289" customFormat="1">
      <c r="A538" s="293"/>
      <c r="B538" s="294"/>
      <c r="C538" s="294"/>
      <c r="D538" s="295"/>
      <c r="E538" s="294"/>
      <c r="F538" s="294"/>
    </row>
    <row r="539" spans="1:6" s="289" customFormat="1">
      <c r="A539" s="293"/>
      <c r="B539" s="294"/>
      <c r="C539" s="294"/>
      <c r="D539" s="295"/>
      <c r="E539" s="294"/>
      <c r="F539" s="294"/>
    </row>
    <row r="540" spans="1:6" s="289" customFormat="1">
      <c r="A540" s="293"/>
      <c r="B540" s="294"/>
      <c r="C540" s="294"/>
      <c r="D540" s="295"/>
      <c r="E540" s="294"/>
      <c r="F540" s="294"/>
    </row>
    <row r="541" spans="1:6" s="289" customFormat="1">
      <c r="A541" s="293"/>
      <c r="B541" s="294"/>
      <c r="C541" s="294"/>
      <c r="D541" s="295"/>
      <c r="E541" s="294"/>
      <c r="F541" s="294"/>
    </row>
    <row r="542" spans="1:6" s="289" customFormat="1">
      <c r="A542" s="293"/>
      <c r="B542" s="294"/>
      <c r="C542" s="294"/>
      <c r="D542" s="295"/>
      <c r="E542" s="294"/>
      <c r="F542" s="294"/>
    </row>
    <row r="543" spans="1:6" s="289" customFormat="1">
      <c r="A543" s="293"/>
      <c r="B543" s="294"/>
      <c r="C543" s="294"/>
      <c r="D543" s="295"/>
      <c r="E543" s="294"/>
      <c r="F543" s="294"/>
    </row>
    <row r="544" spans="1:6" s="289" customFormat="1">
      <c r="A544" s="293"/>
      <c r="B544" s="294"/>
      <c r="C544" s="294"/>
      <c r="D544" s="295"/>
      <c r="E544" s="294"/>
      <c r="F544" s="294"/>
    </row>
    <row r="545" spans="1:6" s="289" customFormat="1">
      <c r="A545" s="293"/>
      <c r="B545" s="294"/>
      <c r="C545" s="294"/>
      <c r="D545" s="295"/>
      <c r="E545" s="294"/>
      <c r="F545" s="294"/>
    </row>
    <row r="546" spans="1:6" s="289" customFormat="1">
      <c r="A546" s="293"/>
      <c r="B546" s="294"/>
      <c r="C546" s="294"/>
      <c r="D546" s="295"/>
      <c r="E546" s="294"/>
      <c r="F546" s="294"/>
    </row>
    <row r="547" spans="1:6" s="289" customFormat="1">
      <c r="A547" s="293"/>
      <c r="B547" s="294"/>
      <c r="C547" s="294"/>
      <c r="D547" s="295"/>
      <c r="E547" s="294"/>
      <c r="F547" s="294"/>
    </row>
    <row r="548" spans="1:6" s="289" customFormat="1">
      <c r="A548" s="293"/>
      <c r="B548" s="294"/>
      <c r="C548" s="294"/>
      <c r="D548" s="295"/>
      <c r="E548" s="294"/>
      <c r="F548" s="294"/>
    </row>
    <row r="549" spans="1:6" s="289" customFormat="1">
      <c r="A549" s="293"/>
      <c r="B549" s="294"/>
      <c r="C549" s="294"/>
      <c r="D549" s="295"/>
      <c r="E549" s="294"/>
      <c r="F549" s="294"/>
    </row>
    <row r="550" spans="1:6" s="289" customFormat="1">
      <c r="A550" s="293"/>
      <c r="B550" s="294"/>
      <c r="C550" s="294"/>
      <c r="D550" s="295"/>
      <c r="E550" s="294"/>
      <c r="F550" s="294"/>
    </row>
    <row r="551" spans="1:6" s="289" customFormat="1">
      <c r="A551" s="293"/>
      <c r="B551" s="294"/>
      <c r="C551" s="294"/>
      <c r="D551" s="295"/>
      <c r="E551" s="294"/>
      <c r="F551" s="294"/>
    </row>
    <row r="552" spans="1:6" s="289" customFormat="1">
      <c r="A552" s="293"/>
      <c r="B552" s="294"/>
      <c r="C552" s="294"/>
      <c r="D552" s="295"/>
      <c r="E552" s="294"/>
      <c r="F552" s="294"/>
    </row>
    <row r="553" spans="1:6" s="289" customFormat="1">
      <c r="A553" s="293"/>
      <c r="B553" s="294"/>
      <c r="C553" s="294"/>
      <c r="D553" s="295"/>
      <c r="E553" s="294"/>
      <c r="F553" s="294"/>
    </row>
    <row r="554" spans="1:6" s="289" customFormat="1">
      <c r="A554" s="293"/>
      <c r="B554" s="294"/>
      <c r="C554" s="294"/>
      <c r="D554" s="295"/>
      <c r="E554" s="294"/>
      <c r="F554" s="294"/>
    </row>
    <row r="555" spans="1:6" s="289" customFormat="1">
      <c r="A555" s="293"/>
      <c r="B555" s="294"/>
      <c r="C555" s="294"/>
      <c r="D555" s="295"/>
      <c r="E555" s="294"/>
      <c r="F555" s="294"/>
    </row>
    <row r="556" spans="1:6" s="289" customFormat="1">
      <c r="A556" s="293"/>
      <c r="B556" s="294"/>
      <c r="C556" s="294"/>
      <c r="D556" s="295"/>
      <c r="E556" s="294"/>
      <c r="F556" s="294"/>
    </row>
    <row r="557" spans="1:6" s="289" customFormat="1">
      <c r="A557" s="293"/>
      <c r="B557" s="294"/>
      <c r="C557" s="294"/>
      <c r="D557" s="295"/>
      <c r="E557" s="294"/>
      <c r="F557" s="294"/>
    </row>
    <row r="558" spans="1:6" s="289" customFormat="1">
      <c r="A558" s="293"/>
      <c r="B558" s="294"/>
      <c r="C558" s="294"/>
      <c r="D558" s="295"/>
      <c r="E558" s="294"/>
      <c r="F558" s="294"/>
    </row>
    <row r="559" spans="1:6" s="289" customFormat="1">
      <c r="A559" s="293"/>
      <c r="B559" s="294"/>
      <c r="C559" s="294"/>
      <c r="D559" s="295"/>
      <c r="E559" s="294"/>
      <c r="F559" s="294"/>
    </row>
    <row r="560" spans="1:6" s="289" customFormat="1">
      <c r="A560" s="293"/>
      <c r="B560" s="294"/>
      <c r="C560" s="294"/>
      <c r="D560" s="295"/>
      <c r="E560" s="294"/>
      <c r="F560" s="294"/>
    </row>
    <row r="561" spans="1:6" s="289" customFormat="1">
      <c r="A561" s="293"/>
      <c r="B561" s="294"/>
      <c r="C561" s="294"/>
      <c r="D561" s="295"/>
      <c r="E561" s="294"/>
      <c r="F561" s="294"/>
    </row>
    <row r="562" spans="1:6" s="289" customFormat="1">
      <c r="A562" s="293"/>
      <c r="B562" s="294"/>
      <c r="C562" s="294"/>
      <c r="D562" s="295"/>
      <c r="E562" s="294"/>
      <c r="F562" s="294"/>
    </row>
    <row r="563" spans="1:6" s="289" customFormat="1">
      <c r="A563" s="293"/>
      <c r="B563" s="294"/>
      <c r="C563" s="294"/>
      <c r="D563" s="295"/>
      <c r="E563" s="294"/>
      <c r="F563" s="294"/>
    </row>
    <row r="564" spans="1:6" s="289" customFormat="1">
      <c r="A564" s="293"/>
      <c r="B564" s="294"/>
      <c r="C564" s="294"/>
      <c r="D564" s="295"/>
      <c r="E564" s="294"/>
      <c r="F564" s="294"/>
    </row>
    <row r="565" spans="1:6" s="289" customFormat="1">
      <c r="A565" s="293"/>
      <c r="B565" s="294"/>
      <c r="C565" s="294"/>
      <c r="D565" s="295"/>
      <c r="E565" s="294"/>
      <c r="F565" s="294"/>
    </row>
    <row r="566" spans="1:6" s="289" customFormat="1">
      <c r="A566" s="293"/>
      <c r="B566" s="294"/>
      <c r="C566" s="294"/>
      <c r="D566" s="295"/>
      <c r="E566" s="294"/>
      <c r="F566" s="294"/>
    </row>
    <row r="567" spans="1:6" s="289" customFormat="1">
      <c r="A567" s="293"/>
      <c r="B567" s="294"/>
      <c r="C567" s="294"/>
      <c r="D567" s="295"/>
      <c r="E567" s="294"/>
      <c r="F567" s="294"/>
    </row>
    <row r="568" spans="1:6" s="289" customFormat="1">
      <c r="A568" s="293"/>
      <c r="B568" s="294"/>
      <c r="C568" s="294"/>
      <c r="D568" s="295"/>
      <c r="E568" s="294"/>
      <c r="F568" s="294"/>
    </row>
    <row r="569" spans="1:6" s="289" customFormat="1">
      <c r="A569" s="293"/>
      <c r="B569" s="294"/>
      <c r="C569" s="294"/>
      <c r="D569" s="295"/>
      <c r="E569" s="294"/>
      <c r="F569" s="294"/>
    </row>
    <row r="570" spans="1:6" s="289" customFormat="1">
      <c r="A570" s="293"/>
      <c r="B570" s="294"/>
      <c r="C570" s="294"/>
      <c r="D570" s="295"/>
      <c r="E570" s="294"/>
      <c r="F570" s="294"/>
    </row>
    <row r="571" spans="1:6" s="289" customFormat="1">
      <c r="A571" s="293"/>
      <c r="B571" s="294"/>
      <c r="C571" s="294"/>
      <c r="D571" s="295"/>
      <c r="E571" s="294"/>
      <c r="F571" s="294"/>
    </row>
    <row r="572" spans="1:6" s="289" customFormat="1">
      <c r="A572" s="293"/>
      <c r="B572" s="294"/>
      <c r="C572" s="294"/>
      <c r="D572" s="295"/>
      <c r="E572" s="294"/>
      <c r="F572" s="294"/>
    </row>
    <row r="573" spans="1:6" s="289" customFormat="1">
      <c r="A573" s="293"/>
      <c r="B573" s="294"/>
      <c r="C573" s="294"/>
      <c r="D573" s="295"/>
      <c r="E573" s="294"/>
      <c r="F573" s="294"/>
    </row>
    <row r="574" spans="1:6" s="289" customFormat="1">
      <c r="A574" s="293"/>
      <c r="B574" s="294"/>
      <c r="C574" s="294"/>
      <c r="D574" s="295"/>
      <c r="E574" s="294"/>
      <c r="F574" s="294"/>
    </row>
    <row r="575" spans="1:6" s="289" customFormat="1">
      <c r="A575" s="293"/>
      <c r="B575" s="294"/>
      <c r="C575" s="294"/>
      <c r="D575" s="295"/>
      <c r="E575" s="294"/>
      <c r="F575" s="294"/>
    </row>
    <row r="576" spans="1:6" s="289" customFormat="1">
      <c r="A576" s="293"/>
      <c r="B576" s="294"/>
      <c r="C576" s="294"/>
      <c r="D576" s="295"/>
      <c r="E576" s="294"/>
      <c r="F576" s="294"/>
    </row>
    <row r="577" spans="1:6" s="289" customFormat="1">
      <c r="A577" s="293"/>
      <c r="B577" s="294"/>
      <c r="C577" s="294"/>
      <c r="D577" s="295"/>
      <c r="E577" s="294"/>
      <c r="F577" s="294"/>
    </row>
    <row r="578" spans="1:6" s="289" customFormat="1">
      <c r="A578" s="293"/>
      <c r="B578" s="294"/>
      <c r="C578" s="294"/>
      <c r="D578" s="295"/>
      <c r="E578" s="294"/>
      <c r="F578" s="294"/>
    </row>
    <row r="579" spans="1:6" s="289" customFormat="1">
      <c r="A579" s="293"/>
      <c r="B579" s="294"/>
      <c r="C579" s="294"/>
      <c r="D579" s="295"/>
      <c r="E579" s="294"/>
      <c r="F579" s="294"/>
    </row>
    <row r="580" spans="1:6" s="289" customFormat="1">
      <c r="A580" s="293"/>
      <c r="B580" s="294"/>
      <c r="C580" s="294"/>
      <c r="D580" s="295"/>
      <c r="E580" s="294"/>
      <c r="F580" s="294"/>
    </row>
    <row r="581" spans="1:6" s="289" customFormat="1">
      <c r="A581" s="293"/>
      <c r="B581" s="294"/>
      <c r="C581" s="294"/>
      <c r="D581" s="295"/>
      <c r="E581" s="294"/>
      <c r="F581" s="294"/>
    </row>
    <row r="582" spans="1:6" s="289" customFormat="1">
      <c r="A582" s="293"/>
      <c r="B582" s="294"/>
      <c r="C582" s="294"/>
      <c r="D582" s="295"/>
      <c r="E582" s="294"/>
      <c r="F582" s="294"/>
    </row>
    <row r="583" spans="1:6" s="289" customFormat="1">
      <c r="A583" s="293"/>
      <c r="B583" s="294"/>
      <c r="C583" s="294"/>
      <c r="D583" s="295"/>
      <c r="E583" s="294"/>
      <c r="F583" s="294"/>
    </row>
    <row r="584" spans="1:6" s="289" customFormat="1">
      <c r="A584" s="293"/>
      <c r="B584" s="294"/>
      <c r="C584" s="294"/>
      <c r="D584" s="295"/>
      <c r="E584" s="294"/>
      <c r="F584" s="294"/>
    </row>
    <row r="585" spans="1:6" s="289" customFormat="1">
      <c r="A585" s="293"/>
      <c r="B585" s="294"/>
      <c r="C585" s="294"/>
      <c r="D585" s="295"/>
      <c r="E585" s="294"/>
      <c r="F585" s="294"/>
    </row>
    <row r="586" spans="1:6" s="289" customFormat="1">
      <c r="A586" s="293"/>
      <c r="B586" s="294"/>
      <c r="C586" s="294"/>
      <c r="D586" s="295"/>
      <c r="E586" s="294"/>
      <c r="F586" s="294"/>
    </row>
    <row r="587" spans="1:6" s="289" customFormat="1">
      <c r="A587" s="293"/>
      <c r="B587" s="294"/>
      <c r="C587" s="294"/>
      <c r="D587" s="295"/>
      <c r="E587" s="294"/>
      <c r="F587" s="294"/>
    </row>
    <row r="588" spans="1:6" s="289" customFormat="1">
      <c r="A588" s="293"/>
      <c r="B588" s="294"/>
      <c r="C588" s="294"/>
      <c r="D588" s="295"/>
      <c r="E588" s="294"/>
      <c r="F588" s="294"/>
    </row>
    <row r="589" spans="1:6" s="289" customFormat="1">
      <c r="A589" s="293"/>
      <c r="B589" s="294"/>
      <c r="C589" s="294"/>
      <c r="D589" s="295"/>
      <c r="E589" s="294"/>
      <c r="F589" s="294"/>
    </row>
    <row r="590" spans="1:6" s="289" customFormat="1">
      <c r="A590" s="293"/>
      <c r="B590" s="294"/>
      <c r="C590" s="294"/>
      <c r="D590" s="295"/>
      <c r="E590" s="294"/>
      <c r="F590" s="294"/>
    </row>
    <row r="591" spans="1:6" s="289" customFormat="1">
      <c r="A591" s="293"/>
      <c r="B591" s="294"/>
      <c r="C591" s="294"/>
      <c r="D591" s="295"/>
      <c r="E591" s="294"/>
      <c r="F591" s="294"/>
    </row>
    <row r="592" spans="1:6" s="289" customFormat="1">
      <c r="A592" s="293"/>
      <c r="B592" s="294"/>
      <c r="C592" s="294"/>
      <c r="D592" s="295"/>
      <c r="E592" s="294"/>
      <c r="F592" s="294"/>
    </row>
    <row r="593" spans="1:6" s="289" customFormat="1">
      <c r="A593" s="293"/>
      <c r="B593" s="294"/>
      <c r="C593" s="294"/>
      <c r="D593" s="295"/>
      <c r="E593" s="294"/>
      <c r="F593" s="294"/>
    </row>
    <row r="594" spans="1:6" s="289" customFormat="1">
      <c r="A594" s="293"/>
      <c r="B594" s="294"/>
      <c r="C594" s="294"/>
      <c r="D594" s="295"/>
      <c r="E594" s="294"/>
      <c r="F594" s="294"/>
    </row>
    <row r="595" spans="1:6" s="289" customFormat="1">
      <c r="A595" s="293"/>
      <c r="B595" s="294"/>
      <c r="C595" s="294"/>
      <c r="D595" s="295"/>
      <c r="E595" s="294"/>
      <c r="F595" s="294"/>
    </row>
    <row r="596" spans="1:6" s="289" customFormat="1">
      <c r="A596" s="293"/>
      <c r="B596" s="294"/>
      <c r="C596" s="294"/>
      <c r="D596" s="295"/>
      <c r="E596" s="294"/>
      <c r="F596" s="294"/>
    </row>
    <row r="597" spans="1:6" s="289" customFormat="1">
      <c r="A597" s="293"/>
      <c r="B597" s="294"/>
      <c r="C597" s="294"/>
      <c r="D597" s="295"/>
      <c r="E597" s="294"/>
      <c r="F597" s="294"/>
    </row>
    <row r="598" spans="1:6" s="289" customFormat="1">
      <c r="A598" s="293"/>
      <c r="B598" s="294"/>
      <c r="C598" s="294"/>
      <c r="D598" s="295"/>
      <c r="E598" s="294"/>
      <c r="F598" s="294"/>
    </row>
    <row r="599" spans="1:6" s="289" customFormat="1">
      <c r="A599" s="293"/>
      <c r="B599" s="294"/>
      <c r="C599" s="294"/>
      <c r="D599" s="295"/>
      <c r="E599" s="294"/>
      <c r="F599" s="294"/>
    </row>
    <row r="600" spans="1:6" s="289" customFormat="1">
      <c r="A600" s="293"/>
      <c r="B600" s="294"/>
      <c r="C600" s="294"/>
      <c r="D600" s="295"/>
      <c r="E600" s="294"/>
      <c r="F600" s="294"/>
    </row>
    <row r="601" spans="1:6" s="289" customFormat="1">
      <c r="A601" s="293"/>
      <c r="B601" s="294"/>
      <c r="C601" s="294"/>
      <c r="D601" s="295"/>
      <c r="E601" s="294"/>
      <c r="F601" s="294"/>
    </row>
    <row r="602" spans="1:6" s="289" customFormat="1">
      <c r="A602" s="293"/>
      <c r="B602" s="294"/>
      <c r="C602" s="294"/>
      <c r="D602" s="295"/>
      <c r="E602" s="294"/>
      <c r="F602" s="294"/>
    </row>
    <row r="603" spans="1:6" s="289" customFormat="1">
      <c r="A603" s="293"/>
      <c r="B603" s="294"/>
      <c r="C603" s="294"/>
      <c r="D603" s="295"/>
      <c r="E603" s="294"/>
      <c r="F603" s="294"/>
    </row>
    <row r="604" spans="1:6" s="289" customFormat="1">
      <c r="A604" s="293"/>
      <c r="B604" s="294"/>
      <c r="C604" s="294"/>
      <c r="D604" s="295"/>
      <c r="E604" s="294"/>
      <c r="F604" s="294"/>
    </row>
    <row r="605" spans="1:6" s="289" customFormat="1">
      <c r="A605" s="293"/>
      <c r="B605" s="294"/>
      <c r="C605" s="294"/>
      <c r="D605" s="295"/>
      <c r="E605" s="294"/>
      <c r="F605" s="294"/>
    </row>
    <row r="606" spans="1:6" s="289" customFormat="1">
      <c r="A606" s="293"/>
      <c r="B606" s="294"/>
      <c r="C606" s="294"/>
      <c r="D606" s="295"/>
      <c r="E606" s="294"/>
      <c r="F606" s="294"/>
    </row>
    <row r="607" spans="1:6" s="289" customFormat="1">
      <c r="A607" s="293"/>
      <c r="B607" s="294"/>
      <c r="C607" s="294"/>
      <c r="D607" s="295"/>
      <c r="E607" s="294"/>
      <c r="F607" s="294"/>
    </row>
    <row r="608" spans="1:6" s="289" customFormat="1">
      <c r="A608" s="293"/>
      <c r="B608" s="294"/>
      <c r="C608" s="294"/>
      <c r="D608" s="295"/>
      <c r="E608" s="294"/>
      <c r="F608" s="294"/>
    </row>
    <row r="609" spans="1:6" s="289" customFormat="1">
      <c r="A609" s="293"/>
      <c r="B609" s="294"/>
      <c r="C609" s="294"/>
      <c r="D609" s="295"/>
      <c r="E609" s="294"/>
      <c r="F609" s="294"/>
    </row>
    <row r="610" spans="1:6" s="289" customFormat="1">
      <c r="A610" s="293"/>
      <c r="B610" s="294"/>
      <c r="C610" s="294"/>
      <c r="D610" s="295"/>
      <c r="E610" s="294"/>
      <c r="F610" s="294"/>
    </row>
    <row r="611" spans="1:6" s="289" customFormat="1">
      <c r="A611" s="293"/>
      <c r="B611" s="294"/>
      <c r="C611" s="294"/>
      <c r="D611" s="295"/>
      <c r="E611" s="294"/>
      <c r="F611" s="294"/>
    </row>
    <row r="612" spans="1:6" s="289" customFormat="1">
      <c r="A612" s="293"/>
      <c r="B612" s="294"/>
      <c r="C612" s="294"/>
      <c r="D612" s="295"/>
      <c r="E612" s="294"/>
      <c r="F612" s="294"/>
    </row>
    <row r="613" spans="1:6" s="289" customFormat="1">
      <c r="A613" s="293"/>
      <c r="B613" s="294"/>
      <c r="C613" s="294"/>
      <c r="D613" s="295"/>
      <c r="E613" s="294"/>
      <c r="F613" s="294"/>
    </row>
    <row r="614" spans="1:6" s="289" customFormat="1">
      <c r="A614" s="293"/>
      <c r="B614" s="294"/>
      <c r="C614" s="294"/>
      <c r="D614" s="295"/>
      <c r="E614" s="294"/>
      <c r="F614" s="294"/>
    </row>
    <row r="615" spans="1:6" s="289" customFormat="1">
      <c r="A615" s="293"/>
      <c r="B615" s="294"/>
      <c r="C615" s="294"/>
      <c r="D615" s="295"/>
      <c r="E615" s="294"/>
      <c r="F615" s="294"/>
    </row>
    <row r="616" spans="1:6" s="289" customFormat="1">
      <c r="A616" s="293"/>
      <c r="B616" s="294"/>
      <c r="C616" s="294"/>
      <c r="D616" s="295"/>
      <c r="E616" s="294"/>
      <c r="F616" s="294"/>
    </row>
    <row r="617" spans="1:6" s="289" customFormat="1">
      <c r="A617" s="293"/>
      <c r="B617" s="294"/>
      <c r="C617" s="294"/>
      <c r="D617" s="295"/>
      <c r="E617" s="294"/>
      <c r="F617" s="294"/>
    </row>
    <row r="618" spans="1:6" s="289" customFormat="1">
      <c r="A618" s="293"/>
      <c r="B618" s="294"/>
      <c r="C618" s="294"/>
      <c r="D618" s="295"/>
      <c r="E618" s="294"/>
      <c r="F618" s="294"/>
    </row>
    <row r="619" spans="1:6" s="289" customFormat="1">
      <c r="A619" s="293"/>
      <c r="B619" s="294"/>
      <c r="C619" s="294"/>
      <c r="D619" s="295"/>
      <c r="E619" s="294"/>
      <c r="F619" s="294"/>
    </row>
    <row r="620" spans="1:6" s="289" customFormat="1">
      <c r="A620" s="293"/>
      <c r="B620" s="294"/>
      <c r="C620" s="294"/>
      <c r="D620" s="295"/>
      <c r="E620" s="294"/>
      <c r="F620" s="294"/>
    </row>
    <row r="621" spans="1:6" s="289" customFormat="1">
      <c r="A621" s="293"/>
      <c r="B621" s="294"/>
      <c r="C621" s="294"/>
      <c r="D621" s="295"/>
      <c r="E621" s="294"/>
      <c r="F621" s="294"/>
    </row>
    <row r="622" spans="1:6" s="289" customFormat="1">
      <c r="A622" s="293"/>
      <c r="B622" s="294"/>
      <c r="C622" s="294"/>
      <c r="D622" s="295"/>
      <c r="E622" s="294"/>
      <c r="F622" s="294"/>
    </row>
    <row r="623" spans="1:6" s="289" customFormat="1">
      <c r="A623" s="293"/>
      <c r="B623" s="294"/>
      <c r="C623" s="294"/>
      <c r="D623" s="295"/>
      <c r="E623" s="294"/>
      <c r="F623" s="294"/>
    </row>
    <row r="624" spans="1:6" s="289" customFormat="1">
      <c r="A624" s="293"/>
      <c r="B624" s="294"/>
      <c r="C624" s="294"/>
      <c r="D624" s="295"/>
      <c r="E624" s="294"/>
      <c r="F624" s="294"/>
    </row>
    <row r="625" spans="1:6" s="289" customFormat="1">
      <c r="A625" s="293"/>
      <c r="B625" s="294"/>
      <c r="C625" s="294"/>
      <c r="D625" s="295"/>
      <c r="E625" s="294"/>
      <c r="F625" s="294"/>
    </row>
    <row r="626" spans="1:6" s="289" customFormat="1">
      <c r="A626" s="293"/>
      <c r="B626" s="294"/>
      <c r="C626" s="294"/>
      <c r="D626" s="295"/>
      <c r="E626" s="294"/>
      <c r="F626" s="294"/>
    </row>
    <row r="627" spans="1:6" s="289" customFormat="1">
      <c r="A627" s="293"/>
      <c r="B627" s="294"/>
      <c r="C627" s="294"/>
      <c r="D627" s="295"/>
      <c r="E627" s="294"/>
      <c r="F627" s="294"/>
    </row>
    <row r="628" spans="1:6" s="289" customFormat="1">
      <c r="A628" s="293"/>
      <c r="B628" s="294"/>
      <c r="C628" s="294"/>
      <c r="D628" s="295"/>
      <c r="E628" s="294"/>
      <c r="F628" s="294"/>
    </row>
    <row r="629" spans="1:6" s="289" customFormat="1">
      <c r="A629" s="293"/>
      <c r="B629" s="294"/>
      <c r="C629" s="294"/>
      <c r="D629" s="295"/>
      <c r="E629" s="294"/>
      <c r="F629" s="294"/>
    </row>
    <row r="630" spans="1:6" s="289" customFormat="1">
      <c r="A630" s="293"/>
      <c r="B630" s="294"/>
      <c r="C630" s="294"/>
      <c r="D630" s="295"/>
      <c r="E630" s="294"/>
      <c r="F630" s="294"/>
    </row>
    <row r="631" spans="1:6" s="289" customFormat="1">
      <c r="A631" s="293"/>
      <c r="B631" s="294"/>
      <c r="C631" s="294"/>
      <c r="D631" s="295"/>
      <c r="E631" s="294"/>
      <c r="F631" s="294"/>
    </row>
    <row r="632" spans="1:6" s="289" customFormat="1">
      <c r="A632" s="293"/>
      <c r="B632" s="294"/>
      <c r="C632" s="294"/>
      <c r="D632" s="295"/>
      <c r="E632" s="294"/>
      <c r="F632" s="294"/>
    </row>
    <row r="633" spans="1:6" s="289" customFormat="1">
      <c r="A633" s="293"/>
      <c r="B633" s="294"/>
      <c r="C633" s="294"/>
      <c r="D633" s="295"/>
      <c r="E633" s="294"/>
      <c r="F633" s="294"/>
    </row>
    <row r="634" spans="1:6" s="289" customFormat="1">
      <c r="A634" s="293"/>
      <c r="B634" s="294"/>
      <c r="C634" s="294"/>
      <c r="D634" s="295"/>
      <c r="E634" s="294"/>
      <c r="F634" s="294"/>
    </row>
    <row r="635" spans="1:6" s="289" customFormat="1">
      <c r="A635" s="293"/>
      <c r="B635" s="294"/>
      <c r="C635" s="294"/>
      <c r="D635" s="295"/>
      <c r="E635" s="294"/>
      <c r="F635" s="294"/>
    </row>
    <row r="636" spans="1:6" s="289" customFormat="1">
      <c r="A636" s="293"/>
      <c r="B636" s="294"/>
      <c r="C636" s="294"/>
      <c r="D636" s="295"/>
      <c r="E636" s="294"/>
      <c r="F636" s="294"/>
    </row>
    <row r="637" spans="1:6" s="289" customFormat="1">
      <c r="A637" s="293"/>
      <c r="B637" s="294"/>
      <c r="C637" s="294"/>
      <c r="D637" s="295"/>
      <c r="E637" s="294"/>
      <c r="F637" s="294"/>
    </row>
    <row r="638" spans="1:6" s="289" customFormat="1">
      <c r="A638" s="293"/>
      <c r="B638" s="294"/>
      <c r="C638" s="294"/>
      <c r="D638" s="295"/>
      <c r="E638" s="294"/>
      <c r="F638" s="294"/>
    </row>
    <row r="639" spans="1:6" s="289" customFormat="1">
      <c r="A639" s="293"/>
      <c r="B639" s="294"/>
      <c r="C639" s="294"/>
      <c r="D639" s="295"/>
      <c r="E639" s="294"/>
      <c r="F639" s="294"/>
    </row>
    <row r="640" spans="1:6" s="289" customFormat="1">
      <c r="A640" s="293"/>
      <c r="B640" s="294"/>
      <c r="C640" s="294"/>
      <c r="D640" s="295"/>
      <c r="E640" s="294"/>
      <c r="F640" s="294"/>
    </row>
    <row r="641" spans="1:6" s="289" customFormat="1">
      <c r="A641" s="293"/>
      <c r="B641" s="294"/>
      <c r="C641" s="294"/>
      <c r="D641" s="295"/>
      <c r="E641" s="294"/>
      <c r="F641" s="294"/>
    </row>
    <row r="642" spans="1:6" s="289" customFormat="1">
      <c r="A642" s="293"/>
      <c r="B642" s="294"/>
      <c r="C642" s="294"/>
      <c r="D642" s="295"/>
      <c r="E642" s="294"/>
      <c r="F642" s="294"/>
    </row>
    <row r="643" spans="1:6" s="289" customFormat="1">
      <c r="A643" s="293"/>
      <c r="B643" s="294"/>
      <c r="C643" s="294"/>
      <c r="D643" s="295"/>
      <c r="E643" s="294"/>
      <c r="F643" s="294"/>
    </row>
    <row r="644" spans="1:6" s="289" customFormat="1">
      <c r="A644" s="293"/>
      <c r="B644" s="294"/>
      <c r="C644" s="294"/>
      <c r="D644" s="295"/>
      <c r="E644" s="294"/>
      <c r="F644" s="294"/>
    </row>
    <row r="645" spans="1:6" s="289" customFormat="1">
      <c r="A645" s="293"/>
      <c r="B645" s="294"/>
      <c r="C645" s="294"/>
      <c r="D645" s="295"/>
      <c r="E645" s="294"/>
      <c r="F645" s="294"/>
    </row>
    <row r="646" spans="1:6" s="289" customFormat="1">
      <c r="A646" s="293"/>
      <c r="B646" s="294"/>
      <c r="C646" s="294"/>
      <c r="D646" s="295"/>
      <c r="E646" s="294"/>
      <c r="F646" s="294"/>
    </row>
    <row r="647" spans="1:6" s="289" customFormat="1">
      <c r="A647" s="293"/>
      <c r="B647" s="294"/>
      <c r="C647" s="294"/>
      <c r="D647" s="295"/>
      <c r="E647" s="294"/>
      <c r="F647" s="294"/>
    </row>
    <row r="648" spans="1:6" s="289" customFormat="1">
      <c r="A648" s="293"/>
      <c r="B648" s="294"/>
      <c r="C648" s="294"/>
      <c r="D648" s="295"/>
      <c r="E648" s="294"/>
      <c r="F648" s="294"/>
    </row>
    <row r="649" spans="1:6" s="289" customFormat="1">
      <c r="A649" s="293"/>
      <c r="B649" s="294"/>
      <c r="C649" s="294"/>
      <c r="D649" s="295"/>
      <c r="E649" s="294"/>
      <c r="F649" s="294"/>
    </row>
    <row r="650" spans="1:6" s="289" customFormat="1">
      <c r="A650" s="293"/>
      <c r="B650" s="294"/>
      <c r="C650" s="294"/>
      <c r="D650" s="295"/>
      <c r="E650" s="294"/>
      <c r="F650" s="294"/>
    </row>
    <row r="651" spans="1:6" s="289" customFormat="1">
      <c r="A651" s="293"/>
      <c r="B651" s="294"/>
      <c r="C651" s="294"/>
      <c r="D651" s="295"/>
      <c r="E651" s="294"/>
      <c r="F651" s="294"/>
    </row>
    <row r="652" spans="1:6" s="289" customFormat="1">
      <c r="A652" s="293"/>
      <c r="B652" s="294"/>
      <c r="C652" s="294"/>
      <c r="D652" s="295"/>
      <c r="E652" s="294"/>
      <c r="F652" s="294"/>
    </row>
    <row r="653" spans="1:6" s="289" customFormat="1">
      <c r="A653" s="293"/>
      <c r="B653" s="294"/>
      <c r="C653" s="294"/>
      <c r="D653" s="295"/>
      <c r="E653" s="294"/>
      <c r="F653" s="294"/>
    </row>
    <row r="654" spans="1:6" s="289" customFormat="1">
      <c r="A654" s="293"/>
      <c r="B654" s="294"/>
      <c r="C654" s="294"/>
      <c r="D654" s="295"/>
      <c r="E654" s="294"/>
      <c r="F654" s="294"/>
    </row>
    <row r="655" spans="1:6" s="289" customFormat="1">
      <c r="A655" s="293"/>
      <c r="B655" s="294"/>
      <c r="C655" s="294"/>
      <c r="D655" s="295"/>
      <c r="E655" s="294"/>
      <c r="F655" s="294"/>
    </row>
    <row r="656" spans="1:6" s="289" customFormat="1">
      <c r="A656" s="293"/>
      <c r="B656" s="294"/>
      <c r="C656" s="294"/>
      <c r="D656" s="295"/>
      <c r="E656" s="294"/>
      <c r="F656" s="294"/>
    </row>
    <row r="657" spans="1:6" s="289" customFormat="1">
      <c r="A657" s="293"/>
      <c r="B657" s="294"/>
      <c r="C657" s="294"/>
      <c r="D657" s="295"/>
      <c r="E657" s="294"/>
      <c r="F657" s="294"/>
    </row>
    <row r="658" spans="1:6" s="289" customFormat="1">
      <c r="A658" s="293"/>
      <c r="B658" s="294"/>
      <c r="C658" s="294"/>
      <c r="D658" s="295"/>
      <c r="E658" s="294"/>
      <c r="F658" s="294"/>
    </row>
    <row r="659" spans="1:6" s="289" customFormat="1">
      <c r="A659" s="293"/>
      <c r="B659" s="294"/>
      <c r="C659" s="294"/>
      <c r="D659" s="295"/>
      <c r="E659" s="294"/>
      <c r="F659" s="294"/>
    </row>
    <row r="660" spans="1:6" s="289" customFormat="1">
      <c r="A660" s="293"/>
      <c r="B660" s="294"/>
      <c r="C660" s="294"/>
      <c r="D660" s="295"/>
      <c r="E660" s="294"/>
      <c r="F660" s="294"/>
    </row>
    <row r="661" spans="1:6" s="289" customFormat="1">
      <c r="A661" s="293"/>
      <c r="B661" s="294"/>
      <c r="C661" s="294"/>
      <c r="D661" s="295"/>
      <c r="E661" s="294"/>
      <c r="F661" s="294"/>
    </row>
    <row r="662" spans="1:6" s="289" customFormat="1">
      <c r="A662" s="293"/>
      <c r="B662" s="294"/>
      <c r="C662" s="294"/>
      <c r="D662" s="295"/>
      <c r="E662" s="294"/>
      <c r="F662" s="294"/>
    </row>
    <row r="663" spans="1:6" s="289" customFormat="1">
      <c r="A663" s="293"/>
      <c r="B663" s="294"/>
      <c r="C663" s="294"/>
      <c r="D663" s="295"/>
      <c r="E663" s="294"/>
      <c r="F663" s="294"/>
    </row>
    <row r="664" spans="1:6" s="289" customFormat="1">
      <c r="A664" s="293"/>
      <c r="B664" s="294"/>
      <c r="C664" s="294"/>
      <c r="D664" s="295"/>
      <c r="E664" s="294"/>
      <c r="F664" s="294"/>
    </row>
    <row r="665" spans="1:6" s="289" customFormat="1">
      <c r="A665" s="293"/>
      <c r="B665" s="294"/>
      <c r="C665" s="294"/>
      <c r="D665" s="295"/>
      <c r="E665" s="294"/>
      <c r="F665" s="294"/>
    </row>
    <row r="666" spans="1:6" s="289" customFormat="1">
      <c r="A666" s="293"/>
      <c r="B666" s="294"/>
      <c r="C666" s="294"/>
      <c r="D666" s="295"/>
      <c r="E666" s="294"/>
      <c r="F666" s="294"/>
    </row>
    <row r="667" spans="1:6" s="289" customFormat="1">
      <c r="A667" s="293"/>
      <c r="B667" s="294"/>
      <c r="C667" s="294"/>
      <c r="D667" s="295"/>
      <c r="E667" s="294"/>
      <c r="F667" s="294"/>
    </row>
    <row r="668" spans="1:6" s="289" customFormat="1">
      <c r="A668" s="293"/>
      <c r="B668" s="294"/>
      <c r="C668" s="294"/>
      <c r="D668" s="295"/>
      <c r="E668" s="294"/>
      <c r="F668" s="294"/>
    </row>
    <row r="669" spans="1:6" s="289" customFormat="1">
      <c r="A669" s="293"/>
      <c r="B669" s="294"/>
      <c r="C669" s="294"/>
      <c r="D669" s="295"/>
      <c r="E669" s="294"/>
      <c r="F669" s="294"/>
    </row>
    <row r="670" spans="1:6" s="289" customFormat="1">
      <c r="A670" s="293"/>
      <c r="B670" s="294"/>
      <c r="C670" s="294"/>
      <c r="D670" s="295"/>
      <c r="E670" s="294"/>
      <c r="F670" s="294"/>
    </row>
    <row r="671" spans="1:6" s="289" customFormat="1">
      <c r="A671" s="293"/>
      <c r="B671" s="294"/>
      <c r="C671" s="294"/>
      <c r="D671" s="295"/>
      <c r="E671" s="294"/>
      <c r="F671" s="294"/>
    </row>
    <row r="672" spans="1:6" s="289" customFormat="1">
      <c r="A672" s="293"/>
      <c r="B672" s="294"/>
      <c r="C672" s="294"/>
      <c r="D672" s="295"/>
      <c r="E672" s="294"/>
      <c r="F672" s="294"/>
    </row>
    <row r="673" spans="1:6" s="289" customFormat="1">
      <c r="A673" s="293"/>
      <c r="B673" s="294"/>
      <c r="C673" s="294"/>
      <c r="D673" s="295"/>
      <c r="E673" s="294"/>
      <c r="F673" s="294"/>
    </row>
    <row r="674" spans="1:6" s="289" customFormat="1">
      <c r="A674" s="293"/>
      <c r="B674" s="294"/>
      <c r="C674" s="294"/>
      <c r="D674" s="295"/>
      <c r="E674" s="294"/>
      <c r="F674" s="294"/>
    </row>
    <row r="675" spans="1:6" s="289" customFormat="1">
      <c r="A675" s="293"/>
      <c r="B675" s="294"/>
      <c r="C675" s="294"/>
      <c r="D675" s="295"/>
      <c r="E675" s="294"/>
      <c r="F675" s="294"/>
    </row>
    <row r="676" spans="1:6" s="289" customFormat="1">
      <c r="A676" s="293"/>
      <c r="B676" s="294"/>
      <c r="C676" s="294"/>
      <c r="D676" s="295"/>
      <c r="E676" s="294"/>
      <c r="F676" s="294"/>
    </row>
    <row r="677" spans="1:6" s="289" customFormat="1">
      <c r="A677" s="293"/>
      <c r="B677" s="294"/>
      <c r="C677" s="294"/>
      <c r="D677" s="295"/>
      <c r="E677" s="294"/>
      <c r="F677" s="294"/>
    </row>
    <row r="678" spans="1:6" s="289" customFormat="1">
      <c r="A678" s="293"/>
      <c r="B678" s="294"/>
      <c r="C678" s="294"/>
      <c r="D678" s="295"/>
      <c r="E678" s="294"/>
      <c r="F678" s="294"/>
    </row>
    <row r="679" spans="1:6" s="289" customFormat="1">
      <c r="A679" s="293"/>
      <c r="B679" s="294"/>
      <c r="C679" s="294"/>
      <c r="D679" s="295"/>
      <c r="E679" s="294"/>
      <c r="F679" s="294"/>
    </row>
    <row r="680" spans="1:6" s="289" customFormat="1">
      <c r="A680" s="293"/>
      <c r="B680" s="294"/>
      <c r="C680" s="294"/>
      <c r="D680" s="295"/>
      <c r="E680" s="294"/>
      <c r="F680" s="294"/>
    </row>
    <row r="681" spans="1:6" s="289" customFormat="1">
      <c r="A681" s="293"/>
      <c r="B681" s="294"/>
      <c r="C681" s="294"/>
      <c r="D681" s="295"/>
      <c r="E681" s="294"/>
      <c r="F681" s="294"/>
    </row>
    <row r="682" spans="1:6" s="289" customFormat="1">
      <c r="A682" s="293"/>
      <c r="B682" s="294"/>
      <c r="C682" s="294"/>
      <c r="D682" s="295"/>
      <c r="E682" s="294"/>
      <c r="F682" s="294"/>
    </row>
    <row r="683" spans="1:6" s="289" customFormat="1">
      <c r="A683" s="293"/>
      <c r="B683" s="294"/>
      <c r="C683" s="294"/>
      <c r="D683" s="295"/>
      <c r="E683" s="294"/>
      <c r="F683" s="294"/>
    </row>
    <row r="684" spans="1:6" s="289" customFormat="1">
      <c r="A684" s="293"/>
      <c r="B684" s="294"/>
      <c r="C684" s="294"/>
      <c r="D684" s="295"/>
      <c r="E684" s="294"/>
      <c r="F684" s="294"/>
    </row>
    <row r="685" spans="1:6" s="289" customFormat="1">
      <c r="A685" s="293"/>
      <c r="B685" s="294"/>
      <c r="C685" s="294"/>
      <c r="D685" s="295"/>
      <c r="E685" s="294"/>
      <c r="F685" s="294"/>
    </row>
    <row r="686" spans="1:6" s="289" customFormat="1">
      <c r="A686" s="293"/>
      <c r="B686" s="294"/>
      <c r="C686" s="294"/>
      <c r="D686" s="295"/>
      <c r="E686" s="294"/>
      <c r="F686" s="294"/>
    </row>
    <row r="687" spans="1:6" s="289" customFormat="1">
      <c r="A687" s="293"/>
      <c r="B687" s="294"/>
      <c r="C687" s="294"/>
      <c r="D687" s="295"/>
      <c r="E687" s="294"/>
      <c r="F687" s="294"/>
    </row>
    <row r="688" spans="1:6" s="289" customFormat="1">
      <c r="A688" s="293"/>
      <c r="B688" s="294"/>
      <c r="C688" s="294"/>
      <c r="D688" s="295"/>
      <c r="E688" s="294"/>
      <c r="F688" s="294"/>
    </row>
    <row r="689" spans="1:6" s="289" customFormat="1">
      <c r="A689" s="293"/>
      <c r="B689" s="294"/>
      <c r="C689" s="294"/>
      <c r="D689" s="295"/>
      <c r="E689" s="294"/>
      <c r="F689" s="294"/>
    </row>
    <row r="690" spans="1:6" s="289" customFormat="1">
      <c r="A690" s="293"/>
      <c r="B690" s="294"/>
      <c r="C690" s="294"/>
      <c r="D690" s="295"/>
      <c r="E690" s="294"/>
      <c r="F690" s="294"/>
    </row>
    <row r="691" spans="1:6" s="289" customFormat="1">
      <c r="A691" s="293"/>
      <c r="B691" s="294"/>
      <c r="C691" s="294"/>
      <c r="D691" s="295"/>
      <c r="E691" s="294"/>
      <c r="F691" s="294"/>
    </row>
    <row r="692" spans="1:6" s="289" customFormat="1">
      <c r="A692" s="293"/>
      <c r="B692" s="294"/>
      <c r="C692" s="294"/>
      <c r="D692" s="295"/>
      <c r="E692" s="294"/>
      <c r="F692" s="294"/>
    </row>
    <row r="693" spans="1:6" s="289" customFormat="1">
      <c r="A693" s="293"/>
      <c r="B693" s="294"/>
      <c r="C693" s="294"/>
      <c r="D693" s="295"/>
      <c r="E693" s="294"/>
      <c r="F693" s="294"/>
    </row>
    <row r="694" spans="1:6" s="289" customFormat="1">
      <c r="A694" s="293"/>
      <c r="B694" s="294"/>
      <c r="C694" s="294"/>
      <c r="D694" s="295"/>
      <c r="E694" s="294"/>
      <c r="F694" s="294"/>
    </row>
    <row r="695" spans="1:6" s="289" customFormat="1">
      <c r="A695" s="293"/>
      <c r="B695" s="294"/>
      <c r="C695" s="294"/>
      <c r="D695" s="295"/>
      <c r="E695" s="294"/>
      <c r="F695" s="294"/>
    </row>
    <row r="696" spans="1:6" s="289" customFormat="1">
      <c r="A696" s="293"/>
      <c r="B696" s="294"/>
      <c r="C696" s="294"/>
      <c r="D696" s="295"/>
      <c r="E696" s="294"/>
      <c r="F696" s="294"/>
    </row>
    <row r="697" spans="1:6" s="289" customFormat="1">
      <c r="A697" s="293"/>
      <c r="B697" s="294"/>
      <c r="C697" s="294"/>
      <c r="D697" s="295"/>
      <c r="E697" s="294"/>
      <c r="F697" s="294"/>
    </row>
    <row r="698" spans="1:6" s="289" customFormat="1">
      <c r="A698" s="293"/>
      <c r="B698" s="294"/>
      <c r="C698" s="294"/>
      <c r="D698" s="295"/>
      <c r="E698" s="294"/>
      <c r="F698" s="294"/>
    </row>
    <row r="699" spans="1:6" s="289" customFormat="1">
      <c r="A699" s="293"/>
      <c r="B699" s="294"/>
      <c r="C699" s="294"/>
      <c r="D699" s="295"/>
      <c r="E699" s="294"/>
      <c r="F699" s="294"/>
    </row>
    <row r="700" spans="1:6" s="289" customFormat="1">
      <c r="A700" s="293"/>
      <c r="B700" s="294"/>
      <c r="C700" s="294"/>
      <c r="D700" s="295"/>
      <c r="E700" s="294"/>
      <c r="F700" s="294"/>
    </row>
    <row r="701" spans="1:6" s="289" customFormat="1">
      <c r="A701" s="293"/>
      <c r="B701" s="294"/>
      <c r="C701" s="294"/>
      <c r="D701" s="295"/>
      <c r="E701" s="294"/>
      <c r="F701" s="294"/>
    </row>
    <row r="702" spans="1:6" s="289" customFormat="1">
      <c r="A702" s="293"/>
      <c r="B702" s="294"/>
      <c r="C702" s="294"/>
      <c r="D702" s="295"/>
      <c r="E702" s="294"/>
      <c r="F702" s="294"/>
    </row>
    <row r="703" spans="1:6" s="289" customFormat="1">
      <c r="A703" s="293"/>
      <c r="B703" s="294"/>
      <c r="C703" s="294"/>
      <c r="D703" s="295"/>
      <c r="E703" s="294"/>
      <c r="F703" s="294"/>
    </row>
    <row r="704" spans="1:6" s="289" customFormat="1">
      <c r="A704" s="293"/>
      <c r="B704" s="294"/>
      <c r="C704" s="294"/>
      <c r="D704" s="295"/>
      <c r="E704" s="294"/>
      <c r="F704" s="294"/>
    </row>
    <row r="705" spans="1:6" s="289" customFormat="1">
      <c r="A705" s="293"/>
      <c r="B705" s="294"/>
      <c r="C705" s="294"/>
      <c r="D705" s="295"/>
      <c r="E705" s="294"/>
      <c r="F705" s="294"/>
    </row>
    <row r="706" spans="1:6" s="289" customFormat="1">
      <c r="A706" s="293"/>
      <c r="B706" s="294"/>
      <c r="C706" s="294"/>
      <c r="D706" s="295"/>
      <c r="E706" s="294"/>
      <c r="F706" s="294"/>
    </row>
    <row r="707" spans="1:6" s="289" customFormat="1">
      <c r="A707" s="293"/>
      <c r="B707" s="294"/>
      <c r="C707" s="294"/>
      <c r="D707" s="295"/>
      <c r="E707" s="294"/>
      <c r="F707" s="294"/>
    </row>
    <row r="708" spans="1:6" s="289" customFormat="1">
      <c r="A708" s="293"/>
      <c r="B708" s="294"/>
      <c r="C708" s="294"/>
      <c r="D708" s="295"/>
      <c r="E708" s="294"/>
      <c r="F708" s="294"/>
    </row>
    <row r="709" spans="1:6" s="289" customFormat="1">
      <c r="A709" s="293"/>
      <c r="B709" s="294"/>
      <c r="C709" s="294"/>
      <c r="D709" s="295"/>
      <c r="E709" s="294"/>
      <c r="F709" s="294"/>
    </row>
    <row r="710" spans="1:6" s="289" customFormat="1">
      <c r="A710" s="293"/>
      <c r="B710" s="294"/>
      <c r="C710" s="294"/>
      <c r="D710" s="295"/>
      <c r="E710" s="294"/>
      <c r="F710" s="294"/>
    </row>
    <row r="711" spans="1:6" s="289" customFormat="1">
      <c r="A711" s="293"/>
      <c r="B711" s="294"/>
      <c r="C711" s="294"/>
      <c r="D711" s="295"/>
      <c r="E711" s="294"/>
      <c r="F711" s="294"/>
    </row>
    <row r="712" spans="1:6" s="289" customFormat="1">
      <c r="A712" s="293"/>
      <c r="B712" s="294"/>
      <c r="C712" s="294"/>
      <c r="D712" s="295"/>
      <c r="E712" s="294"/>
      <c r="F712" s="294"/>
    </row>
    <row r="713" spans="1:6" s="289" customFormat="1">
      <c r="A713" s="293"/>
      <c r="B713" s="294"/>
      <c r="C713" s="294"/>
      <c r="D713" s="295"/>
      <c r="E713" s="294"/>
      <c r="F713" s="294"/>
    </row>
    <row r="714" spans="1:6" s="289" customFormat="1">
      <c r="A714" s="293"/>
      <c r="B714" s="294"/>
      <c r="C714" s="294"/>
      <c r="D714" s="295"/>
      <c r="E714" s="294"/>
      <c r="F714" s="294"/>
    </row>
    <row r="715" spans="1:6" s="289" customFormat="1">
      <c r="A715" s="293"/>
      <c r="B715" s="294"/>
      <c r="C715" s="294"/>
      <c r="D715" s="295"/>
      <c r="E715" s="294"/>
      <c r="F715" s="294"/>
    </row>
    <row r="716" spans="1:6" s="289" customFormat="1">
      <c r="A716" s="293"/>
      <c r="B716" s="294"/>
      <c r="C716" s="294"/>
      <c r="D716" s="295"/>
      <c r="E716" s="294"/>
      <c r="F716" s="294"/>
    </row>
    <row r="717" spans="1:6" s="289" customFormat="1">
      <c r="A717" s="293"/>
      <c r="B717" s="294"/>
      <c r="C717" s="294"/>
      <c r="D717" s="295"/>
      <c r="E717" s="294"/>
      <c r="F717" s="294"/>
    </row>
    <row r="718" spans="1:6" s="289" customFormat="1">
      <c r="A718" s="293"/>
      <c r="B718" s="294"/>
      <c r="C718" s="294"/>
      <c r="D718" s="295"/>
      <c r="E718" s="294"/>
      <c r="F718" s="294"/>
    </row>
    <row r="719" spans="1:6" s="289" customFormat="1">
      <c r="A719" s="293"/>
      <c r="B719" s="294"/>
      <c r="C719" s="294"/>
      <c r="D719" s="295"/>
      <c r="E719" s="294"/>
      <c r="F719" s="294"/>
    </row>
    <row r="720" spans="1:6" s="289" customFormat="1">
      <c r="A720" s="293"/>
      <c r="B720" s="294"/>
      <c r="C720" s="294"/>
      <c r="D720" s="295"/>
      <c r="E720" s="294"/>
      <c r="F720" s="294"/>
    </row>
    <row r="721" spans="1:6" s="289" customFormat="1">
      <c r="A721" s="293"/>
      <c r="B721" s="294"/>
      <c r="C721" s="294"/>
      <c r="D721" s="295"/>
      <c r="E721" s="294"/>
      <c r="F721" s="294"/>
    </row>
    <row r="722" spans="1:6" s="289" customFormat="1">
      <c r="A722" s="293"/>
      <c r="B722" s="294"/>
      <c r="C722" s="294"/>
      <c r="D722" s="295"/>
      <c r="E722" s="294"/>
      <c r="F722" s="294"/>
    </row>
    <row r="723" spans="1:6" s="289" customFormat="1">
      <c r="A723" s="293"/>
      <c r="B723" s="294"/>
      <c r="C723" s="294"/>
      <c r="D723" s="295"/>
      <c r="E723" s="294"/>
      <c r="F723" s="294"/>
    </row>
    <row r="724" spans="1:6" s="289" customFormat="1">
      <c r="A724" s="293"/>
      <c r="B724" s="294"/>
      <c r="C724" s="294"/>
      <c r="D724" s="295"/>
      <c r="E724" s="294"/>
      <c r="F724" s="294"/>
    </row>
    <row r="725" spans="1:6" s="289" customFormat="1">
      <c r="A725" s="293"/>
      <c r="B725" s="294"/>
      <c r="C725" s="294"/>
      <c r="D725" s="295"/>
      <c r="E725" s="294"/>
      <c r="F725" s="294"/>
    </row>
    <row r="726" spans="1:6" s="289" customFormat="1">
      <c r="A726" s="293"/>
      <c r="B726" s="294"/>
      <c r="C726" s="294"/>
      <c r="D726" s="295"/>
      <c r="E726" s="294"/>
      <c r="F726" s="294"/>
    </row>
    <row r="727" spans="1:6" s="289" customFormat="1">
      <c r="A727" s="293"/>
      <c r="B727" s="294"/>
      <c r="C727" s="294"/>
      <c r="D727" s="295"/>
      <c r="E727" s="294"/>
      <c r="F727" s="294"/>
    </row>
    <row r="728" spans="1:6" s="289" customFormat="1">
      <c r="A728" s="293"/>
      <c r="B728" s="294"/>
      <c r="C728" s="294"/>
      <c r="D728" s="295"/>
      <c r="E728" s="294"/>
      <c r="F728" s="294"/>
    </row>
    <row r="729" spans="1:6" s="289" customFormat="1">
      <c r="A729" s="293"/>
      <c r="B729" s="294"/>
      <c r="C729" s="294"/>
      <c r="D729" s="295"/>
      <c r="E729" s="294"/>
      <c r="F729" s="294"/>
    </row>
    <row r="730" spans="1:6" s="289" customFormat="1">
      <c r="A730" s="293"/>
      <c r="B730" s="294"/>
      <c r="C730" s="294"/>
      <c r="D730" s="295"/>
      <c r="E730" s="294"/>
      <c r="F730" s="294"/>
    </row>
    <row r="731" spans="1:6" s="289" customFormat="1">
      <c r="A731" s="293"/>
      <c r="B731" s="294"/>
      <c r="C731" s="294"/>
      <c r="D731" s="295"/>
      <c r="E731" s="294"/>
      <c r="F731" s="294"/>
    </row>
    <row r="732" spans="1:6" s="289" customFormat="1">
      <c r="A732" s="293"/>
      <c r="B732" s="294"/>
      <c r="C732" s="294"/>
      <c r="D732" s="295"/>
      <c r="E732" s="294"/>
      <c r="F732" s="294"/>
    </row>
    <row r="733" spans="1:6" s="289" customFormat="1">
      <c r="A733" s="293"/>
      <c r="B733" s="294"/>
      <c r="C733" s="294"/>
      <c r="D733" s="295"/>
      <c r="E733" s="294"/>
      <c r="F733" s="294"/>
    </row>
    <row r="734" spans="1:6" s="289" customFormat="1">
      <c r="A734" s="293"/>
      <c r="B734" s="294"/>
      <c r="C734" s="294"/>
      <c r="D734" s="295"/>
      <c r="E734" s="294"/>
      <c r="F734" s="294"/>
    </row>
    <row r="735" spans="1:6" s="289" customFormat="1">
      <c r="A735" s="293"/>
      <c r="B735" s="294"/>
      <c r="C735" s="294"/>
      <c r="D735" s="295"/>
      <c r="E735" s="294"/>
      <c r="F735" s="294"/>
    </row>
    <row r="736" spans="1:6" s="289" customFormat="1">
      <c r="A736" s="293"/>
      <c r="B736" s="294"/>
      <c r="C736" s="294"/>
      <c r="D736" s="295"/>
      <c r="E736" s="294"/>
      <c r="F736" s="294"/>
    </row>
    <row r="737" spans="1:6" s="289" customFormat="1">
      <c r="A737" s="293"/>
      <c r="B737" s="294"/>
      <c r="C737" s="294"/>
      <c r="D737" s="295"/>
      <c r="E737" s="294"/>
      <c r="F737" s="294"/>
    </row>
    <row r="738" spans="1:6" s="289" customFormat="1">
      <c r="A738" s="293"/>
      <c r="B738" s="294"/>
      <c r="C738" s="294"/>
      <c r="D738" s="295"/>
      <c r="E738" s="294"/>
      <c r="F738" s="294"/>
    </row>
    <row r="739" spans="1:6" s="289" customFormat="1">
      <c r="A739" s="293"/>
      <c r="B739" s="294"/>
      <c r="C739" s="294"/>
      <c r="D739" s="295"/>
      <c r="E739" s="294"/>
      <c r="F739" s="294"/>
    </row>
    <row r="740" spans="1:6" s="289" customFormat="1">
      <c r="A740" s="293"/>
      <c r="B740" s="294"/>
      <c r="C740" s="294"/>
      <c r="D740" s="295"/>
      <c r="E740" s="294"/>
      <c r="F740" s="294"/>
    </row>
    <row r="741" spans="1:6" s="289" customFormat="1">
      <c r="A741" s="293"/>
      <c r="B741" s="294"/>
      <c r="C741" s="294"/>
      <c r="D741" s="295"/>
      <c r="E741" s="294"/>
      <c r="F741" s="294"/>
    </row>
    <row r="742" spans="1:6" s="289" customFormat="1">
      <c r="A742" s="293"/>
      <c r="B742" s="294"/>
      <c r="C742" s="294"/>
      <c r="D742" s="295"/>
      <c r="E742" s="294"/>
      <c r="F742" s="294"/>
    </row>
    <row r="743" spans="1:6" s="289" customFormat="1">
      <c r="A743" s="293"/>
      <c r="B743" s="294"/>
      <c r="C743" s="294"/>
      <c r="D743" s="295"/>
      <c r="E743" s="294"/>
      <c r="F743" s="294"/>
    </row>
    <row r="744" spans="1:6" s="289" customFormat="1">
      <c r="A744" s="293"/>
      <c r="B744" s="294"/>
      <c r="C744" s="294"/>
      <c r="D744" s="295"/>
      <c r="E744" s="294"/>
      <c r="F744" s="294"/>
    </row>
    <row r="745" spans="1:6" s="289" customFormat="1">
      <c r="A745" s="293"/>
      <c r="B745" s="294"/>
      <c r="C745" s="294"/>
      <c r="D745" s="295"/>
      <c r="E745" s="294"/>
      <c r="F745" s="294"/>
    </row>
    <row r="746" spans="1:6" s="289" customFormat="1">
      <c r="A746" s="293"/>
      <c r="B746" s="294"/>
      <c r="C746" s="294"/>
      <c r="D746" s="295"/>
      <c r="E746" s="294"/>
      <c r="F746" s="294"/>
    </row>
    <row r="747" spans="1:6" s="289" customFormat="1">
      <c r="A747" s="293"/>
      <c r="B747" s="294"/>
      <c r="C747" s="294"/>
      <c r="D747" s="295"/>
      <c r="E747" s="294"/>
      <c r="F747" s="294"/>
    </row>
    <row r="748" spans="1:6" s="289" customFormat="1">
      <c r="A748" s="293"/>
      <c r="B748" s="294"/>
      <c r="C748" s="294"/>
      <c r="D748" s="295"/>
      <c r="E748" s="294"/>
      <c r="F748" s="294"/>
    </row>
    <row r="749" spans="1:6" s="289" customFormat="1">
      <c r="A749" s="293"/>
      <c r="B749" s="294"/>
      <c r="C749" s="294"/>
      <c r="D749" s="295"/>
      <c r="E749" s="294"/>
      <c r="F749" s="294"/>
    </row>
    <row r="750" spans="1:6" s="289" customFormat="1">
      <c r="A750" s="293"/>
      <c r="B750" s="294"/>
      <c r="C750" s="294"/>
      <c r="D750" s="295"/>
      <c r="E750" s="294"/>
      <c r="F750" s="294"/>
    </row>
    <row r="751" spans="1:6" s="289" customFormat="1">
      <c r="A751" s="293"/>
      <c r="B751" s="294"/>
      <c r="C751" s="294"/>
      <c r="D751" s="295"/>
      <c r="E751" s="294"/>
      <c r="F751" s="294"/>
    </row>
    <row r="752" spans="1:6" s="289" customFormat="1">
      <c r="A752" s="293"/>
      <c r="B752" s="294"/>
      <c r="C752" s="294"/>
      <c r="D752" s="295"/>
      <c r="E752" s="294"/>
      <c r="F752" s="294"/>
    </row>
    <row r="753" spans="1:6" s="289" customFormat="1">
      <c r="A753" s="293"/>
      <c r="B753" s="294"/>
      <c r="C753" s="294"/>
      <c r="D753" s="295"/>
      <c r="E753" s="294"/>
      <c r="F753" s="294"/>
    </row>
    <row r="754" spans="1:6" s="289" customFormat="1">
      <c r="A754" s="293"/>
      <c r="B754" s="294"/>
      <c r="C754" s="294"/>
      <c r="D754" s="295"/>
      <c r="E754" s="294"/>
      <c r="F754" s="294"/>
    </row>
    <row r="755" spans="1:6" s="289" customFormat="1">
      <c r="A755" s="293"/>
      <c r="B755" s="294"/>
      <c r="C755" s="294"/>
      <c r="D755" s="295"/>
      <c r="E755" s="294"/>
      <c r="F755" s="294"/>
    </row>
    <row r="756" spans="1:6" s="289" customFormat="1">
      <c r="A756" s="293"/>
      <c r="B756" s="294"/>
      <c r="C756" s="294"/>
      <c r="D756" s="295"/>
      <c r="E756" s="294"/>
      <c r="F756" s="294"/>
    </row>
    <row r="757" spans="1:6" s="289" customFormat="1">
      <c r="A757" s="293"/>
      <c r="B757" s="294"/>
      <c r="C757" s="294"/>
      <c r="D757" s="295"/>
      <c r="E757" s="294"/>
      <c r="F757" s="294"/>
    </row>
    <row r="758" spans="1:6" s="289" customFormat="1">
      <c r="A758" s="293"/>
      <c r="B758" s="294"/>
      <c r="C758" s="294"/>
      <c r="D758" s="295"/>
      <c r="E758" s="294"/>
      <c r="F758" s="294"/>
    </row>
    <row r="759" spans="1:6" s="289" customFormat="1">
      <c r="A759" s="293"/>
      <c r="B759" s="294"/>
      <c r="C759" s="294"/>
      <c r="D759" s="295"/>
      <c r="E759" s="294"/>
      <c r="F759" s="294"/>
    </row>
    <row r="760" spans="1:6" s="289" customFormat="1">
      <c r="A760" s="293"/>
      <c r="B760" s="294"/>
      <c r="C760" s="294"/>
      <c r="D760" s="295"/>
      <c r="E760" s="294"/>
      <c r="F760" s="294"/>
    </row>
    <row r="761" spans="1:6" s="289" customFormat="1">
      <c r="A761" s="293"/>
      <c r="B761" s="294"/>
      <c r="C761" s="294"/>
      <c r="D761" s="295"/>
      <c r="E761" s="294"/>
      <c r="F761" s="294"/>
    </row>
    <row r="762" spans="1:6" s="289" customFormat="1">
      <c r="A762" s="293"/>
      <c r="B762" s="294"/>
      <c r="C762" s="294"/>
      <c r="D762" s="295"/>
      <c r="E762" s="294"/>
      <c r="F762" s="294"/>
    </row>
    <row r="763" spans="1:6" s="289" customFormat="1">
      <c r="A763" s="293"/>
      <c r="B763" s="294"/>
      <c r="C763" s="294"/>
      <c r="D763" s="295"/>
      <c r="E763" s="294"/>
      <c r="F763" s="294"/>
    </row>
    <row r="764" spans="1:6" s="289" customFormat="1">
      <c r="A764" s="293"/>
      <c r="B764" s="294"/>
      <c r="C764" s="294"/>
      <c r="D764" s="295"/>
      <c r="E764" s="294"/>
      <c r="F764" s="294"/>
    </row>
    <row r="765" spans="1:6" s="289" customFormat="1">
      <c r="A765" s="293"/>
      <c r="B765" s="294"/>
      <c r="C765" s="294"/>
      <c r="D765" s="295"/>
      <c r="E765" s="294"/>
      <c r="F765" s="294"/>
    </row>
    <row r="766" spans="1:6" s="289" customFormat="1">
      <c r="A766" s="293"/>
      <c r="B766" s="294"/>
      <c r="C766" s="294"/>
      <c r="D766" s="295"/>
      <c r="E766" s="294"/>
      <c r="F766" s="294"/>
    </row>
    <row r="767" spans="1:6" s="289" customFormat="1">
      <c r="A767" s="293"/>
      <c r="B767" s="294"/>
      <c r="C767" s="294"/>
      <c r="D767" s="295"/>
      <c r="E767" s="294"/>
      <c r="F767" s="294"/>
    </row>
    <row r="768" spans="1:6" s="289" customFormat="1">
      <c r="A768" s="293"/>
      <c r="B768" s="294"/>
      <c r="C768" s="294"/>
      <c r="D768" s="295"/>
      <c r="E768" s="294"/>
      <c r="F768" s="294"/>
    </row>
    <row r="769" spans="1:6" s="289" customFormat="1">
      <c r="A769" s="293"/>
      <c r="B769" s="294"/>
      <c r="C769" s="294"/>
      <c r="D769" s="295"/>
      <c r="E769" s="294"/>
      <c r="F769" s="294"/>
    </row>
    <row r="770" spans="1:6" s="289" customFormat="1">
      <c r="A770" s="293"/>
      <c r="B770" s="294"/>
      <c r="C770" s="294"/>
      <c r="D770" s="295"/>
      <c r="E770" s="294"/>
      <c r="F770" s="294"/>
    </row>
    <row r="771" spans="1:6" s="289" customFormat="1">
      <c r="A771" s="293"/>
      <c r="B771" s="294"/>
      <c r="C771" s="294"/>
      <c r="D771" s="295"/>
      <c r="E771" s="294"/>
      <c r="F771" s="294"/>
    </row>
    <row r="772" spans="1:6" s="289" customFormat="1">
      <c r="A772" s="293"/>
      <c r="B772" s="294"/>
      <c r="C772" s="294"/>
      <c r="D772" s="295"/>
      <c r="E772" s="294"/>
      <c r="F772" s="294"/>
    </row>
    <row r="773" spans="1:6" s="289" customFormat="1">
      <c r="A773" s="293"/>
      <c r="B773" s="294"/>
      <c r="C773" s="294"/>
      <c r="D773" s="295"/>
      <c r="E773" s="294"/>
      <c r="F773" s="294"/>
    </row>
    <row r="774" spans="1:6" s="289" customFormat="1">
      <c r="A774" s="293"/>
      <c r="B774" s="294"/>
      <c r="C774" s="294"/>
      <c r="D774" s="295"/>
      <c r="E774" s="294"/>
      <c r="F774" s="294"/>
    </row>
    <row r="775" spans="1:6" s="289" customFormat="1">
      <c r="A775" s="293"/>
      <c r="B775" s="294"/>
      <c r="C775" s="294"/>
      <c r="D775" s="295"/>
      <c r="E775" s="294"/>
      <c r="F775" s="294"/>
    </row>
    <row r="776" spans="1:6" s="289" customFormat="1">
      <c r="A776" s="293"/>
      <c r="B776" s="294"/>
      <c r="C776" s="294"/>
      <c r="D776" s="295"/>
      <c r="E776" s="294"/>
      <c r="F776" s="294"/>
    </row>
    <row r="777" spans="1:6" s="289" customFormat="1">
      <c r="A777" s="293"/>
      <c r="B777" s="294"/>
      <c r="C777" s="294"/>
      <c r="D777" s="295"/>
      <c r="E777" s="294"/>
      <c r="F777" s="294"/>
    </row>
    <row r="778" spans="1:6" s="289" customFormat="1">
      <c r="A778" s="293"/>
      <c r="B778" s="294"/>
      <c r="C778" s="294"/>
      <c r="D778" s="295"/>
      <c r="E778" s="294"/>
      <c r="F778" s="294"/>
    </row>
    <row r="779" spans="1:6" s="289" customFormat="1">
      <c r="A779" s="293"/>
      <c r="B779" s="294"/>
      <c r="C779" s="294"/>
      <c r="D779" s="295"/>
      <c r="E779" s="294"/>
      <c r="F779" s="294"/>
    </row>
    <row r="780" spans="1:6" s="289" customFormat="1">
      <c r="A780" s="293"/>
      <c r="B780" s="294"/>
      <c r="C780" s="294"/>
      <c r="D780" s="295"/>
      <c r="E780" s="294"/>
      <c r="F780" s="294"/>
    </row>
    <row r="781" spans="1:6" s="289" customFormat="1">
      <c r="A781" s="293"/>
      <c r="B781" s="294"/>
      <c r="C781" s="294"/>
      <c r="D781" s="295"/>
      <c r="E781" s="294"/>
      <c r="F781" s="294"/>
    </row>
    <row r="782" spans="1:6" s="289" customFormat="1">
      <c r="A782" s="293"/>
      <c r="B782" s="294"/>
      <c r="C782" s="294"/>
      <c r="D782" s="295"/>
      <c r="E782" s="294"/>
      <c r="F782" s="294"/>
    </row>
    <row r="783" spans="1:6" s="289" customFormat="1">
      <c r="A783" s="293"/>
      <c r="B783" s="294"/>
      <c r="C783" s="294"/>
      <c r="D783" s="295"/>
      <c r="E783" s="294"/>
      <c r="F783" s="294"/>
    </row>
    <row r="784" spans="1:6" s="289" customFormat="1">
      <c r="A784" s="293"/>
      <c r="B784" s="294"/>
      <c r="C784" s="294"/>
      <c r="D784" s="295"/>
      <c r="E784" s="294"/>
      <c r="F784" s="294"/>
    </row>
    <row r="785" spans="1:6" s="289" customFormat="1">
      <c r="A785" s="293"/>
      <c r="B785" s="294"/>
      <c r="C785" s="294"/>
      <c r="D785" s="295"/>
      <c r="E785" s="294"/>
      <c r="F785" s="294"/>
    </row>
    <row r="786" spans="1:6" s="289" customFormat="1">
      <c r="A786" s="293"/>
      <c r="B786" s="294"/>
      <c r="C786" s="294"/>
      <c r="D786" s="295"/>
      <c r="E786" s="294"/>
      <c r="F786" s="294"/>
    </row>
    <row r="787" spans="1:6" s="289" customFormat="1">
      <c r="A787" s="293"/>
      <c r="B787" s="294"/>
      <c r="C787" s="294"/>
      <c r="D787" s="295"/>
      <c r="E787" s="294"/>
      <c r="F787" s="294"/>
    </row>
    <row r="788" spans="1:6" s="289" customFormat="1">
      <c r="A788" s="293"/>
      <c r="B788" s="294"/>
      <c r="C788" s="294"/>
      <c r="D788" s="295"/>
      <c r="E788" s="294"/>
      <c r="F788" s="294"/>
    </row>
    <row r="789" spans="1:6" s="289" customFormat="1">
      <c r="A789" s="293"/>
      <c r="B789" s="294"/>
      <c r="C789" s="294"/>
      <c r="D789" s="295"/>
      <c r="E789" s="294"/>
      <c r="F789" s="294"/>
    </row>
    <row r="790" spans="1:6" s="289" customFormat="1">
      <c r="A790" s="293"/>
      <c r="B790" s="294"/>
      <c r="C790" s="294"/>
      <c r="D790" s="295"/>
      <c r="E790" s="294"/>
      <c r="F790" s="294"/>
    </row>
    <row r="791" spans="1:6" s="289" customFormat="1">
      <c r="A791" s="293"/>
      <c r="B791" s="294"/>
      <c r="C791" s="294"/>
      <c r="D791" s="295"/>
      <c r="E791" s="294"/>
      <c r="F791" s="294"/>
    </row>
    <row r="792" spans="1:6" s="289" customFormat="1">
      <c r="A792" s="293"/>
      <c r="B792" s="294"/>
      <c r="C792" s="294"/>
      <c r="D792" s="295"/>
      <c r="E792" s="294"/>
      <c r="F792" s="294"/>
    </row>
    <row r="793" spans="1:6" s="289" customFormat="1">
      <c r="A793" s="293"/>
      <c r="B793" s="294"/>
      <c r="C793" s="294"/>
      <c r="D793" s="295"/>
      <c r="E793" s="294"/>
      <c r="F793" s="294"/>
    </row>
    <row r="794" spans="1:6" s="289" customFormat="1">
      <c r="A794" s="293"/>
      <c r="B794" s="294"/>
      <c r="C794" s="294"/>
      <c r="D794" s="295"/>
      <c r="E794" s="294"/>
      <c r="F794" s="294"/>
    </row>
    <row r="795" spans="1:6" s="289" customFormat="1">
      <c r="A795" s="293"/>
      <c r="B795" s="294"/>
      <c r="C795" s="294"/>
      <c r="D795" s="295"/>
      <c r="E795" s="294"/>
      <c r="F795" s="294"/>
    </row>
    <row r="796" spans="1:6" s="289" customFormat="1">
      <c r="A796" s="293"/>
      <c r="B796" s="294"/>
      <c r="C796" s="294"/>
      <c r="D796" s="295"/>
      <c r="E796" s="294"/>
      <c r="F796" s="294"/>
    </row>
    <row r="797" spans="1:6" s="289" customFormat="1">
      <c r="A797" s="293"/>
      <c r="B797" s="294"/>
      <c r="C797" s="294"/>
      <c r="D797" s="295"/>
      <c r="E797" s="294"/>
      <c r="F797" s="294"/>
    </row>
    <row r="798" spans="1:6" s="289" customFormat="1">
      <c r="A798" s="293"/>
      <c r="B798" s="294"/>
      <c r="C798" s="294"/>
      <c r="D798" s="295"/>
      <c r="E798" s="294"/>
      <c r="F798" s="294"/>
    </row>
    <row r="799" spans="1:6" s="289" customFormat="1">
      <c r="A799" s="293"/>
      <c r="B799" s="294"/>
      <c r="C799" s="294"/>
      <c r="D799" s="295"/>
      <c r="E799" s="294"/>
      <c r="F799" s="294"/>
    </row>
    <row r="800" spans="1:6" s="289" customFormat="1">
      <c r="A800" s="293"/>
      <c r="B800" s="294"/>
      <c r="C800" s="294"/>
      <c r="D800" s="295"/>
      <c r="E800" s="294"/>
      <c r="F800" s="294"/>
    </row>
    <row r="801" spans="1:6" s="289" customFormat="1">
      <c r="A801" s="293"/>
      <c r="B801" s="294"/>
      <c r="C801" s="294"/>
      <c r="D801" s="295"/>
      <c r="E801" s="294"/>
      <c r="F801" s="294"/>
    </row>
    <row r="802" spans="1:6" s="289" customFormat="1">
      <c r="A802" s="293"/>
      <c r="B802" s="294"/>
      <c r="C802" s="294"/>
      <c r="D802" s="295"/>
      <c r="E802" s="294"/>
      <c r="F802" s="294"/>
    </row>
    <row r="803" spans="1:6" s="289" customFormat="1">
      <c r="A803" s="293"/>
      <c r="B803" s="294"/>
      <c r="C803" s="294"/>
      <c r="D803" s="295"/>
      <c r="E803" s="294"/>
      <c r="F803" s="294"/>
    </row>
    <row r="804" spans="1:6" s="289" customFormat="1">
      <c r="A804" s="293"/>
      <c r="B804" s="294"/>
      <c r="C804" s="294"/>
      <c r="D804" s="295"/>
      <c r="E804" s="294"/>
      <c r="F804" s="294"/>
    </row>
    <row r="805" spans="1:6" s="289" customFormat="1">
      <c r="A805" s="293"/>
      <c r="B805" s="294"/>
      <c r="C805" s="294"/>
      <c r="D805" s="295"/>
      <c r="E805" s="294"/>
      <c r="F805" s="294"/>
    </row>
    <row r="806" spans="1:6" s="289" customFormat="1">
      <c r="A806" s="293"/>
      <c r="B806" s="294"/>
      <c r="C806" s="294"/>
      <c r="D806" s="295"/>
      <c r="E806" s="294"/>
      <c r="F806" s="294"/>
    </row>
    <row r="807" spans="1:6" s="289" customFormat="1">
      <c r="A807" s="293"/>
      <c r="B807" s="294"/>
      <c r="C807" s="294"/>
      <c r="D807" s="295"/>
      <c r="E807" s="294"/>
      <c r="F807" s="294"/>
    </row>
    <row r="808" spans="1:6" s="289" customFormat="1">
      <c r="A808" s="293"/>
      <c r="B808" s="294"/>
      <c r="C808" s="294"/>
      <c r="D808" s="295"/>
      <c r="E808" s="294"/>
      <c r="F808" s="294"/>
    </row>
    <row r="809" spans="1:6" s="289" customFormat="1">
      <c r="A809" s="293"/>
      <c r="B809" s="294"/>
      <c r="C809" s="294"/>
      <c r="D809" s="295"/>
      <c r="E809" s="294"/>
      <c r="F809" s="294"/>
    </row>
    <row r="810" spans="1:6" s="289" customFormat="1">
      <c r="A810" s="293"/>
      <c r="B810" s="294"/>
      <c r="C810" s="294"/>
      <c r="D810" s="295"/>
      <c r="E810" s="294"/>
      <c r="F810" s="294"/>
    </row>
    <row r="811" spans="1:6" s="289" customFormat="1">
      <c r="A811" s="293"/>
      <c r="B811" s="294"/>
      <c r="C811" s="294"/>
      <c r="D811" s="295"/>
      <c r="E811" s="294"/>
      <c r="F811" s="294"/>
    </row>
    <row r="812" spans="1:6" s="289" customFormat="1">
      <c r="A812" s="293"/>
      <c r="B812" s="294"/>
      <c r="C812" s="294"/>
      <c r="D812" s="295"/>
      <c r="E812" s="294"/>
      <c r="F812" s="294"/>
    </row>
    <row r="813" spans="1:6" s="289" customFormat="1">
      <c r="A813" s="293"/>
      <c r="B813" s="294"/>
      <c r="C813" s="294"/>
      <c r="D813" s="295"/>
      <c r="E813" s="294"/>
      <c r="F813" s="294"/>
    </row>
    <row r="814" spans="1:6" s="289" customFormat="1">
      <c r="A814" s="293"/>
      <c r="B814" s="294"/>
      <c r="C814" s="294"/>
      <c r="D814" s="295"/>
      <c r="E814" s="294"/>
      <c r="F814" s="294"/>
    </row>
    <row r="815" spans="1:6" s="289" customFormat="1">
      <c r="A815" s="293"/>
      <c r="B815" s="294"/>
      <c r="C815" s="294"/>
      <c r="D815" s="295"/>
      <c r="E815" s="294"/>
      <c r="F815" s="294"/>
    </row>
    <row r="816" spans="1:6" s="289" customFormat="1">
      <c r="A816" s="293"/>
      <c r="B816" s="294"/>
      <c r="C816" s="294"/>
      <c r="D816" s="295"/>
      <c r="E816" s="294"/>
      <c r="F816" s="294"/>
    </row>
    <row r="817" spans="1:6" s="289" customFormat="1" ht="34.9" customHeight="1">
      <c r="A817" s="293"/>
      <c r="B817" s="294"/>
      <c r="C817" s="294"/>
      <c r="D817" s="295"/>
      <c r="E817" s="294"/>
      <c r="F817" s="294"/>
    </row>
    <row r="818" spans="1:6" s="289" customFormat="1" ht="34.9" customHeight="1">
      <c r="A818" s="293"/>
      <c r="B818" s="294"/>
      <c r="C818" s="294"/>
      <c r="D818" s="295"/>
      <c r="E818" s="294"/>
      <c r="F818" s="294"/>
    </row>
    <row r="819" spans="1:6" s="289" customFormat="1" ht="34.9" customHeight="1">
      <c r="A819" s="293"/>
      <c r="B819" s="294"/>
      <c r="C819" s="294"/>
      <c r="D819" s="295"/>
      <c r="E819" s="294"/>
      <c r="F819" s="294"/>
    </row>
    <row r="820" spans="1:6" s="289" customFormat="1" ht="34.9" customHeight="1">
      <c r="A820" s="293"/>
      <c r="B820" s="294"/>
      <c r="C820" s="294"/>
      <c r="D820" s="295"/>
      <c r="E820" s="294"/>
      <c r="F820" s="294"/>
    </row>
    <row r="821" spans="1:6" s="289" customFormat="1" ht="34.9" customHeight="1">
      <c r="A821" s="293"/>
      <c r="B821" s="294"/>
      <c r="C821" s="294"/>
      <c r="D821" s="295"/>
      <c r="E821" s="294"/>
      <c r="F821" s="294"/>
    </row>
    <row r="822" spans="1:6" s="289" customFormat="1" ht="34.9" customHeight="1">
      <c r="A822" s="293"/>
      <c r="B822" s="294"/>
      <c r="C822" s="294"/>
      <c r="D822" s="295"/>
      <c r="E822" s="294"/>
      <c r="F822" s="294"/>
    </row>
    <row r="823" spans="1:6" s="289" customFormat="1" ht="34.9" customHeight="1">
      <c r="A823" s="293"/>
      <c r="B823" s="294"/>
      <c r="C823" s="294"/>
      <c r="D823" s="295"/>
      <c r="E823" s="294"/>
      <c r="F823" s="294"/>
    </row>
    <row r="824" spans="1:6" s="289" customFormat="1" ht="34.9" customHeight="1">
      <c r="A824" s="293"/>
      <c r="B824" s="294"/>
      <c r="C824" s="294"/>
      <c r="D824" s="295"/>
      <c r="E824" s="294"/>
      <c r="F824" s="294"/>
    </row>
    <row r="825" spans="1:6" s="289" customFormat="1" ht="34.9" customHeight="1">
      <c r="A825" s="293"/>
      <c r="B825" s="294"/>
      <c r="C825" s="294"/>
      <c r="D825" s="295"/>
      <c r="E825" s="294"/>
      <c r="F825" s="294"/>
    </row>
    <row r="826" spans="1:6" s="289" customFormat="1" ht="34.9" customHeight="1">
      <c r="A826" s="293"/>
      <c r="B826" s="294"/>
      <c r="C826" s="294"/>
      <c r="D826" s="295"/>
      <c r="E826" s="294"/>
      <c r="F826" s="294"/>
    </row>
    <row r="827" spans="1:6" s="289" customFormat="1" ht="34.9" customHeight="1">
      <c r="A827" s="293"/>
      <c r="B827" s="294"/>
      <c r="C827" s="294"/>
      <c r="D827" s="295"/>
      <c r="E827" s="294"/>
      <c r="F827" s="294"/>
    </row>
    <row r="828" spans="1:6" s="289" customFormat="1" ht="34.9" customHeight="1">
      <c r="A828" s="293"/>
      <c r="B828" s="294"/>
      <c r="C828" s="294"/>
      <c r="D828" s="295"/>
      <c r="E828" s="294"/>
      <c r="F828" s="294"/>
    </row>
    <row r="829" spans="1:6" s="289" customFormat="1" ht="34.9" customHeight="1">
      <c r="A829" s="293"/>
      <c r="B829" s="294"/>
      <c r="C829" s="294"/>
      <c r="D829" s="295"/>
      <c r="E829" s="294"/>
      <c r="F829" s="294"/>
    </row>
    <row r="830" spans="1:6" s="289" customFormat="1" ht="34.9" customHeight="1">
      <c r="A830" s="293"/>
      <c r="B830" s="294"/>
      <c r="C830" s="294"/>
      <c r="D830" s="295"/>
      <c r="E830" s="294"/>
      <c r="F830" s="294"/>
    </row>
    <row r="831" spans="1:6" s="289" customFormat="1" ht="34.9" customHeight="1">
      <c r="A831" s="293"/>
      <c r="B831" s="294"/>
      <c r="C831" s="294"/>
      <c r="D831" s="295"/>
      <c r="E831" s="294"/>
      <c r="F831" s="294"/>
    </row>
    <row r="832" spans="1:6" s="289" customFormat="1" ht="34.9" customHeight="1">
      <c r="A832" s="293"/>
      <c r="B832" s="294"/>
      <c r="C832" s="294"/>
      <c r="D832" s="295"/>
      <c r="E832" s="294"/>
      <c r="F832" s="294"/>
    </row>
    <row r="833" spans="1:6" s="289" customFormat="1" ht="34.9" customHeight="1">
      <c r="A833" s="293"/>
      <c r="B833" s="294"/>
      <c r="C833" s="294"/>
      <c r="D833" s="295"/>
      <c r="E833" s="294"/>
      <c r="F833" s="294"/>
    </row>
    <row r="834" spans="1:6" s="289" customFormat="1" ht="34.9" customHeight="1">
      <c r="A834" s="293"/>
      <c r="B834" s="294"/>
      <c r="C834" s="294"/>
      <c r="D834" s="295"/>
      <c r="E834" s="294"/>
      <c r="F834" s="294"/>
    </row>
    <row r="835" spans="1:6" s="289" customFormat="1" ht="34.9" customHeight="1">
      <c r="A835" s="293"/>
      <c r="B835" s="294"/>
      <c r="C835" s="294"/>
      <c r="D835" s="295"/>
      <c r="E835" s="294"/>
      <c r="F835" s="294"/>
    </row>
    <row r="836" spans="1:6" s="289" customFormat="1" ht="34.9" customHeight="1">
      <c r="A836" s="293"/>
      <c r="B836" s="294"/>
      <c r="C836" s="294"/>
      <c r="D836" s="295"/>
      <c r="E836" s="294"/>
      <c r="F836" s="294"/>
    </row>
    <row r="837" spans="1:6" s="289" customFormat="1" ht="34.9" customHeight="1">
      <c r="A837" s="293"/>
      <c r="B837" s="294"/>
      <c r="C837" s="294"/>
      <c r="D837" s="295"/>
      <c r="E837" s="294"/>
      <c r="F837" s="294"/>
    </row>
    <row r="838" spans="1:6" s="289" customFormat="1" ht="34.9" customHeight="1">
      <c r="A838" s="293"/>
      <c r="B838" s="294"/>
      <c r="C838" s="294"/>
      <c r="D838" s="295"/>
      <c r="E838" s="294"/>
      <c r="F838" s="294"/>
    </row>
    <row r="839" spans="1:6" s="289" customFormat="1" ht="34.9" customHeight="1">
      <c r="A839" s="293"/>
      <c r="B839" s="294"/>
      <c r="C839" s="294"/>
      <c r="D839" s="295"/>
      <c r="E839" s="294"/>
      <c r="F839" s="294"/>
    </row>
    <row r="840" spans="1:6" s="289" customFormat="1" ht="34.9" customHeight="1">
      <c r="A840" s="293"/>
      <c r="B840" s="294"/>
      <c r="C840" s="294"/>
      <c r="D840" s="295"/>
      <c r="E840" s="294"/>
      <c r="F840" s="294"/>
    </row>
    <row r="841" spans="1:6" s="289" customFormat="1" ht="34.9" customHeight="1">
      <c r="A841" s="293"/>
      <c r="B841" s="294"/>
      <c r="C841" s="294"/>
      <c r="D841" s="295"/>
      <c r="E841" s="294"/>
      <c r="F841" s="294"/>
    </row>
    <row r="842" spans="1:6" s="289" customFormat="1" ht="34.9" customHeight="1">
      <c r="A842" s="293"/>
      <c r="B842" s="294"/>
      <c r="C842" s="294"/>
      <c r="D842" s="295"/>
      <c r="E842" s="294"/>
      <c r="F842" s="294"/>
    </row>
    <row r="843" spans="1:6" s="289" customFormat="1" ht="34.9" customHeight="1">
      <c r="A843" s="293"/>
      <c r="B843" s="294"/>
      <c r="C843" s="294"/>
      <c r="D843" s="295"/>
      <c r="E843" s="294"/>
      <c r="F843" s="294"/>
    </row>
    <row r="844" spans="1:6" s="289" customFormat="1" ht="34.9" customHeight="1">
      <c r="A844" s="293"/>
      <c r="B844" s="294"/>
      <c r="C844" s="294"/>
      <c r="D844" s="295"/>
      <c r="E844" s="294"/>
      <c r="F844" s="294"/>
    </row>
    <row r="845" spans="1:6" s="289" customFormat="1" ht="34.9" customHeight="1">
      <c r="A845" s="293"/>
      <c r="B845" s="294"/>
      <c r="C845" s="294"/>
      <c r="D845" s="295"/>
      <c r="E845" s="294"/>
      <c r="F845" s="294"/>
    </row>
    <row r="846" spans="1:6" s="289" customFormat="1" ht="34.9" customHeight="1">
      <c r="A846" s="293"/>
      <c r="B846" s="294"/>
      <c r="C846" s="294"/>
      <c r="D846" s="295"/>
      <c r="E846" s="294"/>
      <c r="F846" s="294"/>
    </row>
    <row r="847" spans="1:6" s="289" customFormat="1" ht="34.9" customHeight="1">
      <c r="A847" s="293"/>
      <c r="B847" s="294"/>
      <c r="C847" s="294"/>
      <c r="D847" s="295"/>
      <c r="E847" s="294"/>
      <c r="F847" s="294"/>
    </row>
    <row r="848" spans="1:6" s="289" customFormat="1" ht="34.9" customHeight="1">
      <c r="A848" s="293"/>
      <c r="B848" s="294"/>
      <c r="C848" s="294"/>
      <c r="D848" s="295"/>
      <c r="E848" s="294"/>
      <c r="F848" s="294"/>
    </row>
    <row r="849" spans="1:6" s="289" customFormat="1" ht="34.9" customHeight="1">
      <c r="A849" s="293"/>
      <c r="B849" s="294"/>
      <c r="C849" s="294"/>
      <c r="D849" s="295"/>
      <c r="E849" s="294"/>
      <c r="F849" s="294"/>
    </row>
    <row r="850" spans="1:6" s="289" customFormat="1" ht="34.9" customHeight="1">
      <c r="A850" s="293"/>
      <c r="B850" s="294"/>
      <c r="C850" s="294"/>
      <c r="D850" s="295"/>
      <c r="E850" s="294"/>
      <c r="F850" s="294"/>
    </row>
    <row r="851" spans="1:6" s="289" customFormat="1" ht="34.9" customHeight="1">
      <c r="A851" s="293"/>
      <c r="B851" s="294"/>
      <c r="C851" s="294"/>
      <c r="D851" s="295"/>
      <c r="E851" s="294"/>
      <c r="F851" s="294"/>
    </row>
    <row r="852" spans="1:6" s="289" customFormat="1" ht="34.9" customHeight="1">
      <c r="A852" s="293"/>
      <c r="B852" s="294"/>
      <c r="C852" s="294"/>
      <c r="D852" s="295"/>
      <c r="E852" s="294"/>
      <c r="F852" s="294"/>
    </row>
    <row r="853" spans="1:6" s="289" customFormat="1" ht="34.9" customHeight="1">
      <c r="A853" s="293"/>
      <c r="B853" s="294"/>
      <c r="C853" s="294"/>
      <c r="D853" s="295"/>
      <c r="E853" s="294"/>
      <c r="F853" s="294"/>
    </row>
    <row r="854" spans="1:6" s="289" customFormat="1" ht="34.9" customHeight="1">
      <c r="A854" s="293"/>
      <c r="B854" s="294"/>
      <c r="C854" s="294"/>
      <c r="D854" s="295"/>
      <c r="E854" s="294"/>
      <c r="F854" s="294"/>
    </row>
    <row r="855" spans="1:6" s="289" customFormat="1" ht="34.9" customHeight="1">
      <c r="A855" s="293"/>
      <c r="B855" s="294"/>
      <c r="C855" s="294"/>
      <c r="D855" s="295"/>
      <c r="E855" s="294"/>
      <c r="F855" s="294"/>
    </row>
    <row r="856" spans="1:6" s="289" customFormat="1" ht="34.9" customHeight="1">
      <c r="A856" s="293"/>
      <c r="B856" s="294"/>
      <c r="C856" s="294"/>
      <c r="D856" s="295"/>
      <c r="E856" s="294"/>
      <c r="F856" s="294"/>
    </row>
    <row r="857" spans="1:6" s="289" customFormat="1" ht="34.9" customHeight="1">
      <c r="A857" s="293"/>
      <c r="B857" s="294"/>
      <c r="C857" s="294"/>
      <c r="D857" s="295"/>
      <c r="E857" s="294"/>
      <c r="F857" s="294"/>
    </row>
    <row r="858" spans="1:6" s="289" customFormat="1" ht="34.9" customHeight="1">
      <c r="A858" s="293"/>
      <c r="B858" s="294"/>
      <c r="C858" s="294"/>
      <c r="D858" s="295"/>
      <c r="E858" s="294"/>
      <c r="F858" s="294"/>
    </row>
    <row r="859" spans="1:6" s="289" customFormat="1" ht="34.9" customHeight="1">
      <c r="A859" s="293"/>
      <c r="B859" s="294"/>
      <c r="C859" s="294"/>
      <c r="D859" s="295"/>
      <c r="E859" s="294"/>
      <c r="F859" s="294"/>
    </row>
    <row r="860" spans="1:6" s="289" customFormat="1" ht="34.9" customHeight="1">
      <c r="A860" s="293"/>
      <c r="B860" s="294"/>
      <c r="C860" s="294"/>
      <c r="D860" s="295"/>
      <c r="E860" s="294"/>
      <c r="F860" s="294"/>
    </row>
    <row r="861" spans="1:6" s="289" customFormat="1" ht="34.9" customHeight="1">
      <c r="A861" s="293"/>
      <c r="B861" s="294"/>
      <c r="C861" s="294"/>
      <c r="D861" s="295"/>
      <c r="E861" s="294"/>
      <c r="F861" s="294"/>
    </row>
    <row r="862" spans="1:6" s="289" customFormat="1" ht="34.9" customHeight="1">
      <c r="A862" s="293"/>
      <c r="B862" s="294"/>
      <c r="C862" s="294"/>
      <c r="D862" s="295"/>
      <c r="E862" s="294"/>
      <c r="F862" s="294"/>
    </row>
    <row r="863" spans="1:6" s="289" customFormat="1" ht="34.9" customHeight="1">
      <c r="A863" s="293"/>
      <c r="B863" s="294"/>
      <c r="C863" s="294"/>
      <c r="D863" s="295"/>
      <c r="E863" s="294"/>
      <c r="F863" s="294"/>
    </row>
    <row r="864" spans="1:6" s="289" customFormat="1" ht="34.9" customHeight="1">
      <c r="A864" s="293"/>
      <c r="B864" s="294"/>
      <c r="C864" s="294"/>
      <c r="D864" s="295"/>
      <c r="E864" s="294"/>
      <c r="F864" s="294"/>
    </row>
    <row r="865" spans="1:6" s="289" customFormat="1" ht="34.9" customHeight="1">
      <c r="A865" s="293"/>
      <c r="B865" s="294"/>
      <c r="C865" s="294"/>
      <c r="D865" s="295"/>
      <c r="E865" s="294"/>
      <c r="F865" s="294"/>
    </row>
    <row r="866" spans="1:6" s="289" customFormat="1" ht="34.9" customHeight="1">
      <c r="A866" s="293"/>
      <c r="B866" s="294"/>
      <c r="C866" s="294"/>
      <c r="D866" s="295"/>
      <c r="E866" s="294"/>
      <c r="F866" s="294"/>
    </row>
    <row r="867" spans="1:6" s="289" customFormat="1" ht="34.9" customHeight="1">
      <c r="A867" s="293"/>
      <c r="B867" s="294"/>
      <c r="C867" s="294"/>
      <c r="D867" s="295"/>
      <c r="E867" s="294"/>
      <c r="F867" s="294"/>
    </row>
    <row r="868" spans="1:6" s="289" customFormat="1" ht="34.9" customHeight="1">
      <c r="A868" s="293"/>
      <c r="B868" s="294"/>
      <c r="C868" s="294"/>
      <c r="D868" s="295"/>
      <c r="E868" s="294"/>
      <c r="F868" s="294"/>
    </row>
    <row r="869" spans="1:6" s="289" customFormat="1" ht="34.9" customHeight="1">
      <c r="A869" s="293"/>
      <c r="B869" s="294"/>
      <c r="C869" s="294"/>
      <c r="D869" s="295"/>
      <c r="E869" s="294"/>
      <c r="F869" s="294"/>
    </row>
    <row r="870" spans="1:6" s="289" customFormat="1" ht="34.9" customHeight="1">
      <c r="A870" s="293"/>
      <c r="B870" s="294"/>
      <c r="C870" s="294"/>
      <c r="D870" s="295"/>
      <c r="E870" s="294"/>
      <c r="F870" s="294"/>
    </row>
    <row r="871" spans="1:6" s="289" customFormat="1" ht="34.9" customHeight="1">
      <c r="A871" s="293"/>
      <c r="B871" s="294"/>
      <c r="C871" s="294"/>
      <c r="D871" s="295"/>
      <c r="E871" s="294"/>
      <c r="F871" s="294"/>
    </row>
    <row r="872" spans="1:6" s="289" customFormat="1" ht="34.9" customHeight="1">
      <c r="A872" s="293"/>
      <c r="B872" s="294"/>
      <c r="C872" s="294"/>
      <c r="D872" s="295"/>
      <c r="E872" s="294"/>
      <c r="F872" s="294"/>
    </row>
    <row r="873" spans="1:6" s="289" customFormat="1" ht="34.9" customHeight="1">
      <c r="A873" s="293"/>
      <c r="B873" s="294"/>
      <c r="C873" s="294"/>
      <c r="D873" s="295"/>
      <c r="E873" s="294"/>
      <c r="F873" s="294"/>
    </row>
    <row r="874" spans="1:6" s="289" customFormat="1" ht="34.9" customHeight="1">
      <c r="A874" s="293"/>
      <c r="B874" s="294"/>
      <c r="C874" s="294"/>
      <c r="D874" s="295"/>
      <c r="E874" s="294"/>
      <c r="F874" s="294"/>
    </row>
    <row r="875" spans="1:6" s="289" customFormat="1" ht="34.9" customHeight="1">
      <c r="A875" s="293"/>
      <c r="B875" s="294"/>
      <c r="C875" s="294"/>
      <c r="D875" s="295"/>
      <c r="E875" s="294"/>
      <c r="F875" s="294"/>
    </row>
    <row r="876" spans="1:6" s="289" customFormat="1" ht="34.9" customHeight="1">
      <c r="A876" s="293"/>
      <c r="B876" s="294"/>
      <c r="C876" s="294"/>
      <c r="D876" s="295"/>
      <c r="E876" s="294"/>
      <c r="F876" s="294"/>
    </row>
    <row r="877" spans="1:6" s="289" customFormat="1" ht="34.9" customHeight="1">
      <c r="A877" s="293"/>
      <c r="B877" s="294"/>
      <c r="C877" s="294"/>
      <c r="D877" s="295"/>
      <c r="E877" s="294"/>
      <c r="F877" s="294"/>
    </row>
    <row r="878" spans="1:6" s="289" customFormat="1" ht="34.9" customHeight="1">
      <c r="A878" s="293"/>
      <c r="B878" s="294"/>
      <c r="C878" s="294"/>
      <c r="D878" s="295"/>
      <c r="E878" s="294"/>
      <c r="F878" s="294"/>
    </row>
    <row r="879" spans="1:6" s="289" customFormat="1" ht="34.9" customHeight="1">
      <c r="A879" s="293"/>
      <c r="B879" s="294"/>
      <c r="C879" s="294"/>
      <c r="D879" s="295"/>
      <c r="E879" s="294"/>
      <c r="F879" s="294"/>
    </row>
    <row r="880" spans="1:6" s="289" customFormat="1" ht="34.9" customHeight="1">
      <c r="A880" s="293"/>
      <c r="B880" s="294"/>
      <c r="C880" s="294"/>
      <c r="D880" s="295"/>
      <c r="E880" s="294"/>
      <c r="F880" s="294"/>
    </row>
    <row r="881" spans="1:6" s="289" customFormat="1" ht="34.9" customHeight="1">
      <c r="A881" s="293"/>
      <c r="B881" s="294"/>
      <c r="C881" s="294"/>
      <c r="D881" s="295"/>
      <c r="E881" s="294"/>
      <c r="F881" s="294"/>
    </row>
    <row r="882" spans="1:6" s="289" customFormat="1" ht="34.9" customHeight="1">
      <c r="A882" s="293"/>
      <c r="B882" s="294"/>
      <c r="C882" s="294"/>
      <c r="D882" s="295"/>
      <c r="E882" s="294"/>
      <c r="F882" s="294"/>
    </row>
    <row r="883" spans="1:6" s="289" customFormat="1" ht="34.9" customHeight="1">
      <c r="A883" s="293"/>
      <c r="B883" s="294"/>
      <c r="C883" s="294"/>
      <c r="D883" s="295"/>
      <c r="E883" s="294"/>
      <c r="F883" s="294"/>
    </row>
    <row r="884" spans="1:6" s="289" customFormat="1" ht="34.9" customHeight="1">
      <c r="A884" s="293"/>
      <c r="B884" s="294"/>
      <c r="C884" s="294"/>
      <c r="D884" s="295"/>
      <c r="E884" s="294"/>
      <c r="F884" s="294"/>
    </row>
    <row r="885" spans="1:6" s="289" customFormat="1" ht="34.9" customHeight="1">
      <c r="A885" s="293"/>
      <c r="B885" s="294"/>
      <c r="C885" s="294"/>
      <c r="D885" s="295"/>
      <c r="E885" s="294"/>
      <c r="F885" s="294"/>
    </row>
    <row r="886" spans="1:6" s="289" customFormat="1" ht="34.9" customHeight="1">
      <c r="A886" s="293"/>
      <c r="B886" s="294"/>
      <c r="C886" s="294"/>
      <c r="D886" s="295"/>
      <c r="E886" s="294"/>
      <c r="F886" s="294"/>
    </row>
    <row r="887" spans="1:6" s="289" customFormat="1" ht="34.9" customHeight="1">
      <c r="A887" s="293"/>
      <c r="B887" s="294"/>
      <c r="C887" s="294"/>
      <c r="D887" s="295"/>
      <c r="E887" s="294"/>
      <c r="F887" s="294"/>
    </row>
    <row r="888" spans="1:6" s="289" customFormat="1" ht="34.9" customHeight="1">
      <c r="A888" s="293"/>
      <c r="B888" s="294"/>
      <c r="C888" s="294"/>
      <c r="D888" s="295"/>
      <c r="E888" s="294"/>
      <c r="F888" s="294"/>
    </row>
    <row r="889" spans="1:6" s="289" customFormat="1" ht="34.9" customHeight="1">
      <c r="A889" s="293"/>
      <c r="B889" s="294"/>
      <c r="C889" s="294"/>
      <c r="D889" s="295"/>
      <c r="E889" s="294"/>
      <c r="F889" s="294"/>
    </row>
    <row r="890" spans="1:6" s="289" customFormat="1" ht="34.9" customHeight="1">
      <c r="A890" s="293"/>
      <c r="B890" s="294"/>
      <c r="C890" s="294"/>
      <c r="D890" s="295"/>
      <c r="E890" s="294"/>
      <c r="F890" s="294"/>
    </row>
    <row r="891" spans="1:6" s="289" customFormat="1" ht="34.9" customHeight="1">
      <c r="A891" s="293"/>
      <c r="B891" s="294"/>
      <c r="C891" s="294"/>
      <c r="D891" s="295"/>
      <c r="E891" s="294"/>
      <c r="F891" s="294"/>
    </row>
    <row r="892" spans="1:6" s="289" customFormat="1" ht="34.9" customHeight="1">
      <c r="A892" s="293"/>
      <c r="B892" s="294"/>
      <c r="C892" s="294"/>
      <c r="D892" s="295"/>
      <c r="E892" s="294"/>
      <c r="F892" s="294"/>
    </row>
    <row r="893" spans="1:6" s="289" customFormat="1" ht="34.9" customHeight="1">
      <c r="A893" s="293"/>
      <c r="B893" s="294"/>
      <c r="C893" s="294"/>
      <c r="D893" s="295"/>
      <c r="E893" s="294"/>
      <c r="F893" s="294"/>
    </row>
    <row r="894" spans="1:6" s="289" customFormat="1" ht="34.9" customHeight="1">
      <c r="A894" s="293"/>
      <c r="B894" s="294"/>
      <c r="C894" s="294"/>
      <c r="D894" s="295"/>
      <c r="E894" s="294"/>
      <c r="F894" s="294"/>
    </row>
    <row r="895" spans="1:6" s="289" customFormat="1" ht="34.9" customHeight="1">
      <c r="A895" s="293"/>
      <c r="B895" s="294"/>
      <c r="C895" s="294"/>
      <c r="D895" s="295"/>
      <c r="E895" s="294"/>
      <c r="F895" s="294"/>
    </row>
    <row r="896" spans="1:6" s="289" customFormat="1" ht="34.9" customHeight="1">
      <c r="A896" s="293"/>
      <c r="B896" s="294"/>
      <c r="C896" s="294"/>
      <c r="D896" s="295"/>
      <c r="E896" s="294"/>
      <c r="F896" s="294"/>
    </row>
    <row r="897" spans="1:6" s="289" customFormat="1" ht="34.9" customHeight="1">
      <c r="A897" s="293"/>
      <c r="B897" s="294"/>
      <c r="C897" s="294"/>
      <c r="D897" s="295"/>
      <c r="E897" s="294"/>
      <c r="F897" s="294"/>
    </row>
    <row r="898" spans="1:6" s="289" customFormat="1" ht="34.9" customHeight="1">
      <c r="A898" s="293"/>
      <c r="B898" s="294"/>
      <c r="C898" s="294"/>
      <c r="D898" s="295"/>
      <c r="E898" s="294"/>
      <c r="F898" s="294"/>
    </row>
    <row r="899" spans="1:6" s="289" customFormat="1" ht="34.9" customHeight="1">
      <c r="A899" s="293"/>
      <c r="B899" s="294"/>
      <c r="C899" s="294"/>
      <c r="D899" s="295"/>
      <c r="E899" s="294"/>
      <c r="F899" s="294"/>
    </row>
    <row r="900" spans="1:6" s="289" customFormat="1" ht="34.9" customHeight="1">
      <c r="A900" s="293"/>
      <c r="B900" s="294"/>
      <c r="C900" s="294"/>
      <c r="D900" s="295"/>
      <c r="E900" s="294"/>
      <c r="F900" s="294"/>
    </row>
    <row r="901" spans="1:6" s="289" customFormat="1" ht="34.9" customHeight="1">
      <c r="A901" s="293"/>
      <c r="B901" s="294"/>
      <c r="C901" s="294"/>
      <c r="D901" s="295"/>
      <c r="E901" s="294"/>
      <c r="F901" s="294"/>
    </row>
    <row r="902" spans="1:6" s="289" customFormat="1" ht="34.9" customHeight="1">
      <c r="A902" s="293"/>
      <c r="B902" s="294"/>
      <c r="C902" s="294"/>
      <c r="D902" s="295"/>
      <c r="E902" s="294"/>
      <c r="F902" s="294"/>
    </row>
    <row r="903" spans="1:6" s="289" customFormat="1" ht="34.9" customHeight="1">
      <c r="A903" s="293"/>
      <c r="B903" s="294"/>
      <c r="C903" s="294"/>
      <c r="D903" s="295"/>
      <c r="E903" s="294"/>
      <c r="F903" s="294"/>
    </row>
    <row r="904" spans="1:6" s="289" customFormat="1" ht="34.9" customHeight="1">
      <c r="A904" s="293"/>
      <c r="B904" s="294"/>
      <c r="C904" s="294"/>
      <c r="D904" s="295"/>
      <c r="E904" s="294"/>
      <c r="F904" s="294"/>
    </row>
    <row r="905" spans="1:6" s="289" customFormat="1" ht="34.9" customHeight="1">
      <c r="A905" s="293"/>
      <c r="B905" s="294"/>
      <c r="C905" s="294"/>
      <c r="D905" s="295"/>
      <c r="E905" s="294"/>
      <c r="F905" s="294"/>
    </row>
    <row r="906" spans="1:6" s="289" customFormat="1" ht="34.9" customHeight="1">
      <c r="A906" s="293"/>
      <c r="B906" s="294"/>
      <c r="C906" s="294"/>
      <c r="D906" s="295"/>
      <c r="E906" s="294"/>
      <c r="F906" s="294"/>
    </row>
    <row r="907" spans="1:6" s="289" customFormat="1" ht="34.9" customHeight="1">
      <c r="A907" s="293"/>
      <c r="B907" s="294"/>
      <c r="C907" s="294"/>
      <c r="D907" s="295"/>
      <c r="E907" s="294"/>
      <c r="F907" s="294"/>
    </row>
    <row r="908" spans="1:6" s="289" customFormat="1" ht="34.9" customHeight="1">
      <c r="A908" s="293"/>
      <c r="B908" s="294"/>
      <c r="C908" s="294"/>
      <c r="D908" s="295"/>
      <c r="E908" s="294"/>
      <c r="F908" s="294"/>
    </row>
    <row r="909" spans="1:6" s="289" customFormat="1" ht="34.9" customHeight="1">
      <c r="A909" s="293"/>
      <c r="B909" s="294"/>
      <c r="C909" s="294"/>
      <c r="D909" s="295"/>
      <c r="E909" s="294"/>
      <c r="F909" s="294"/>
    </row>
    <row r="910" spans="1:6" s="289" customFormat="1" ht="34.9" customHeight="1">
      <c r="A910" s="293"/>
      <c r="B910" s="294"/>
      <c r="C910" s="294"/>
      <c r="D910" s="295"/>
      <c r="E910" s="294"/>
      <c r="F910" s="294"/>
    </row>
    <row r="911" spans="1:6" s="289" customFormat="1" ht="34.9" customHeight="1">
      <c r="A911" s="293"/>
      <c r="B911" s="294"/>
      <c r="C911" s="294"/>
      <c r="D911" s="295"/>
      <c r="E911" s="294"/>
      <c r="F911" s="294"/>
    </row>
    <row r="912" spans="1:6" s="289" customFormat="1" ht="34.9" customHeight="1">
      <c r="A912" s="293"/>
      <c r="B912" s="294"/>
      <c r="C912" s="294"/>
      <c r="D912" s="295"/>
      <c r="E912" s="294"/>
      <c r="F912" s="294"/>
    </row>
    <row r="913" spans="1:6" s="289" customFormat="1" ht="34.9" customHeight="1">
      <c r="A913" s="293"/>
      <c r="B913" s="294"/>
      <c r="C913" s="294"/>
      <c r="D913" s="295"/>
      <c r="E913" s="294"/>
      <c r="F913" s="294"/>
    </row>
    <row r="914" spans="1:6" s="289" customFormat="1" ht="34.9" customHeight="1">
      <c r="A914" s="293"/>
      <c r="B914" s="294"/>
      <c r="C914" s="294"/>
      <c r="D914" s="295"/>
      <c r="E914" s="294"/>
      <c r="F914" s="294"/>
    </row>
    <row r="915" spans="1:6" s="289" customFormat="1" ht="34.9" customHeight="1">
      <c r="A915" s="293"/>
      <c r="B915" s="294"/>
      <c r="C915" s="294"/>
      <c r="D915" s="295"/>
      <c r="E915" s="294"/>
      <c r="F915" s="294"/>
    </row>
    <row r="916" spans="1:6" s="289" customFormat="1" ht="34.9" customHeight="1">
      <c r="A916" s="293"/>
      <c r="B916" s="294"/>
      <c r="C916" s="294"/>
      <c r="D916" s="295"/>
      <c r="E916" s="294"/>
      <c r="F916" s="294"/>
    </row>
    <row r="917" spans="1:6" s="289" customFormat="1" ht="34.9" customHeight="1">
      <c r="A917" s="293"/>
      <c r="B917" s="294"/>
      <c r="C917" s="294"/>
      <c r="D917" s="295"/>
      <c r="E917" s="294"/>
      <c r="F917" s="294"/>
    </row>
    <row r="918" spans="1:6" s="289" customFormat="1" ht="34.9" customHeight="1">
      <c r="A918" s="293"/>
      <c r="B918" s="294"/>
      <c r="C918" s="294"/>
      <c r="D918" s="295"/>
      <c r="E918" s="294"/>
      <c r="F918" s="294"/>
    </row>
    <row r="919" spans="1:6" s="289" customFormat="1" ht="34.9" customHeight="1">
      <c r="A919" s="293"/>
      <c r="B919" s="294"/>
      <c r="C919" s="294"/>
      <c r="D919" s="295"/>
      <c r="E919" s="294"/>
      <c r="F919" s="294"/>
    </row>
    <row r="920" spans="1:6" s="289" customFormat="1" ht="34.9" customHeight="1">
      <c r="A920" s="293"/>
      <c r="B920" s="294"/>
      <c r="C920" s="294"/>
      <c r="D920" s="295"/>
      <c r="E920" s="294"/>
      <c r="F920" s="294"/>
    </row>
    <row r="921" spans="1:6" s="289" customFormat="1" ht="34.9" customHeight="1">
      <c r="A921" s="293"/>
      <c r="B921" s="294"/>
      <c r="C921" s="294"/>
      <c r="D921" s="295"/>
      <c r="E921" s="294"/>
      <c r="F921" s="294"/>
    </row>
    <row r="922" spans="1:6" s="289" customFormat="1" ht="34.9" customHeight="1">
      <c r="A922" s="293"/>
      <c r="B922" s="294"/>
      <c r="C922" s="294"/>
      <c r="D922" s="295"/>
      <c r="E922" s="294"/>
      <c r="F922" s="294"/>
    </row>
    <row r="923" spans="1:6" s="289" customFormat="1" ht="34.9" customHeight="1">
      <c r="A923" s="293"/>
      <c r="B923" s="294"/>
      <c r="C923" s="294"/>
      <c r="D923" s="295"/>
      <c r="E923" s="294"/>
      <c r="F923" s="294"/>
    </row>
    <row r="924" spans="1:6" s="289" customFormat="1" ht="34.9" customHeight="1">
      <c r="A924" s="293"/>
      <c r="B924" s="294"/>
      <c r="C924" s="294"/>
      <c r="D924" s="295"/>
      <c r="E924" s="294"/>
      <c r="F924" s="294"/>
    </row>
    <row r="925" spans="1:6" s="289" customFormat="1" ht="34.9" customHeight="1">
      <c r="A925" s="293"/>
      <c r="B925" s="294"/>
      <c r="C925" s="294"/>
      <c r="D925" s="295"/>
      <c r="E925" s="294"/>
      <c r="F925" s="294"/>
    </row>
    <row r="926" spans="1:6" s="289" customFormat="1" ht="34.9" customHeight="1">
      <c r="A926" s="293"/>
      <c r="B926" s="294"/>
      <c r="C926" s="294"/>
      <c r="D926" s="295"/>
      <c r="E926" s="294"/>
      <c r="F926" s="294"/>
    </row>
    <row r="927" spans="1:6" s="289" customFormat="1" ht="34.9" customHeight="1">
      <c r="A927" s="293"/>
      <c r="B927" s="294"/>
      <c r="C927" s="294"/>
      <c r="D927" s="295"/>
      <c r="E927" s="294"/>
      <c r="F927" s="294"/>
    </row>
    <row r="928" spans="1:6" s="289" customFormat="1" ht="34.9" customHeight="1">
      <c r="A928" s="293"/>
      <c r="B928" s="294"/>
      <c r="C928" s="294"/>
      <c r="D928" s="295"/>
      <c r="E928" s="294"/>
      <c r="F928" s="294"/>
    </row>
    <row r="929" spans="1:6" s="289" customFormat="1" ht="34.9" customHeight="1">
      <c r="A929" s="293"/>
      <c r="B929" s="294"/>
      <c r="C929" s="294"/>
      <c r="D929" s="295"/>
      <c r="E929" s="294"/>
      <c r="F929" s="294"/>
    </row>
    <row r="930" spans="1:6" s="289" customFormat="1" ht="34.9" customHeight="1">
      <c r="A930" s="293"/>
      <c r="B930" s="294"/>
      <c r="C930" s="294"/>
      <c r="D930" s="295"/>
      <c r="E930" s="294"/>
      <c r="F930" s="294"/>
    </row>
    <row r="931" spans="1:6" s="289" customFormat="1" ht="34.9" customHeight="1">
      <c r="A931" s="293"/>
      <c r="B931" s="294"/>
      <c r="C931" s="294"/>
      <c r="D931" s="295"/>
      <c r="E931" s="294"/>
      <c r="F931" s="294"/>
    </row>
    <row r="932" spans="1:6" s="289" customFormat="1" ht="34.9" customHeight="1">
      <c r="A932" s="293"/>
      <c r="B932" s="294"/>
      <c r="C932" s="294"/>
      <c r="D932" s="295"/>
      <c r="E932" s="294"/>
      <c r="F932" s="294"/>
    </row>
    <row r="933" spans="1:6" s="289" customFormat="1" ht="34.9" customHeight="1">
      <c r="A933" s="293"/>
      <c r="B933" s="294"/>
      <c r="C933" s="294"/>
      <c r="D933" s="295"/>
      <c r="E933" s="294"/>
      <c r="F933" s="294"/>
    </row>
    <row r="934" spans="1:6" s="289" customFormat="1" ht="34.9" customHeight="1">
      <c r="A934" s="293"/>
      <c r="B934" s="294"/>
      <c r="C934" s="294"/>
      <c r="D934" s="295"/>
      <c r="E934" s="294"/>
      <c r="F934" s="294"/>
    </row>
    <row r="935" spans="1:6" s="289" customFormat="1" ht="34.9" customHeight="1">
      <c r="A935" s="293"/>
      <c r="B935" s="294"/>
      <c r="C935" s="294"/>
      <c r="D935" s="295"/>
      <c r="E935" s="294"/>
      <c r="F935" s="294"/>
    </row>
    <row r="936" spans="1:6" s="289" customFormat="1" ht="34.9" customHeight="1">
      <c r="A936" s="293"/>
      <c r="B936" s="294"/>
      <c r="C936" s="294"/>
      <c r="D936" s="295"/>
      <c r="E936" s="294"/>
      <c r="F936" s="294"/>
    </row>
    <row r="937" spans="1:6" s="289" customFormat="1" ht="34.9" customHeight="1">
      <c r="A937" s="293"/>
      <c r="B937" s="294"/>
      <c r="C937" s="294"/>
      <c r="D937" s="295"/>
      <c r="E937" s="294"/>
      <c r="F937" s="294"/>
    </row>
    <row r="938" spans="1:6" s="289" customFormat="1" ht="34.9" customHeight="1">
      <c r="A938" s="293"/>
      <c r="B938" s="294"/>
      <c r="C938" s="294"/>
      <c r="D938" s="295"/>
      <c r="E938" s="294"/>
      <c r="F938" s="294"/>
    </row>
    <row r="939" spans="1:6" s="289" customFormat="1" ht="34.9" customHeight="1">
      <c r="A939" s="293"/>
      <c r="B939" s="294"/>
      <c r="C939" s="294"/>
      <c r="D939" s="295"/>
      <c r="E939" s="294"/>
      <c r="F939" s="294"/>
    </row>
    <row r="940" spans="1:6" s="289" customFormat="1" ht="34.9" customHeight="1">
      <c r="A940" s="293"/>
      <c r="B940" s="294"/>
      <c r="C940" s="294"/>
      <c r="D940" s="295"/>
      <c r="E940" s="294"/>
      <c r="F940" s="294"/>
    </row>
    <row r="941" spans="1:6" s="289" customFormat="1" ht="34.9" customHeight="1">
      <c r="A941" s="293"/>
      <c r="B941" s="294"/>
      <c r="C941" s="294"/>
      <c r="D941" s="295"/>
      <c r="E941" s="294"/>
      <c r="F941" s="294"/>
    </row>
    <row r="942" spans="1:6" s="289" customFormat="1" ht="34.9" customHeight="1">
      <c r="A942" s="293"/>
      <c r="B942" s="294"/>
      <c r="C942" s="294"/>
      <c r="D942" s="295"/>
      <c r="E942" s="294"/>
      <c r="F942" s="294"/>
    </row>
    <row r="943" spans="1:6" s="289" customFormat="1" ht="34.9" customHeight="1">
      <c r="A943" s="293"/>
      <c r="B943" s="294"/>
      <c r="C943" s="294"/>
      <c r="D943" s="295"/>
      <c r="E943" s="294"/>
      <c r="F943" s="294"/>
    </row>
    <row r="944" spans="1:6" s="289" customFormat="1" ht="34.9" customHeight="1">
      <c r="A944" s="293"/>
      <c r="B944" s="294"/>
      <c r="C944" s="294"/>
      <c r="D944" s="295"/>
      <c r="E944" s="294"/>
      <c r="F944" s="294"/>
    </row>
    <row r="945" spans="1:6" s="289" customFormat="1" ht="34.9" customHeight="1">
      <c r="A945" s="293"/>
      <c r="B945" s="294"/>
      <c r="C945" s="294"/>
      <c r="D945" s="295"/>
      <c r="E945" s="294"/>
      <c r="F945" s="294"/>
    </row>
    <row r="946" spans="1:6" s="289" customFormat="1" ht="34.9" customHeight="1">
      <c r="A946" s="293"/>
      <c r="B946" s="294"/>
      <c r="C946" s="294"/>
      <c r="D946" s="295"/>
      <c r="E946" s="294"/>
      <c r="F946" s="294"/>
    </row>
    <row r="947" spans="1:6" s="289" customFormat="1" ht="34.9" customHeight="1">
      <c r="A947" s="293"/>
      <c r="B947" s="294"/>
      <c r="C947" s="294"/>
      <c r="D947" s="295"/>
      <c r="E947" s="294"/>
      <c r="F947" s="294"/>
    </row>
    <row r="948" spans="1:6" s="289" customFormat="1" ht="34.9" customHeight="1">
      <c r="A948" s="293"/>
      <c r="B948" s="294"/>
      <c r="C948" s="294"/>
      <c r="D948" s="295"/>
      <c r="E948" s="294"/>
      <c r="F948" s="294"/>
    </row>
    <row r="949" spans="1:6" s="289" customFormat="1" ht="34.9" customHeight="1">
      <c r="A949" s="293"/>
      <c r="B949" s="294"/>
      <c r="C949" s="294"/>
      <c r="D949" s="295"/>
      <c r="E949" s="294"/>
      <c r="F949" s="294"/>
    </row>
    <row r="950" spans="1:6" s="289" customFormat="1" ht="34.9" customHeight="1">
      <c r="A950" s="293"/>
      <c r="B950" s="294"/>
      <c r="C950" s="294"/>
      <c r="D950" s="295"/>
      <c r="E950" s="294"/>
      <c r="F950" s="294"/>
    </row>
    <row r="951" spans="1:6" s="289" customFormat="1" ht="34.9" customHeight="1">
      <c r="A951" s="293"/>
      <c r="B951" s="294"/>
      <c r="C951" s="294"/>
      <c r="D951" s="295"/>
      <c r="E951" s="294"/>
      <c r="F951" s="294"/>
    </row>
    <row r="952" spans="1:6" s="289" customFormat="1" ht="34.9" customHeight="1">
      <c r="A952" s="293"/>
      <c r="B952" s="294"/>
      <c r="C952" s="294"/>
      <c r="D952" s="295"/>
      <c r="E952" s="294"/>
      <c r="F952" s="294"/>
    </row>
    <row r="953" spans="1:6" s="289" customFormat="1" ht="34.9" customHeight="1">
      <c r="A953" s="293"/>
      <c r="B953" s="294"/>
      <c r="C953" s="294"/>
      <c r="D953" s="295"/>
      <c r="E953" s="294"/>
      <c r="F953" s="294"/>
    </row>
    <row r="954" spans="1:6" s="289" customFormat="1" ht="34.9" customHeight="1">
      <c r="A954" s="293"/>
      <c r="B954" s="294"/>
      <c r="C954" s="294"/>
      <c r="D954" s="295"/>
      <c r="E954" s="294"/>
      <c r="F954" s="294"/>
    </row>
    <row r="955" spans="1:6" s="289" customFormat="1" ht="34.9" customHeight="1">
      <c r="A955" s="293"/>
      <c r="B955" s="294"/>
      <c r="C955" s="294"/>
      <c r="D955" s="295"/>
      <c r="E955" s="294"/>
      <c r="F955" s="294"/>
    </row>
    <row r="956" spans="1:6" s="289" customFormat="1" ht="34.9" customHeight="1">
      <c r="A956" s="293"/>
      <c r="B956" s="294"/>
      <c r="C956" s="294"/>
      <c r="D956" s="295"/>
      <c r="E956" s="294"/>
      <c r="F956" s="294"/>
    </row>
    <row r="957" spans="1:6" s="289" customFormat="1" ht="34.9" customHeight="1">
      <c r="A957" s="293"/>
      <c r="B957" s="294"/>
      <c r="C957" s="294"/>
      <c r="D957" s="295"/>
      <c r="E957" s="294"/>
      <c r="F957" s="294"/>
    </row>
    <row r="958" spans="1:6" s="289" customFormat="1" ht="34.9" customHeight="1">
      <c r="A958" s="293"/>
      <c r="B958" s="294"/>
      <c r="C958" s="294"/>
      <c r="D958" s="295"/>
      <c r="E958" s="294"/>
      <c r="F958" s="294"/>
    </row>
    <row r="959" spans="1:6" s="289" customFormat="1" ht="34.9" customHeight="1">
      <c r="A959" s="293"/>
      <c r="B959" s="294"/>
      <c r="C959" s="294"/>
      <c r="D959" s="295"/>
      <c r="E959" s="294"/>
      <c r="F959" s="294"/>
    </row>
    <row r="960" spans="1:6" s="289" customFormat="1" ht="34.9" customHeight="1">
      <c r="A960" s="293"/>
      <c r="B960" s="294"/>
      <c r="C960" s="294"/>
      <c r="D960" s="295"/>
      <c r="E960" s="294"/>
      <c r="F960" s="294"/>
    </row>
    <row r="961" spans="1:6" s="289" customFormat="1" ht="34.9" customHeight="1">
      <c r="A961" s="293"/>
      <c r="B961" s="294"/>
      <c r="C961" s="294"/>
      <c r="D961" s="295"/>
      <c r="E961" s="294"/>
      <c r="F961" s="294"/>
    </row>
    <row r="962" spans="1:6" s="289" customFormat="1" ht="34.9" customHeight="1">
      <c r="A962" s="293"/>
      <c r="B962" s="294"/>
      <c r="C962" s="294"/>
      <c r="D962" s="295"/>
      <c r="E962" s="294"/>
      <c r="F962" s="294"/>
    </row>
    <row r="963" spans="1:6" s="289" customFormat="1" ht="34.9" customHeight="1">
      <c r="A963" s="293"/>
      <c r="B963" s="294"/>
      <c r="C963" s="294"/>
      <c r="D963" s="295"/>
      <c r="E963" s="294"/>
      <c r="F963" s="294"/>
    </row>
    <row r="964" spans="1:6" s="289" customFormat="1" ht="34.9" customHeight="1">
      <c r="A964" s="293"/>
      <c r="B964" s="294"/>
      <c r="C964" s="294"/>
      <c r="D964" s="295"/>
      <c r="E964" s="294"/>
      <c r="F964" s="294"/>
    </row>
    <row r="965" spans="1:6" s="289" customFormat="1" ht="34.9" customHeight="1">
      <c r="A965" s="293"/>
      <c r="B965" s="294"/>
      <c r="C965" s="294"/>
      <c r="D965" s="295"/>
      <c r="E965" s="294"/>
      <c r="F965" s="294"/>
    </row>
    <row r="966" spans="1:6" s="289" customFormat="1" ht="34.9" customHeight="1">
      <c r="A966" s="293"/>
      <c r="B966" s="294"/>
      <c r="C966" s="294"/>
      <c r="D966" s="295"/>
      <c r="E966" s="294"/>
      <c r="F966" s="294"/>
    </row>
    <row r="967" spans="1:6" s="289" customFormat="1" ht="34.9" customHeight="1">
      <c r="A967" s="293"/>
      <c r="B967" s="294"/>
      <c r="C967" s="294"/>
      <c r="D967" s="295"/>
      <c r="E967" s="294"/>
      <c r="F967" s="294"/>
    </row>
    <row r="968" spans="1:6" s="289" customFormat="1" ht="34.9" customHeight="1">
      <c r="A968" s="293"/>
      <c r="B968" s="294"/>
      <c r="C968" s="294"/>
      <c r="D968" s="295"/>
      <c r="E968" s="294"/>
      <c r="F968" s="294"/>
    </row>
    <row r="969" spans="1:6" s="289" customFormat="1" ht="34.9" customHeight="1">
      <c r="A969" s="293"/>
      <c r="B969" s="294"/>
      <c r="C969" s="294"/>
      <c r="D969" s="295"/>
      <c r="E969" s="294"/>
      <c r="F969" s="294"/>
    </row>
    <row r="970" spans="1:6" s="289" customFormat="1" ht="34.9" customHeight="1">
      <c r="A970" s="293"/>
      <c r="B970" s="294"/>
      <c r="C970" s="294"/>
      <c r="D970" s="295"/>
      <c r="E970" s="294"/>
      <c r="F970" s="294"/>
    </row>
    <row r="971" spans="1:6" s="289" customFormat="1" ht="34.9" customHeight="1">
      <c r="A971" s="293"/>
      <c r="B971" s="294"/>
      <c r="C971" s="294"/>
      <c r="D971" s="295"/>
      <c r="E971" s="294"/>
      <c r="F971" s="294"/>
    </row>
    <row r="972" spans="1:6" s="289" customFormat="1" ht="34.9" customHeight="1">
      <c r="A972" s="293"/>
      <c r="B972" s="294"/>
      <c r="C972" s="294"/>
      <c r="D972" s="295"/>
      <c r="E972" s="294"/>
      <c r="F972" s="294"/>
    </row>
    <row r="973" spans="1:6" s="289" customFormat="1" ht="34.9" customHeight="1">
      <c r="A973" s="293"/>
      <c r="B973" s="294"/>
      <c r="C973" s="294"/>
      <c r="D973" s="295"/>
      <c r="E973" s="294"/>
      <c r="F973" s="294"/>
    </row>
    <row r="974" spans="1:6" s="289" customFormat="1" ht="34.9" customHeight="1">
      <c r="A974" s="293"/>
      <c r="B974" s="294"/>
      <c r="C974" s="294"/>
      <c r="D974" s="295"/>
      <c r="E974" s="294"/>
      <c r="F974" s="294"/>
    </row>
    <row r="975" spans="1:6" s="289" customFormat="1" ht="34.9" customHeight="1">
      <c r="A975" s="293"/>
      <c r="B975" s="294"/>
      <c r="C975" s="294"/>
      <c r="D975" s="295"/>
      <c r="E975" s="294"/>
      <c r="F975" s="294"/>
    </row>
    <row r="976" spans="1:6" s="289" customFormat="1" ht="34.9" customHeight="1">
      <c r="A976" s="293"/>
      <c r="B976" s="294"/>
      <c r="C976" s="294"/>
      <c r="D976" s="295"/>
      <c r="E976" s="294"/>
      <c r="F976" s="294"/>
    </row>
    <row r="977" spans="1:6" s="289" customFormat="1" ht="34.9" customHeight="1">
      <c r="A977" s="293"/>
      <c r="B977" s="294"/>
      <c r="C977" s="294"/>
      <c r="D977" s="295"/>
      <c r="E977" s="294"/>
      <c r="F977" s="294"/>
    </row>
    <row r="978" spans="1:6" s="289" customFormat="1" ht="34.9" customHeight="1">
      <c r="A978" s="293"/>
      <c r="B978" s="294"/>
      <c r="C978" s="294"/>
      <c r="D978" s="295"/>
      <c r="E978" s="294"/>
      <c r="F978" s="294"/>
    </row>
    <row r="979" spans="1:6" s="289" customFormat="1" ht="34.9" customHeight="1">
      <c r="A979" s="293"/>
      <c r="B979" s="294"/>
      <c r="C979" s="294"/>
      <c r="D979" s="295"/>
      <c r="E979" s="294"/>
      <c r="F979" s="294"/>
    </row>
    <row r="980" spans="1:6" s="289" customFormat="1" ht="34.9" customHeight="1">
      <c r="A980" s="293"/>
      <c r="B980" s="294"/>
      <c r="C980" s="294"/>
      <c r="D980" s="295"/>
      <c r="E980" s="294"/>
      <c r="F980" s="294"/>
    </row>
    <row r="981" spans="1:6" s="289" customFormat="1" ht="34.9" customHeight="1">
      <c r="A981" s="293"/>
      <c r="B981" s="294"/>
      <c r="C981" s="294"/>
      <c r="D981" s="295"/>
      <c r="E981" s="294"/>
      <c r="F981" s="294"/>
    </row>
    <row r="982" spans="1:6" s="289" customFormat="1" ht="34.9" customHeight="1">
      <c r="A982" s="293"/>
      <c r="B982" s="294"/>
      <c r="C982" s="294"/>
      <c r="D982" s="295"/>
      <c r="E982" s="294"/>
      <c r="F982" s="294"/>
    </row>
    <row r="983" spans="1:6" s="289" customFormat="1" ht="34.9" customHeight="1">
      <c r="A983" s="293"/>
      <c r="B983" s="294"/>
      <c r="C983" s="294"/>
      <c r="D983" s="295"/>
      <c r="E983" s="294"/>
      <c r="F983" s="294"/>
    </row>
    <row r="984" spans="1:6" s="289" customFormat="1" ht="34.9" customHeight="1">
      <c r="A984" s="293"/>
      <c r="B984" s="294"/>
      <c r="C984" s="294"/>
      <c r="D984" s="295"/>
      <c r="E984" s="294"/>
      <c r="F984" s="294"/>
    </row>
    <row r="985" spans="1:6" s="289" customFormat="1" ht="34.9" customHeight="1">
      <c r="A985" s="293"/>
      <c r="B985" s="294"/>
      <c r="C985" s="294"/>
      <c r="D985" s="295"/>
      <c r="E985" s="294"/>
      <c r="F985" s="294"/>
    </row>
    <row r="986" spans="1:6" s="289" customFormat="1" ht="34.9" customHeight="1">
      <c r="A986" s="293"/>
      <c r="B986" s="294"/>
      <c r="C986" s="294"/>
      <c r="D986" s="295"/>
      <c r="E986" s="294"/>
      <c r="F986" s="294"/>
    </row>
    <row r="987" spans="1:6" s="289" customFormat="1" ht="34.9" customHeight="1">
      <c r="A987" s="293"/>
      <c r="B987" s="294"/>
      <c r="C987" s="294"/>
      <c r="D987" s="295"/>
      <c r="E987" s="294"/>
      <c r="F987" s="294"/>
    </row>
    <row r="988" spans="1:6" s="289" customFormat="1" ht="34.9" customHeight="1">
      <c r="A988" s="293"/>
      <c r="B988" s="294"/>
      <c r="C988" s="294"/>
      <c r="D988" s="295"/>
      <c r="E988" s="294"/>
      <c r="F988" s="294"/>
    </row>
    <row r="989" spans="1:6" s="289" customFormat="1" ht="34.9" customHeight="1">
      <c r="A989" s="293"/>
      <c r="B989" s="294"/>
      <c r="C989" s="294"/>
      <c r="D989" s="295"/>
      <c r="E989" s="294"/>
      <c r="F989" s="294"/>
    </row>
    <row r="990" spans="1:6" s="289" customFormat="1" ht="34.9" customHeight="1">
      <c r="A990" s="293"/>
      <c r="B990" s="294"/>
      <c r="C990" s="294"/>
      <c r="D990" s="295"/>
      <c r="E990" s="294"/>
      <c r="F990" s="294"/>
    </row>
    <row r="991" spans="1:6" s="289" customFormat="1" ht="34.9" customHeight="1">
      <c r="A991" s="293"/>
      <c r="B991" s="294"/>
      <c r="C991" s="294"/>
      <c r="D991" s="295"/>
      <c r="E991" s="294"/>
      <c r="F991" s="294"/>
    </row>
    <row r="992" spans="1:6" s="289" customFormat="1" ht="34.9" customHeight="1">
      <c r="A992" s="293"/>
      <c r="B992" s="294"/>
      <c r="C992" s="294"/>
      <c r="D992" s="295"/>
      <c r="E992" s="294"/>
      <c r="F992" s="294"/>
    </row>
    <row r="993" spans="1:6" s="289" customFormat="1" ht="34.9" customHeight="1">
      <c r="A993" s="293"/>
      <c r="B993" s="294"/>
      <c r="C993" s="294"/>
      <c r="D993" s="295"/>
      <c r="E993" s="294"/>
      <c r="F993" s="294"/>
    </row>
    <row r="994" spans="1:6" s="289" customFormat="1" ht="34.9" customHeight="1">
      <c r="A994" s="293"/>
      <c r="B994" s="294"/>
      <c r="C994" s="294"/>
      <c r="D994" s="295"/>
      <c r="E994" s="294"/>
      <c r="F994" s="294"/>
    </row>
    <row r="995" spans="1:6" s="289" customFormat="1" ht="34.9" customHeight="1">
      <c r="A995" s="293"/>
      <c r="B995" s="294"/>
      <c r="C995" s="294"/>
      <c r="D995" s="295"/>
      <c r="E995" s="294"/>
      <c r="F995" s="294"/>
    </row>
    <row r="996" spans="1:6" s="289" customFormat="1" ht="34.9" customHeight="1">
      <c r="A996" s="293"/>
      <c r="B996" s="294"/>
      <c r="C996" s="294"/>
      <c r="D996" s="295"/>
      <c r="E996" s="294"/>
      <c r="F996" s="294"/>
    </row>
    <row r="997" spans="1:6" s="289" customFormat="1" ht="34.9" customHeight="1">
      <c r="A997" s="293"/>
      <c r="B997" s="294"/>
      <c r="C997" s="294"/>
      <c r="D997" s="295"/>
      <c r="E997" s="294"/>
      <c r="F997" s="294"/>
    </row>
    <row r="998" spans="1:6" s="289" customFormat="1" ht="34.9" customHeight="1">
      <c r="A998" s="293"/>
      <c r="B998" s="294"/>
      <c r="C998" s="294"/>
      <c r="D998" s="295"/>
      <c r="E998" s="294"/>
      <c r="F998" s="294"/>
    </row>
    <row r="999" spans="1:6" s="289" customFormat="1" ht="34.9" customHeight="1">
      <c r="A999" s="293"/>
      <c r="B999" s="294"/>
      <c r="C999" s="294"/>
      <c r="D999" s="295"/>
      <c r="E999" s="294"/>
      <c r="F999" s="294"/>
    </row>
    <row r="1000" spans="1:6" s="289" customFormat="1" ht="34.9" customHeight="1">
      <c r="A1000" s="293"/>
      <c r="B1000" s="294"/>
      <c r="C1000" s="294"/>
      <c r="D1000" s="295"/>
      <c r="E1000" s="294"/>
      <c r="F1000" s="294"/>
    </row>
    <row r="1001" spans="1:6" s="289" customFormat="1" ht="34.9" customHeight="1">
      <c r="A1001" s="293"/>
      <c r="B1001" s="294"/>
      <c r="C1001" s="294"/>
      <c r="D1001" s="295"/>
      <c r="E1001" s="294"/>
      <c r="F1001" s="294"/>
    </row>
    <row r="1002" spans="1:6" s="289" customFormat="1" ht="34.9" customHeight="1">
      <c r="A1002" s="293"/>
      <c r="B1002" s="294"/>
      <c r="C1002" s="294"/>
      <c r="D1002" s="295"/>
      <c r="E1002" s="294"/>
      <c r="F1002" s="294"/>
    </row>
    <row r="1003" spans="1:6" s="289" customFormat="1" ht="34.9" customHeight="1">
      <c r="A1003" s="293"/>
      <c r="B1003" s="294"/>
      <c r="C1003" s="294"/>
      <c r="D1003" s="295"/>
      <c r="E1003" s="294"/>
      <c r="F1003" s="294"/>
    </row>
    <row r="1004" spans="1:6" s="289" customFormat="1" ht="34.9" customHeight="1">
      <c r="A1004" s="293"/>
      <c r="B1004" s="294"/>
      <c r="C1004" s="294"/>
      <c r="D1004" s="295"/>
      <c r="E1004" s="294"/>
      <c r="F1004" s="294"/>
    </row>
    <row r="1005" spans="1:6" s="289" customFormat="1" ht="34.9" customHeight="1">
      <c r="A1005" s="293"/>
      <c r="B1005" s="294"/>
      <c r="C1005" s="294"/>
      <c r="D1005" s="295"/>
      <c r="E1005" s="294"/>
      <c r="F1005" s="294"/>
    </row>
    <row r="1006" spans="1:6" s="289" customFormat="1" ht="34.9" customHeight="1">
      <c r="A1006" s="293"/>
      <c r="B1006" s="294"/>
      <c r="C1006" s="294"/>
      <c r="D1006" s="295"/>
      <c r="E1006" s="294"/>
      <c r="F1006" s="294"/>
    </row>
    <row r="1007" spans="1:6" s="289" customFormat="1" ht="34.9" customHeight="1">
      <c r="A1007" s="293"/>
      <c r="B1007" s="294"/>
      <c r="C1007" s="294"/>
      <c r="D1007" s="295"/>
      <c r="E1007" s="294"/>
      <c r="F1007" s="294"/>
    </row>
    <row r="1008" spans="1:6" s="289" customFormat="1" ht="34.9" customHeight="1">
      <c r="A1008" s="293"/>
      <c r="B1008" s="294"/>
      <c r="C1008" s="294"/>
      <c r="D1008" s="295"/>
      <c r="E1008" s="294"/>
      <c r="F1008" s="294"/>
    </row>
    <row r="1009" spans="1:6" s="289" customFormat="1" ht="34.9" customHeight="1">
      <c r="A1009" s="293"/>
      <c r="B1009" s="294"/>
      <c r="C1009" s="294"/>
      <c r="D1009" s="295"/>
      <c r="E1009" s="294"/>
      <c r="F1009" s="294"/>
    </row>
    <row r="1010" spans="1:6" s="289" customFormat="1" ht="34.9" customHeight="1">
      <c r="A1010" s="293"/>
      <c r="B1010" s="294"/>
      <c r="C1010" s="294"/>
      <c r="D1010" s="295"/>
      <c r="E1010" s="294"/>
      <c r="F1010" s="294"/>
    </row>
    <row r="1011" spans="1:6" s="289" customFormat="1" ht="34.9" customHeight="1">
      <c r="A1011" s="293"/>
      <c r="B1011" s="294"/>
      <c r="C1011" s="294"/>
      <c r="D1011" s="295"/>
      <c r="E1011" s="294"/>
      <c r="F1011" s="294"/>
    </row>
    <row r="1012" spans="1:6" s="289" customFormat="1" ht="34.9" customHeight="1">
      <c r="A1012" s="293"/>
      <c r="B1012" s="294"/>
      <c r="C1012" s="294"/>
      <c r="D1012" s="295"/>
      <c r="E1012" s="294"/>
      <c r="F1012" s="294"/>
    </row>
    <row r="1013" spans="1:6" s="289" customFormat="1" ht="34.9" customHeight="1">
      <c r="A1013" s="293"/>
      <c r="B1013" s="294"/>
      <c r="C1013" s="294"/>
      <c r="D1013" s="295"/>
      <c r="E1013" s="294"/>
      <c r="F1013" s="294"/>
    </row>
    <row r="1014" spans="1:6" s="289" customFormat="1" ht="34.9" customHeight="1">
      <c r="A1014" s="293"/>
      <c r="B1014" s="294"/>
      <c r="C1014" s="294"/>
      <c r="D1014" s="295"/>
      <c r="E1014" s="294"/>
      <c r="F1014" s="294"/>
    </row>
    <row r="1015" spans="1:6" s="289" customFormat="1" ht="34.9" customHeight="1">
      <c r="A1015" s="293"/>
      <c r="B1015" s="294"/>
      <c r="C1015" s="294"/>
      <c r="D1015" s="295"/>
      <c r="E1015" s="294"/>
      <c r="F1015" s="294"/>
    </row>
    <row r="1016" spans="1:6" s="289" customFormat="1" ht="34.9" customHeight="1">
      <c r="A1016" s="293"/>
      <c r="B1016" s="294"/>
      <c r="C1016" s="294"/>
      <c r="D1016" s="295"/>
      <c r="E1016" s="294"/>
      <c r="F1016" s="294"/>
    </row>
    <row r="1017" spans="1:6" s="289" customFormat="1" ht="34.9" customHeight="1">
      <c r="A1017" s="293"/>
      <c r="B1017" s="294"/>
      <c r="C1017" s="294"/>
      <c r="D1017" s="295"/>
      <c r="E1017" s="294"/>
      <c r="F1017" s="294"/>
    </row>
    <row r="1018" spans="1:6" s="289" customFormat="1" ht="34.9" customHeight="1">
      <c r="A1018" s="293"/>
      <c r="B1018" s="294"/>
      <c r="C1018" s="294"/>
      <c r="D1018" s="295"/>
      <c r="E1018" s="294"/>
      <c r="F1018" s="294"/>
    </row>
    <row r="1019" spans="1:6" s="289" customFormat="1" ht="34.9" customHeight="1">
      <c r="A1019" s="293"/>
      <c r="B1019" s="294"/>
      <c r="C1019" s="294"/>
      <c r="D1019" s="295"/>
      <c r="E1019" s="294"/>
      <c r="F1019" s="294"/>
    </row>
    <row r="1020" spans="1:6" s="289" customFormat="1" ht="34.9" customHeight="1">
      <c r="A1020" s="293"/>
      <c r="B1020" s="294"/>
      <c r="C1020" s="294"/>
      <c r="D1020" s="295"/>
      <c r="E1020" s="294"/>
      <c r="F1020" s="294"/>
    </row>
    <row r="1021" spans="1:6" s="289" customFormat="1" ht="34.9" customHeight="1">
      <c r="A1021" s="293"/>
      <c r="B1021" s="294"/>
      <c r="C1021" s="294"/>
      <c r="D1021" s="295"/>
      <c r="E1021" s="294"/>
      <c r="F1021" s="294"/>
    </row>
    <row r="1022" spans="1:6" s="289" customFormat="1" ht="34.9" customHeight="1">
      <c r="A1022" s="293"/>
      <c r="B1022" s="294"/>
      <c r="C1022" s="294"/>
      <c r="D1022" s="295"/>
      <c r="E1022" s="294"/>
      <c r="F1022" s="294"/>
    </row>
    <row r="1023" spans="1:6" s="289" customFormat="1" ht="34.9" customHeight="1">
      <c r="A1023" s="293"/>
      <c r="B1023" s="294"/>
      <c r="C1023" s="294"/>
      <c r="D1023" s="295"/>
      <c r="E1023" s="294"/>
      <c r="F1023" s="294"/>
    </row>
    <row r="1024" spans="1:6" s="289" customFormat="1" ht="34.9" customHeight="1">
      <c r="A1024" s="293"/>
      <c r="B1024" s="294"/>
      <c r="C1024" s="294"/>
      <c r="D1024" s="295"/>
      <c r="E1024" s="294"/>
      <c r="F1024" s="294"/>
    </row>
    <row r="1025" spans="1:6" s="289" customFormat="1" ht="34.9" customHeight="1">
      <c r="A1025" s="293"/>
      <c r="B1025" s="294"/>
      <c r="C1025" s="294"/>
      <c r="D1025" s="295"/>
      <c r="E1025" s="294"/>
      <c r="F1025" s="294"/>
    </row>
    <row r="1026" spans="1:6" s="289" customFormat="1" ht="34.9" customHeight="1">
      <c r="A1026" s="293"/>
      <c r="B1026" s="294"/>
      <c r="C1026" s="294"/>
      <c r="D1026" s="295"/>
      <c r="E1026" s="294"/>
      <c r="F1026" s="294"/>
    </row>
    <row r="1027" spans="1:6" s="289" customFormat="1" ht="34.9" customHeight="1">
      <c r="A1027" s="293"/>
      <c r="B1027" s="294"/>
      <c r="C1027" s="294"/>
      <c r="D1027" s="295"/>
      <c r="E1027" s="294"/>
      <c r="F1027" s="294"/>
    </row>
    <row r="1028" spans="1:6" s="289" customFormat="1" ht="34.9" customHeight="1">
      <c r="A1028" s="293"/>
      <c r="B1028" s="294"/>
      <c r="C1028" s="294"/>
      <c r="D1028" s="295"/>
      <c r="E1028" s="294"/>
      <c r="F1028" s="294"/>
    </row>
    <row r="1029" spans="1:6" s="289" customFormat="1" ht="34.9" customHeight="1">
      <c r="A1029" s="293"/>
      <c r="B1029" s="294"/>
      <c r="C1029" s="294"/>
      <c r="D1029" s="295"/>
      <c r="E1029" s="294"/>
      <c r="F1029" s="294"/>
    </row>
    <row r="1030" spans="1:6" s="289" customFormat="1" ht="34.9" customHeight="1">
      <c r="A1030" s="293"/>
      <c r="B1030" s="294"/>
      <c r="C1030" s="294"/>
      <c r="D1030" s="295"/>
      <c r="E1030" s="294"/>
      <c r="F1030" s="294"/>
    </row>
    <row r="1031" spans="1:6" s="289" customFormat="1" ht="34.9" customHeight="1">
      <c r="A1031" s="293"/>
      <c r="B1031" s="294"/>
      <c r="C1031" s="294"/>
      <c r="D1031" s="295"/>
      <c r="E1031" s="294"/>
      <c r="F1031" s="294"/>
    </row>
    <row r="1032" spans="1:6" s="289" customFormat="1" ht="34.9" customHeight="1">
      <c r="A1032" s="293"/>
      <c r="B1032" s="294"/>
      <c r="C1032" s="294"/>
      <c r="D1032" s="295"/>
      <c r="E1032" s="294"/>
      <c r="F1032" s="294"/>
    </row>
    <row r="1033" spans="1:6" s="289" customFormat="1" ht="34.9" customHeight="1">
      <c r="A1033" s="293"/>
      <c r="B1033" s="294"/>
      <c r="C1033" s="294"/>
      <c r="D1033" s="295"/>
      <c r="E1033" s="294"/>
      <c r="F1033" s="294"/>
    </row>
    <row r="1034" spans="1:6" s="289" customFormat="1" ht="34.9" customHeight="1">
      <c r="A1034" s="293"/>
      <c r="B1034" s="294"/>
      <c r="C1034" s="294"/>
      <c r="D1034" s="295"/>
      <c r="E1034" s="294"/>
      <c r="F1034" s="294"/>
    </row>
    <row r="1035" spans="1:6" s="289" customFormat="1" ht="34.9" customHeight="1">
      <c r="A1035" s="293"/>
      <c r="B1035" s="294"/>
      <c r="C1035" s="294"/>
      <c r="D1035" s="295"/>
      <c r="E1035" s="294"/>
      <c r="F1035" s="294"/>
    </row>
    <row r="1036" spans="1:6" s="289" customFormat="1" ht="34.9" customHeight="1">
      <c r="A1036" s="293"/>
      <c r="B1036" s="294"/>
      <c r="C1036" s="294"/>
      <c r="D1036" s="295"/>
      <c r="E1036" s="294"/>
      <c r="F1036" s="294"/>
    </row>
    <row r="1037" spans="1:6" s="289" customFormat="1" ht="34.9" customHeight="1">
      <c r="A1037" s="293"/>
      <c r="B1037" s="294"/>
      <c r="C1037" s="294"/>
      <c r="D1037" s="295"/>
      <c r="E1037" s="294"/>
      <c r="F1037" s="294"/>
    </row>
    <row r="1038" spans="1:6" s="289" customFormat="1" ht="34.9" customHeight="1">
      <c r="A1038" s="293"/>
      <c r="B1038" s="294"/>
      <c r="C1038" s="294"/>
      <c r="D1038" s="295"/>
      <c r="E1038" s="294"/>
      <c r="F1038" s="294"/>
    </row>
    <row r="1039" spans="1:6" s="289" customFormat="1" ht="34.9" customHeight="1">
      <c r="A1039" s="293"/>
      <c r="B1039" s="294"/>
      <c r="C1039" s="294"/>
      <c r="D1039" s="295"/>
      <c r="E1039" s="294"/>
      <c r="F1039" s="294"/>
    </row>
    <row r="1040" spans="1:6" s="289" customFormat="1" ht="34.9" customHeight="1">
      <c r="A1040" s="293"/>
      <c r="B1040" s="294"/>
      <c r="C1040" s="294"/>
      <c r="D1040" s="295"/>
      <c r="E1040" s="294"/>
      <c r="F1040" s="294"/>
    </row>
    <row r="1041" spans="1:6" s="289" customFormat="1" ht="34.9" customHeight="1">
      <c r="A1041" s="293"/>
      <c r="B1041" s="294"/>
      <c r="C1041" s="294"/>
      <c r="D1041" s="295"/>
      <c r="E1041" s="294"/>
      <c r="F1041" s="294"/>
    </row>
    <row r="1042" spans="1:6" s="289" customFormat="1" ht="34.9" customHeight="1">
      <c r="A1042" s="293"/>
      <c r="B1042" s="294"/>
      <c r="C1042" s="294"/>
      <c r="D1042" s="295"/>
      <c r="E1042" s="294"/>
      <c r="F1042" s="294"/>
    </row>
    <row r="1043" spans="1:6" s="289" customFormat="1" ht="34.9" customHeight="1">
      <c r="A1043" s="293"/>
      <c r="B1043" s="294"/>
      <c r="C1043" s="294"/>
      <c r="D1043" s="295"/>
      <c r="E1043" s="294"/>
      <c r="F1043" s="294"/>
    </row>
    <row r="1044" spans="1:6" s="289" customFormat="1" ht="34.9" customHeight="1">
      <c r="A1044" s="293"/>
      <c r="B1044" s="294"/>
      <c r="C1044" s="294"/>
      <c r="D1044" s="295"/>
      <c r="E1044" s="294"/>
      <c r="F1044" s="294"/>
    </row>
    <row r="1045" spans="1:6" s="289" customFormat="1" ht="34.9" customHeight="1">
      <c r="A1045" s="293"/>
      <c r="B1045" s="294"/>
      <c r="C1045" s="294"/>
      <c r="D1045" s="295"/>
      <c r="E1045" s="294"/>
      <c r="F1045" s="294"/>
    </row>
    <row r="1046" spans="1:6" s="289" customFormat="1" ht="34.9" customHeight="1">
      <c r="A1046" s="293"/>
      <c r="B1046" s="294"/>
      <c r="C1046" s="294"/>
      <c r="D1046" s="295"/>
      <c r="E1046" s="294"/>
      <c r="F1046" s="294"/>
    </row>
    <row r="1047" spans="1:6" s="289" customFormat="1" ht="34.9" customHeight="1">
      <c r="A1047" s="293"/>
      <c r="B1047" s="294"/>
      <c r="C1047" s="294"/>
      <c r="D1047" s="295"/>
      <c r="E1047" s="294"/>
      <c r="F1047" s="294"/>
    </row>
    <row r="1048" spans="1:6" s="289" customFormat="1" ht="34.9" customHeight="1">
      <c r="A1048" s="293"/>
      <c r="B1048" s="294"/>
      <c r="C1048" s="294"/>
      <c r="D1048" s="295"/>
      <c r="E1048" s="294"/>
      <c r="F1048" s="294"/>
    </row>
    <row r="1049" spans="1:6" s="289" customFormat="1" ht="34.9" customHeight="1">
      <c r="A1049" s="293"/>
      <c r="B1049" s="294"/>
      <c r="C1049" s="294"/>
      <c r="D1049" s="295"/>
      <c r="E1049" s="294"/>
      <c r="F1049" s="294"/>
    </row>
    <row r="1050" spans="1:6" s="289" customFormat="1" ht="34.9" customHeight="1">
      <c r="A1050" s="293"/>
      <c r="B1050" s="294"/>
      <c r="C1050" s="294"/>
      <c r="D1050" s="295"/>
      <c r="E1050" s="294"/>
      <c r="F1050" s="294"/>
    </row>
    <row r="1051" spans="1:6" s="289" customFormat="1" ht="34.9" customHeight="1">
      <c r="A1051" s="293"/>
      <c r="B1051" s="294"/>
      <c r="C1051" s="294"/>
      <c r="D1051" s="295"/>
      <c r="E1051" s="294"/>
      <c r="F1051" s="294"/>
    </row>
    <row r="1052" spans="1:6" s="289" customFormat="1" ht="34.9" customHeight="1">
      <c r="A1052" s="293"/>
      <c r="B1052" s="294"/>
      <c r="C1052" s="294"/>
      <c r="D1052" s="295"/>
      <c r="E1052" s="294"/>
      <c r="F1052" s="294"/>
    </row>
    <row r="1053" spans="1:6" s="289" customFormat="1" ht="34.9" customHeight="1">
      <c r="A1053" s="293"/>
      <c r="B1053" s="294"/>
      <c r="C1053" s="294"/>
      <c r="D1053" s="295"/>
      <c r="E1053" s="294"/>
      <c r="F1053" s="294"/>
    </row>
    <row r="1054" spans="1:6" s="289" customFormat="1" ht="34.9" customHeight="1">
      <c r="A1054" s="296"/>
      <c r="B1054" s="294"/>
      <c r="C1054" s="294"/>
      <c r="D1054" s="295"/>
      <c r="E1054" s="294"/>
      <c r="F1054" s="294"/>
    </row>
    <row r="1055" spans="1:6" s="289" customFormat="1" ht="34.9" customHeight="1">
      <c r="A1055" s="296"/>
      <c r="B1055" s="294"/>
      <c r="C1055" s="294"/>
      <c r="D1055" s="295"/>
      <c r="E1055" s="294"/>
      <c r="F1055" s="294"/>
    </row>
    <row r="1056" spans="1:6" s="289" customFormat="1" ht="34.9" customHeight="1">
      <c r="A1056" s="296"/>
      <c r="B1056" s="294"/>
      <c r="C1056" s="294"/>
      <c r="D1056" s="295"/>
      <c r="E1056" s="294"/>
      <c r="F1056" s="294"/>
    </row>
    <row r="1057" spans="1:6" s="289" customFormat="1" ht="34.9" customHeight="1">
      <c r="A1057" s="296"/>
      <c r="B1057" s="294"/>
      <c r="C1057" s="294"/>
      <c r="D1057" s="295"/>
      <c r="E1057" s="294"/>
      <c r="F1057" s="294"/>
    </row>
    <row r="1058" spans="1:6" s="289" customFormat="1" ht="34.9" customHeight="1">
      <c r="A1058" s="296"/>
      <c r="B1058" s="294"/>
      <c r="C1058" s="294"/>
      <c r="D1058" s="295"/>
      <c r="E1058" s="294"/>
      <c r="F1058" s="294"/>
    </row>
    <row r="1059" spans="1:6" s="289" customFormat="1" ht="34.9" customHeight="1">
      <c r="A1059" s="296"/>
      <c r="B1059" s="294"/>
      <c r="C1059" s="294"/>
      <c r="D1059" s="295"/>
      <c r="E1059" s="294"/>
      <c r="F1059" s="294"/>
    </row>
    <row r="1060" spans="1:6" s="289" customFormat="1" ht="34.9" customHeight="1">
      <c r="A1060" s="296"/>
      <c r="B1060" s="294"/>
      <c r="C1060" s="294"/>
      <c r="D1060" s="295"/>
      <c r="E1060" s="294"/>
      <c r="F1060" s="294"/>
    </row>
    <row r="1061" spans="1:6" s="289" customFormat="1" ht="34.9" customHeight="1">
      <c r="A1061" s="296"/>
      <c r="B1061" s="294"/>
      <c r="C1061" s="294"/>
      <c r="D1061" s="295"/>
      <c r="E1061" s="294"/>
      <c r="F1061" s="294"/>
    </row>
    <row r="1062" spans="1:6" s="289" customFormat="1" ht="34.9" customHeight="1">
      <c r="A1062" s="296"/>
      <c r="B1062" s="294"/>
      <c r="C1062" s="294"/>
      <c r="D1062" s="295"/>
      <c r="E1062" s="294"/>
      <c r="F1062" s="294"/>
    </row>
    <row r="1063" spans="1:6" s="289" customFormat="1" ht="34.9" customHeight="1">
      <c r="A1063" s="296"/>
      <c r="B1063" s="294"/>
      <c r="C1063" s="294"/>
      <c r="D1063" s="295"/>
      <c r="E1063" s="294"/>
      <c r="F1063" s="294"/>
    </row>
    <row r="1064" spans="1:6" s="289" customFormat="1" ht="34.9" customHeight="1">
      <c r="A1064" s="296"/>
      <c r="B1064" s="294"/>
      <c r="C1064" s="294"/>
      <c r="D1064" s="295"/>
      <c r="E1064" s="294"/>
      <c r="F1064" s="294"/>
    </row>
    <row r="1065" spans="1:6" s="289" customFormat="1" ht="34.9" customHeight="1">
      <c r="A1065" s="296"/>
      <c r="B1065" s="294"/>
      <c r="C1065" s="294"/>
      <c r="D1065" s="295"/>
      <c r="E1065" s="294"/>
      <c r="F1065" s="294"/>
    </row>
    <row r="1066" spans="1:6" s="289" customFormat="1" ht="34.9" customHeight="1">
      <c r="A1066" s="296"/>
      <c r="B1066" s="294"/>
      <c r="C1066" s="294"/>
      <c r="D1066" s="295"/>
      <c r="E1066" s="294"/>
      <c r="F1066" s="294"/>
    </row>
    <row r="1067" spans="1:6" s="289" customFormat="1" ht="34.9" customHeight="1">
      <c r="A1067" s="296"/>
      <c r="B1067" s="294"/>
      <c r="C1067" s="294"/>
      <c r="D1067" s="295"/>
      <c r="E1067" s="294"/>
      <c r="F1067" s="294"/>
    </row>
    <row r="1068" spans="1:6" s="289" customFormat="1" ht="34.9" customHeight="1">
      <c r="A1068" s="296"/>
      <c r="B1068" s="294"/>
      <c r="C1068" s="294"/>
      <c r="D1068" s="295"/>
      <c r="E1068" s="294"/>
      <c r="F1068" s="294"/>
    </row>
    <row r="1069" spans="1:6" s="289" customFormat="1" ht="34.9" customHeight="1">
      <c r="A1069" s="296"/>
      <c r="B1069" s="294"/>
      <c r="C1069" s="294"/>
      <c r="D1069" s="295"/>
      <c r="E1069" s="294"/>
      <c r="F1069" s="294"/>
    </row>
    <row r="1070" spans="1:6" s="289" customFormat="1" ht="34.9" customHeight="1">
      <c r="A1070" s="296"/>
      <c r="B1070" s="294"/>
      <c r="C1070" s="294"/>
      <c r="D1070" s="295"/>
      <c r="E1070" s="294"/>
      <c r="F1070" s="294"/>
    </row>
    <row r="1071" spans="1:6" s="289" customFormat="1" ht="34.9" customHeight="1">
      <c r="A1071" s="296"/>
      <c r="B1071" s="294"/>
      <c r="C1071" s="294"/>
      <c r="D1071" s="295"/>
      <c r="E1071" s="294"/>
      <c r="F1071" s="294"/>
    </row>
    <row r="1072" spans="1:6" s="289" customFormat="1" ht="34.9" customHeight="1">
      <c r="A1072" s="296"/>
      <c r="B1072" s="294"/>
      <c r="C1072" s="294"/>
      <c r="D1072" s="295"/>
      <c r="E1072" s="294"/>
      <c r="F1072" s="294"/>
    </row>
    <row r="1073" spans="1:6" s="289" customFormat="1" ht="34.9" customHeight="1">
      <c r="A1073" s="296"/>
      <c r="B1073" s="294"/>
      <c r="C1073" s="294"/>
      <c r="D1073" s="295"/>
      <c r="E1073" s="294"/>
      <c r="F1073" s="294"/>
    </row>
    <row r="1074" spans="1:6" s="289" customFormat="1" ht="34.9" customHeight="1">
      <c r="A1074" s="296"/>
      <c r="B1074" s="294"/>
      <c r="C1074" s="294"/>
      <c r="D1074" s="295"/>
      <c r="E1074" s="294"/>
      <c r="F1074" s="294"/>
    </row>
    <row r="1075" spans="1:6" s="289" customFormat="1" ht="34.9" customHeight="1">
      <c r="A1075" s="296"/>
      <c r="B1075" s="294"/>
      <c r="C1075" s="294"/>
      <c r="D1075" s="295"/>
      <c r="E1075" s="294"/>
      <c r="F1075" s="294"/>
    </row>
    <row r="1076" spans="1:6" s="289" customFormat="1" ht="34.9" customHeight="1">
      <c r="A1076" s="296"/>
      <c r="B1076" s="294"/>
      <c r="C1076" s="294"/>
      <c r="D1076" s="295"/>
      <c r="E1076" s="294"/>
      <c r="F1076" s="294"/>
    </row>
    <row r="1077" spans="1:6" s="289" customFormat="1" ht="34.9" customHeight="1">
      <c r="A1077" s="296"/>
      <c r="B1077" s="294"/>
      <c r="C1077" s="294"/>
      <c r="D1077" s="295"/>
      <c r="E1077" s="294"/>
      <c r="F1077" s="294"/>
    </row>
    <row r="1078" spans="1:6" s="289" customFormat="1" ht="34.9" customHeight="1">
      <c r="A1078" s="296"/>
      <c r="B1078" s="294"/>
      <c r="C1078" s="294"/>
      <c r="D1078" s="295"/>
      <c r="E1078" s="294"/>
      <c r="F1078" s="294"/>
    </row>
    <row r="1079" spans="1:6" s="289" customFormat="1" ht="34.9" customHeight="1">
      <c r="A1079" s="296"/>
      <c r="B1079" s="294"/>
      <c r="C1079" s="294"/>
      <c r="D1079" s="295"/>
      <c r="E1079" s="294"/>
      <c r="F1079" s="294"/>
    </row>
    <row r="1080" spans="1:6" s="289" customFormat="1" ht="34.9" customHeight="1">
      <c r="A1080" s="296"/>
      <c r="B1080" s="294"/>
      <c r="C1080" s="294"/>
      <c r="D1080" s="295"/>
      <c r="E1080" s="294"/>
      <c r="F1080" s="294"/>
    </row>
    <row r="1081" spans="1:6" s="289" customFormat="1" ht="34.9" customHeight="1">
      <c r="A1081" s="296"/>
      <c r="B1081" s="294"/>
      <c r="C1081" s="294"/>
      <c r="D1081" s="295"/>
      <c r="E1081" s="294"/>
      <c r="F1081" s="294"/>
    </row>
    <row r="1082" spans="1:6" s="289" customFormat="1" ht="34.9" customHeight="1">
      <c r="A1082" s="296"/>
      <c r="B1082" s="294"/>
      <c r="C1082" s="294"/>
      <c r="D1082" s="295"/>
      <c r="E1082" s="294"/>
      <c r="F1082" s="294"/>
    </row>
    <row r="1083" spans="1:6" s="289" customFormat="1" ht="34.9" customHeight="1">
      <c r="A1083" s="296"/>
      <c r="B1083" s="294"/>
      <c r="C1083" s="294"/>
      <c r="D1083" s="295"/>
      <c r="E1083" s="294"/>
      <c r="F1083" s="294"/>
    </row>
    <row r="1084" spans="1:6" s="289" customFormat="1" ht="34.9" customHeight="1">
      <c r="A1084" s="296"/>
      <c r="B1084" s="294"/>
      <c r="C1084" s="294"/>
      <c r="D1084" s="295"/>
      <c r="E1084" s="294"/>
      <c r="F1084" s="294"/>
    </row>
    <row r="1085" spans="1:6" s="289" customFormat="1" ht="34.9" customHeight="1">
      <c r="A1085" s="296"/>
      <c r="B1085" s="294"/>
      <c r="C1085" s="294"/>
      <c r="D1085" s="295"/>
      <c r="E1085" s="294"/>
      <c r="F1085" s="294"/>
    </row>
    <row r="1086" spans="1:6" s="289" customFormat="1" ht="34.9" customHeight="1">
      <c r="A1086" s="296"/>
      <c r="B1086" s="294"/>
      <c r="C1086" s="294"/>
      <c r="D1086" s="295"/>
      <c r="E1086" s="294"/>
      <c r="F1086" s="294"/>
    </row>
    <row r="1087" spans="1:6" s="289" customFormat="1" ht="34.9" customHeight="1">
      <c r="A1087" s="296"/>
      <c r="B1087" s="294"/>
      <c r="C1087" s="294"/>
      <c r="D1087" s="295"/>
      <c r="E1087" s="294"/>
      <c r="F1087" s="294"/>
    </row>
    <row r="1088" spans="1:6" s="289" customFormat="1" ht="34.9" customHeight="1">
      <c r="A1088" s="296"/>
      <c r="B1088" s="294"/>
      <c r="C1088" s="294"/>
      <c r="D1088" s="295"/>
      <c r="E1088" s="294"/>
      <c r="F1088" s="294"/>
    </row>
    <row r="1089" spans="1:6" s="289" customFormat="1" ht="34.9" customHeight="1">
      <c r="A1089" s="296"/>
      <c r="B1089" s="294"/>
      <c r="C1089" s="294"/>
      <c r="D1089" s="295"/>
      <c r="E1089" s="294"/>
      <c r="F1089" s="294"/>
    </row>
    <row r="1090" spans="1:6" s="289" customFormat="1" ht="34.9" customHeight="1">
      <c r="A1090" s="296"/>
      <c r="B1090" s="294"/>
      <c r="C1090" s="294"/>
      <c r="D1090" s="295"/>
      <c r="E1090" s="294"/>
      <c r="F1090" s="294"/>
    </row>
    <row r="1091" spans="1:6" s="289" customFormat="1" ht="34.9" customHeight="1">
      <c r="A1091" s="296"/>
      <c r="B1091" s="294"/>
      <c r="C1091" s="294"/>
      <c r="D1091" s="295"/>
      <c r="E1091" s="294"/>
      <c r="F1091" s="294"/>
    </row>
    <row r="1092" spans="1:6" s="289" customFormat="1" ht="34.9" customHeight="1">
      <c r="A1092" s="296"/>
      <c r="B1092" s="294"/>
      <c r="C1092" s="294"/>
      <c r="D1092" s="295"/>
      <c r="E1092" s="294"/>
      <c r="F1092" s="294"/>
    </row>
    <row r="1093" spans="1:6" s="289" customFormat="1" ht="34.9" customHeight="1">
      <c r="A1093" s="296"/>
      <c r="B1093" s="294"/>
      <c r="C1093" s="294"/>
      <c r="D1093" s="295"/>
      <c r="E1093" s="294"/>
      <c r="F1093" s="294"/>
    </row>
    <row r="1094" spans="1:6" s="289" customFormat="1" ht="34.9" customHeight="1">
      <c r="A1094" s="296"/>
      <c r="B1094" s="294"/>
      <c r="C1094" s="294"/>
      <c r="D1094" s="295"/>
      <c r="E1094" s="294"/>
      <c r="F1094" s="294"/>
    </row>
    <row r="1095" spans="1:6" s="289" customFormat="1" ht="34.9" customHeight="1">
      <c r="A1095" s="296"/>
      <c r="B1095" s="294"/>
      <c r="C1095" s="294"/>
      <c r="D1095" s="295"/>
      <c r="E1095" s="294"/>
      <c r="F1095" s="294"/>
    </row>
    <row r="1096" spans="1:6" s="289" customFormat="1" ht="34.9" customHeight="1">
      <c r="A1096" s="296"/>
      <c r="B1096" s="294"/>
      <c r="C1096" s="294"/>
      <c r="D1096" s="295"/>
      <c r="E1096" s="294"/>
      <c r="F1096" s="294"/>
    </row>
    <row r="1097" spans="1:6" s="289" customFormat="1" ht="34.9" customHeight="1">
      <c r="A1097" s="296"/>
      <c r="B1097" s="294"/>
      <c r="C1097" s="294"/>
      <c r="D1097" s="295"/>
      <c r="E1097" s="294"/>
      <c r="F1097" s="294"/>
    </row>
    <row r="1098" spans="1:6" s="289" customFormat="1" ht="34.9" customHeight="1">
      <c r="A1098" s="296"/>
      <c r="B1098" s="294"/>
      <c r="C1098" s="294"/>
      <c r="D1098" s="295"/>
      <c r="E1098" s="294"/>
      <c r="F1098" s="294"/>
    </row>
    <row r="1099" spans="1:6" s="289" customFormat="1" ht="34.9" customHeight="1">
      <c r="A1099" s="296"/>
      <c r="B1099" s="294"/>
      <c r="C1099" s="294"/>
      <c r="D1099" s="295"/>
      <c r="E1099" s="294"/>
      <c r="F1099" s="294"/>
    </row>
    <row r="1100" spans="1:6" ht="34.9" customHeight="1">
      <c r="A1100" s="297"/>
    </row>
    <row r="1101" spans="1:6" ht="34.9" customHeight="1">
      <c r="A1101" s="297"/>
    </row>
    <row r="1102" spans="1:6" ht="34.9" customHeight="1">
      <c r="A1102" s="297"/>
    </row>
    <row r="1103" spans="1:6" ht="34.9" customHeight="1">
      <c r="A1103" s="297"/>
    </row>
    <row r="1104" spans="1:6" ht="34.9" customHeight="1">
      <c r="A1104" s="297"/>
    </row>
    <row r="1105" spans="1:1" ht="34.9" customHeight="1">
      <c r="A1105" s="297"/>
    </row>
    <row r="1106" spans="1:1" ht="34.9" customHeight="1">
      <c r="A1106" s="297"/>
    </row>
    <row r="1107" spans="1:1" ht="34.9" customHeight="1">
      <c r="A1107" s="297"/>
    </row>
    <row r="1108" spans="1:1" ht="34.9" customHeight="1">
      <c r="A1108" s="297"/>
    </row>
    <row r="1109" spans="1:1" ht="34.9" customHeight="1">
      <c r="A1109" s="297"/>
    </row>
    <row r="1110" spans="1:1" ht="34.9" customHeight="1">
      <c r="A1110" s="297"/>
    </row>
    <row r="1111" spans="1:1" ht="34.9" customHeight="1">
      <c r="A1111" s="297"/>
    </row>
    <row r="1112" spans="1:1" ht="34.9" customHeight="1">
      <c r="A1112" s="297"/>
    </row>
    <row r="1113" spans="1:1" ht="34.9" customHeight="1">
      <c r="A1113" s="297"/>
    </row>
    <row r="1114" spans="1:1" ht="34.9" customHeight="1">
      <c r="A1114" s="297"/>
    </row>
    <row r="1115" spans="1:1" ht="34.9" customHeight="1">
      <c r="A1115" s="297"/>
    </row>
    <row r="1116" spans="1:1" ht="34.9" customHeight="1">
      <c r="A1116" s="297"/>
    </row>
    <row r="1117" spans="1:1" ht="34.9" customHeight="1">
      <c r="A1117" s="297"/>
    </row>
    <row r="1118" spans="1:1" ht="34.9" customHeight="1">
      <c r="A1118" s="297"/>
    </row>
    <row r="1119" spans="1:1" ht="34.9" customHeight="1">
      <c r="A1119" s="297"/>
    </row>
    <row r="1120" spans="1:1" ht="34.9" customHeight="1">
      <c r="A1120" s="297"/>
    </row>
    <row r="1121" spans="1:1" ht="34.9" customHeight="1">
      <c r="A1121" s="297"/>
    </row>
    <row r="1122" spans="1:1" ht="34.9" customHeight="1">
      <c r="A1122" s="297"/>
    </row>
    <row r="1123" spans="1:1" ht="34.9" customHeight="1">
      <c r="A1123" s="297"/>
    </row>
    <row r="1124" spans="1:1" ht="34.9" customHeight="1">
      <c r="A1124" s="297"/>
    </row>
    <row r="1125" spans="1:1" ht="34.9" customHeight="1">
      <c r="A1125" s="297"/>
    </row>
    <row r="1126" spans="1:1" ht="34.9" customHeight="1">
      <c r="A1126" s="297"/>
    </row>
    <row r="1127" spans="1:1" ht="34.9" customHeight="1">
      <c r="A1127" s="297"/>
    </row>
    <row r="1128" spans="1:1" ht="34.9" customHeight="1">
      <c r="A1128" s="297"/>
    </row>
    <row r="1129" spans="1:1" ht="34.9" customHeight="1">
      <c r="A1129" s="297"/>
    </row>
    <row r="1130" spans="1:1" ht="34.9" customHeight="1">
      <c r="A1130" s="297"/>
    </row>
    <row r="1131" spans="1:1" ht="34.9" customHeight="1">
      <c r="A1131" s="297"/>
    </row>
    <row r="1132" spans="1:1" ht="34.9" customHeight="1">
      <c r="A1132" s="297"/>
    </row>
    <row r="1133" spans="1:1" ht="34.9" customHeight="1">
      <c r="A1133" s="297"/>
    </row>
    <row r="1134" spans="1:1" ht="34.9" customHeight="1">
      <c r="A1134" s="297"/>
    </row>
    <row r="1135" spans="1:1" ht="34.9" customHeight="1">
      <c r="A1135" s="297"/>
    </row>
    <row r="1136" spans="1:1" ht="34.9" customHeight="1">
      <c r="A1136" s="297"/>
    </row>
    <row r="1137" spans="1:1" ht="34.9" customHeight="1">
      <c r="A1137" s="297"/>
    </row>
    <row r="1138" spans="1:1" ht="34.9" customHeight="1">
      <c r="A1138" s="297"/>
    </row>
    <row r="1139" spans="1:1" ht="34.9" customHeight="1">
      <c r="A1139" s="297"/>
    </row>
    <row r="1140" spans="1:1" ht="34.9" customHeight="1">
      <c r="A1140" s="297"/>
    </row>
    <row r="1141" spans="1:1" ht="34.9" customHeight="1">
      <c r="A1141" s="297"/>
    </row>
    <row r="1142" spans="1:1" ht="34.9" customHeight="1">
      <c r="A1142" s="297"/>
    </row>
    <row r="1143" spans="1:1" ht="34.9" customHeight="1">
      <c r="A1143" s="297"/>
    </row>
    <row r="1144" spans="1:1" ht="34.9" customHeight="1">
      <c r="A1144" s="297"/>
    </row>
    <row r="1145" spans="1:1" ht="34.9" customHeight="1">
      <c r="A1145" s="297"/>
    </row>
    <row r="1146" spans="1:1" ht="34.9" customHeight="1">
      <c r="A1146" s="297"/>
    </row>
    <row r="1147" spans="1:1" ht="34.9" customHeight="1">
      <c r="A1147" s="297"/>
    </row>
    <row r="1148" spans="1:1" ht="34.9" customHeight="1">
      <c r="A1148" s="297"/>
    </row>
    <row r="1149" spans="1:1" ht="34.9" customHeight="1">
      <c r="A1149" s="297"/>
    </row>
    <row r="1150" spans="1:1" ht="34.9" customHeight="1">
      <c r="A1150" s="297"/>
    </row>
    <row r="1151" spans="1:1" ht="34.9" customHeight="1">
      <c r="A1151" s="297"/>
    </row>
    <row r="1152" spans="1:1" ht="34.9" customHeight="1">
      <c r="A1152" s="297"/>
    </row>
    <row r="1153" spans="1:1" ht="34.9" customHeight="1">
      <c r="A1153" s="297"/>
    </row>
    <row r="1154" spans="1:1" ht="34.9" customHeight="1">
      <c r="A1154" s="297"/>
    </row>
    <row r="1155" spans="1:1" ht="34.9" customHeight="1">
      <c r="A1155" s="297"/>
    </row>
    <row r="1156" spans="1:1" ht="34.9" customHeight="1">
      <c r="A1156" s="297"/>
    </row>
    <row r="1157" spans="1:1" ht="34.9" customHeight="1">
      <c r="A1157" s="297"/>
    </row>
    <row r="1158" spans="1:1" ht="34.9" customHeight="1">
      <c r="A1158" s="297"/>
    </row>
    <row r="1159" spans="1:1" ht="34.9" customHeight="1">
      <c r="A1159" s="297"/>
    </row>
    <row r="1160" spans="1:1" ht="34.9" customHeight="1">
      <c r="A1160" s="297"/>
    </row>
    <row r="1161" spans="1:1" ht="34.9" customHeight="1">
      <c r="A1161" s="297"/>
    </row>
    <row r="1162" spans="1:1">
      <c r="A1162" s="297"/>
    </row>
    <row r="1163" spans="1:1">
      <c r="A1163" s="297"/>
    </row>
    <row r="1164" spans="1:1">
      <c r="A1164" s="297"/>
    </row>
    <row r="1165" spans="1:1">
      <c r="A1165" s="297"/>
    </row>
    <row r="1166" spans="1:1">
      <c r="A1166" s="297"/>
    </row>
    <row r="1167" spans="1:1">
      <c r="A1167" s="297"/>
    </row>
  </sheetData>
  <mergeCells count="1">
    <mergeCell ref="A1:F2"/>
  </mergeCells>
  <conditionalFormatting sqref="B4:B25">
    <cfRule type="duplicateValues" dxfId="4" priority="34"/>
    <cfRule type="duplicateValues" dxfId="3" priority="35"/>
    <cfRule type="duplicateValues" dxfId="2" priority="36"/>
    <cfRule type="duplicateValues" dxfId="1" priority="37"/>
  </conditionalFormatting>
  <conditionalFormatting sqref="D24">
    <cfRule type="expression" dxfId="0" priority="1">
      <formula>($G24 = "Chưa Đạt")</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so-contentType ?>
<FormTemplates xmlns="http://schemas.microsoft.com/sharepoint/v3/contenttype/forms">
  <Display>DocumentLibraryForm</Display>
  <Edit>AssetEditForm</Edit>
  <New>DocumentLibraryForm</New>
</FormTemplates>
</file>

<file path=customXml/itemProps1.xml><?xml version="1.0" encoding="utf-8"?>
<ds:datastoreItem xmlns:ds="http://schemas.openxmlformats.org/officeDocument/2006/customXml" ds:itemID="{A2A3B699-0FE9-496C-8195-36BB7F764D1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20</vt:lpstr>
      <vt:lpstr>21</vt:lpstr>
      <vt:lpstr>Dashboard</vt:lpstr>
      <vt:lpstr>Data</vt:lpstr>
      <vt:lpstr>DATA_BC_TUAN</vt:lpstr>
      <vt:lpstr>BC_LĐNM</vt:lpstr>
      <vt:lpstr>TONDONG SCĐX</vt:lpstr>
      <vt:lpstr>'20'!Print_Area</vt:lpstr>
      <vt:lpstr>'21'!Print_Area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2015-12-31T07:21:37Z</dcterms:created>
  <dcterms:modified xsi:type="dcterms:W3CDTF">2026-05-22T07:42:55Z</dcterms:modified>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TC024259229991</vt:lpwstr>
  </property>
</Properties>
</file>